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ediminas\Desktop\"/>
    </mc:Choice>
  </mc:AlternateContent>
  <xr:revisionPtr revIDLastSave="0" documentId="13_ncr:1_{B2B30B3B-BC96-4980-8B38-65E80797107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ternatyva #1" sheetId="14" r:id="rId1"/>
    <sheet name="Alternatyva #2" sheetId="13" r:id="rId2"/>
    <sheet name="Alternatyvų palyginimas SAVYBĖS" sheetId="15" r:id="rId3"/>
    <sheet name="Alternatyvų palyginimas ELEMENT" sheetId="16" r:id="rId4"/>
    <sheet name="DK tuščia" sheetId="10" r:id="rId5"/>
    <sheet name="Įrankio Metaduomeny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5" l="1"/>
  <c r="H17" i="15"/>
  <c r="H21" i="15"/>
  <c r="H25" i="15"/>
  <c r="H29" i="15"/>
  <c r="H33" i="15"/>
  <c r="H37" i="15"/>
  <c r="H41" i="15"/>
  <c r="H45" i="15"/>
  <c r="F13" i="15"/>
  <c r="F17" i="15"/>
  <c r="F21" i="15"/>
  <c r="F25" i="15"/>
  <c r="F29" i="15"/>
  <c r="F33" i="15"/>
  <c r="F37" i="15"/>
  <c r="F41" i="15"/>
  <c r="F45" i="15"/>
  <c r="F7" i="15"/>
  <c r="G7" i="15"/>
  <c r="F9" i="15"/>
  <c r="H9" i="15"/>
  <c r="H7" i="15"/>
  <c r="AZ86" i="13"/>
  <c r="BD86" i="13"/>
  <c r="BH86" i="13"/>
  <c r="BL86" i="13"/>
  <c r="AV86" i="13"/>
  <c r="AZ86" i="14"/>
  <c r="BD86" i="14"/>
  <c r="BH86" i="14"/>
  <c r="BL86" i="14"/>
  <c r="BP86" i="14"/>
  <c r="BT86" i="14"/>
  <c r="AV86" i="14"/>
  <c r="P13" i="15"/>
  <c r="P17" i="15"/>
  <c r="P21" i="15"/>
  <c r="P25" i="15"/>
  <c r="P29" i="15"/>
  <c r="P33" i="15"/>
  <c r="P37" i="15"/>
  <c r="P41" i="15"/>
  <c r="P9" i="15"/>
  <c r="K13" i="15"/>
  <c r="L13" i="15"/>
  <c r="M13" i="15"/>
  <c r="K17" i="15"/>
  <c r="L17" i="15"/>
  <c r="M17" i="15"/>
  <c r="K21" i="15"/>
  <c r="L21" i="15"/>
  <c r="M21" i="15"/>
  <c r="K25" i="15"/>
  <c r="L25" i="15"/>
  <c r="M25" i="15"/>
  <c r="K29" i="15"/>
  <c r="L29" i="15"/>
  <c r="M29" i="15"/>
  <c r="K33" i="15"/>
  <c r="L33" i="15"/>
  <c r="M33" i="15"/>
  <c r="K37" i="15"/>
  <c r="L37" i="15"/>
  <c r="M37" i="15"/>
  <c r="K45" i="15"/>
  <c r="L45" i="15"/>
  <c r="M45" i="15"/>
  <c r="M9" i="15"/>
  <c r="L9" i="15"/>
  <c r="K9" i="15"/>
  <c r="BS46" i="13"/>
  <c r="N9" i="15"/>
  <c r="O41" i="15"/>
  <c r="N41" i="15"/>
  <c r="O37" i="15"/>
  <c r="N37" i="15"/>
  <c r="O33" i="15"/>
  <c r="N33" i="15"/>
  <c r="O29" i="15"/>
  <c r="N29" i="15"/>
  <c r="O25" i="15"/>
  <c r="N25" i="15"/>
  <c r="O21" i="15"/>
  <c r="N21" i="15"/>
  <c r="O17" i="15"/>
  <c r="N17" i="15"/>
  <c r="O13" i="15"/>
  <c r="N13" i="15"/>
  <c r="O9" i="15"/>
  <c r="BU50" i="13"/>
  <c r="BU54" i="13"/>
  <c r="BU58" i="13"/>
  <c r="BU62" i="13"/>
  <c r="BU66" i="13"/>
  <c r="BU70" i="13"/>
  <c r="BU74" i="13"/>
  <c r="BU82" i="13"/>
  <c r="BT50" i="13"/>
  <c r="BT54" i="13"/>
  <c r="BT58" i="13"/>
  <c r="BT62" i="13"/>
  <c r="BT66" i="13"/>
  <c r="BT70" i="13"/>
  <c r="BT74" i="13"/>
  <c r="BT82" i="13"/>
  <c r="BS50" i="13"/>
  <c r="BS54" i="13"/>
  <c r="BS58" i="13"/>
  <c r="BS62" i="13"/>
  <c r="BS66" i="13"/>
  <c r="BS70" i="13"/>
  <c r="BS74" i="13"/>
  <c r="BS82" i="13"/>
  <c r="BU46" i="13"/>
  <c r="BT46" i="13"/>
  <c r="CC50" i="14"/>
  <c r="CC54" i="14"/>
  <c r="CC58" i="14"/>
  <c r="CC62" i="14"/>
  <c r="CC66" i="14"/>
  <c r="CC70" i="14"/>
  <c r="CC74" i="14"/>
  <c r="CC78" i="14"/>
  <c r="CB50" i="14"/>
  <c r="CB54" i="14"/>
  <c r="CB58" i="14"/>
  <c r="CB62" i="14"/>
  <c r="CB66" i="14"/>
  <c r="CB70" i="14"/>
  <c r="CB74" i="14"/>
  <c r="CB78" i="14"/>
  <c r="CA58" i="14"/>
  <c r="CA62" i="14"/>
  <c r="CA66" i="14"/>
  <c r="CA70" i="14"/>
  <c r="CA74" i="14"/>
  <c r="CA78" i="14"/>
  <c r="CA50" i="14"/>
  <c r="CA54" i="14"/>
  <c r="CC46" i="14"/>
  <c r="CB46" i="14"/>
  <c r="CA46" i="14"/>
  <c r="AV94" i="14"/>
  <c r="AZ94" i="13" s="1"/>
  <c r="BT89" i="14"/>
  <c r="BT90" i="14" s="1"/>
  <c r="BP89" i="14"/>
  <c r="BP90" i="14" s="1"/>
  <c r="BL89" i="14"/>
  <c r="BL90" i="14" s="1"/>
  <c r="BH89" i="14"/>
  <c r="BH90" i="14" s="1"/>
  <c r="BD89" i="14"/>
  <c r="BD90" i="14" s="1"/>
  <c r="AZ89" i="14"/>
  <c r="AZ90" i="14" s="1"/>
  <c r="AV89" i="14"/>
  <c r="AV90" i="14" s="1"/>
  <c r="BT88" i="14"/>
  <c r="BP88" i="14"/>
  <c r="BL88" i="14"/>
  <c r="BH88" i="14"/>
  <c r="BD88" i="14"/>
  <c r="AZ88" i="14"/>
  <c r="AV88" i="14"/>
  <c r="BY82" i="14"/>
  <c r="BZ82" i="14" s="1"/>
  <c r="BX82" i="14"/>
  <c r="AR82" i="14"/>
  <c r="BY78" i="14"/>
  <c r="BZ78" i="14" s="1"/>
  <c r="M41" i="15" s="1"/>
  <c r="BX78" i="14"/>
  <c r="BS78" i="13" s="1"/>
  <c r="AR78" i="14"/>
  <c r="BY74" i="14"/>
  <c r="BZ74" i="14" s="1"/>
  <c r="BX74" i="14"/>
  <c r="AR74" i="14"/>
  <c r="BY70" i="14"/>
  <c r="BZ70" i="14" s="1"/>
  <c r="BX70" i="14"/>
  <c r="AR70" i="14"/>
  <c r="BY66" i="14"/>
  <c r="BZ66" i="14" s="1"/>
  <c r="BX66" i="14"/>
  <c r="AR66" i="14"/>
  <c r="BY62" i="14"/>
  <c r="BZ62" i="14" s="1"/>
  <c r="BX62" i="14"/>
  <c r="AR62" i="14"/>
  <c r="BY58" i="14"/>
  <c r="BZ58" i="14" s="1"/>
  <c r="BX58" i="14"/>
  <c r="AR58" i="14"/>
  <c r="BY54" i="14"/>
  <c r="BZ54" i="14" s="1"/>
  <c r="BX54" i="14"/>
  <c r="AR54" i="14"/>
  <c r="BY50" i="14"/>
  <c r="BZ50" i="14" s="1"/>
  <c r="BX50" i="14"/>
  <c r="AR50" i="14"/>
  <c r="BY46" i="14"/>
  <c r="BZ46" i="14" s="1"/>
  <c r="BX46" i="14"/>
  <c r="AR46" i="14"/>
  <c r="AV94" i="13"/>
  <c r="AZ94" i="14" s="1"/>
  <c r="BL89" i="13"/>
  <c r="BH89" i="13"/>
  <c r="BD89" i="13"/>
  <c r="BD90" i="13" s="1"/>
  <c r="AZ89" i="13"/>
  <c r="AV89" i="13"/>
  <c r="BL88" i="13"/>
  <c r="BH88" i="13"/>
  <c r="BD88" i="13"/>
  <c r="AZ88" i="13"/>
  <c r="AV88" i="13"/>
  <c r="BQ82" i="13"/>
  <c r="CB82" i="14" s="1"/>
  <c r="BP82" i="13"/>
  <c r="N45" i="15" s="1"/>
  <c r="AR82" i="13"/>
  <c r="G45" i="15" s="1"/>
  <c r="BQ78" i="13"/>
  <c r="BR78" i="13" s="1"/>
  <c r="BP78" i="13"/>
  <c r="AR78" i="13"/>
  <c r="G41" i="15" s="1"/>
  <c r="BQ74" i="13"/>
  <c r="BR74" i="13" s="1"/>
  <c r="BP74" i="13"/>
  <c r="AR74" i="13"/>
  <c r="G37" i="15" s="1"/>
  <c r="BQ70" i="13"/>
  <c r="BR70" i="13" s="1"/>
  <c r="BP70" i="13"/>
  <c r="AR70" i="13"/>
  <c r="G33" i="15" s="1"/>
  <c r="BQ66" i="13"/>
  <c r="BR66" i="13" s="1"/>
  <c r="BP66" i="13"/>
  <c r="AR66" i="13"/>
  <c r="G29" i="15" s="1"/>
  <c r="BQ62" i="13"/>
  <c r="BR62" i="13" s="1"/>
  <c r="BP62" i="13"/>
  <c r="AR62" i="13"/>
  <c r="G25" i="15" s="1"/>
  <c r="BQ58" i="13"/>
  <c r="BR58" i="13" s="1"/>
  <c r="BP58" i="13"/>
  <c r="AR58" i="13"/>
  <c r="G21" i="15" s="1"/>
  <c r="BQ54" i="13"/>
  <c r="BR54" i="13" s="1"/>
  <c r="BP54" i="13"/>
  <c r="AR54" i="13"/>
  <c r="G17" i="15" s="1"/>
  <c r="BQ50" i="13"/>
  <c r="BR50" i="13" s="1"/>
  <c r="BP50" i="13"/>
  <c r="AR50" i="13"/>
  <c r="G13" i="15" s="1"/>
  <c r="BQ46" i="13"/>
  <c r="BR46" i="13" s="1"/>
  <c r="BP46" i="13"/>
  <c r="AR46" i="13"/>
  <c r="G9" i="15" s="1"/>
  <c r="AV118" i="10"/>
  <c r="DD114" i="10"/>
  <c r="CZ114" i="10"/>
  <c r="CV114" i="10"/>
  <c r="CR114" i="10"/>
  <c r="CN114" i="10"/>
  <c r="CJ114" i="10"/>
  <c r="CF114" i="10"/>
  <c r="CB114" i="10"/>
  <c r="BX114" i="10"/>
  <c r="BT114" i="10"/>
  <c r="DD113" i="10"/>
  <c r="CZ113" i="10"/>
  <c r="CV113" i="10"/>
  <c r="CR113" i="10"/>
  <c r="CN113" i="10"/>
  <c r="CJ113" i="10"/>
  <c r="CF113" i="10"/>
  <c r="CB113" i="10"/>
  <c r="BX113" i="10"/>
  <c r="BT113" i="10"/>
  <c r="BP113" i="10"/>
  <c r="BP114" i="10" s="1"/>
  <c r="BL113" i="10"/>
  <c r="BL114" i="10" s="1"/>
  <c r="BH113" i="10"/>
  <c r="BH114" i="10" s="1"/>
  <c r="BD113" i="10"/>
  <c r="BD114" i="10" s="1"/>
  <c r="AZ113" i="10"/>
  <c r="AZ114" i="10" s="1"/>
  <c r="AV113" i="10"/>
  <c r="DD112" i="10"/>
  <c r="CZ112" i="10"/>
  <c r="CV112" i="10"/>
  <c r="CR112" i="10"/>
  <c r="CN112" i="10"/>
  <c r="CJ112" i="10"/>
  <c r="CF112" i="10"/>
  <c r="CB112" i="10"/>
  <c r="BX112" i="10"/>
  <c r="BT112" i="10"/>
  <c r="BP112" i="10"/>
  <c r="BL112" i="10"/>
  <c r="BH112" i="10"/>
  <c r="BD112" i="10"/>
  <c r="AZ112" i="10"/>
  <c r="AV112" i="10"/>
  <c r="AV122" i="10" s="1"/>
  <c r="DD110" i="10"/>
  <c r="DD111" i="10" s="1"/>
  <c r="CZ110" i="10"/>
  <c r="CZ111" i="10" s="1"/>
  <c r="CV110" i="10"/>
  <c r="CV111" i="10" s="1"/>
  <c r="CR110" i="10"/>
  <c r="CR111" i="10" s="1"/>
  <c r="CN110" i="10"/>
  <c r="CN111" i="10" s="1"/>
  <c r="CJ110" i="10"/>
  <c r="CJ111" i="10" s="1"/>
  <c r="CF110" i="10"/>
  <c r="CF111" i="10" s="1"/>
  <c r="CB110" i="10"/>
  <c r="CB111" i="10" s="1"/>
  <c r="BX110" i="10"/>
  <c r="BX111" i="10" s="1"/>
  <c r="BT110" i="10"/>
  <c r="BT111" i="10" s="1"/>
  <c r="DJ106" i="10"/>
  <c r="DI106" i="10"/>
  <c r="DH106" i="10"/>
  <c r="AR106" i="10"/>
  <c r="DJ102" i="10"/>
  <c r="DI102" i="10"/>
  <c r="DH102" i="10"/>
  <c r="AR102" i="10"/>
  <c r="DJ98" i="10"/>
  <c r="DI98" i="10"/>
  <c r="DH98" i="10"/>
  <c r="AR98" i="10"/>
  <c r="DJ94" i="10"/>
  <c r="DI94" i="10"/>
  <c r="DH94" i="10"/>
  <c r="AR94" i="10"/>
  <c r="DJ90" i="10"/>
  <c r="DI90" i="10"/>
  <c r="DH90" i="10"/>
  <c r="AR90" i="10"/>
  <c r="DJ86" i="10"/>
  <c r="DI86" i="10"/>
  <c r="DH86" i="10"/>
  <c r="AR86" i="10"/>
  <c r="DI82" i="10"/>
  <c r="DJ82" i="10" s="1"/>
  <c r="DH82" i="10"/>
  <c r="AR82" i="10"/>
  <c r="DI78" i="10"/>
  <c r="DJ78" i="10" s="1"/>
  <c r="DH78" i="10"/>
  <c r="AR78" i="10"/>
  <c r="DI74" i="10"/>
  <c r="DJ74" i="10" s="1"/>
  <c r="DH74" i="10"/>
  <c r="AR74" i="10"/>
  <c r="DI70" i="10"/>
  <c r="DJ70" i="10" s="1"/>
  <c r="DH70" i="10"/>
  <c r="AR70" i="10"/>
  <c r="DI66" i="10"/>
  <c r="DJ66" i="10" s="1"/>
  <c r="DH66" i="10"/>
  <c r="AR66" i="10"/>
  <c r="DI62" i="10"/>
  <c r="DJ62" i="10" s="1"/>
  <c r="DH62" i="10"/>
  <c r="AR62" i="10"/>
  <c r="DI58" i="10"/>
  <c r="DJ58" i="10" s="1"/>
  <c r="DH58" i="10"/>
  <c r="AR58" i="10"/>
  <c r="DI54" i="10"/>
  <c r="DJ54" i="10" s="1"/>
  <c r="DH54" i="10"/>
  <c r="AR54" i="10"/>
  <c r="BH110" i="10" s="1"/>
  <c r="DI50" i="10"/>
  <c r="DJ50" i="10" s="1"/>
  <c r="DH50" i="10"/>
  <c r="AR50" i="10"/>
  <c r="DI46" i="10"/>
  <c r="DJ46" i="10" s="1"/>
  <c r="DH46" i="10"/>
  <c r="AR46" i="10"/>
  <c r="BP110" i="10" s="1"/>
  <c r="AV91" i="13"/>
  <c r="BT91" i="14"/>
  <c r="BL116" i="10"/>
  <c r="CR115" i="10"/>
  <c r="CR116" i="10"/>
  <c r="DD116" i="10"/>
  <c r="BP91" i="14"/>
  <c r="AZ91" i="14"/>
  <c r="BD92" i="13"/>
  <c r="AZ115" i="10"/>
  <c r="BT92" i="14"/>
  <c r="BD91" i="13"/>
  <c r="BD115" i="10"/>
  <c r="BL92" i="13"/>
  <c r="BD91" i="14"/>
  <c r="CV116" i="10"/>
  <c r="BH92" i="13"/>
  <c r="CZ116" i="10"/>
  <c r="DD115" i="10"/>
  <c r="AZ92" i="13"/>
  <c r="BL92" i="14"/>
  <c r="BP92" i="14"/>
  <c r="AV91" i="14"/>
  <c r="BL91" i="14"/>
  <c r="CR117" i="10"/>
  <c r="AV92" i="13"/>
  <c r="AV116" i="10"/>
  <c r="CF115" i="10"/>
  <c r="CF117" i="10"/>
  <c r="BX115" i="10"/>
  <c r="CF116" i="10"/>
  <c r="BD92" i="14"/>
  <c r="BH92" i="14"/>
  <c r="BH91" i="14"/>
  <c r="CJ115" i="10"/>
  <c r="CN117" i="10"/>
  <c r="BH91" i="13"/>
  <c r="CZ115" i="10"/>
  <c r="BL115" i="10"/>
  <c r="AZ91" i="13"/>
  <c r="CB115" i="10"/>
  <c r="BX116" i="10"/>
  <c r="BH116" i="10"/>
  <c r="CV117" i="10"/>
  <c r="CV115" i="10"/>
  <c r="AZ116" i="10"/>
  <c r="BT116" i="10"/>
  <c r="CN115" i="10"/>
  <c r="BL117" i="10"/>
  <c r="AZ92" i="14"/>
  <c r="BP116" i="10"/>
  <c r="CZ117" i="10"/>
  <c r="BL91" i="13"/>
  <c r="CJ116" i="10"/>
  <c r="DD117" i="10"/>
  <c r="BH115" i="10"/>
  <c r="AV92" i="14"/>
  <c r="BT117" i="10"/>
  <c r="BP115" i="10"/>
  <c r="CB117" i="10"/>
  <c r="CN116" i="10"/>
  <c r="BT115" i="10"/>
  <c r="BD116" i="10"/>
  <c r="CB116" i="10"/>
  <c r="AV115" i="10"/>
  <c r="M6" i="16" l="1"/>
  <c r="I6" i="16"/>
  <c r="AZ90" i="13"/>
  <c r="BL90" i="13"/>
  <c r="CA82" i="14"/>
  <c r="O45" i="15"/>
  <c r="BH90" i="13"/>
  <c r="K41" i="15"/>
  <c r="BU78" i="13"/>
  <c r="BT78" i="13"/>
  <c r="L41" i="15"/>
  <c r="BT87" i="14"/>
  <c r="BP87" i="14"/>
  <c r="BH87" i="14"/>
  <c r="BL87" i="14"/>
  <c r="AZ87" i="14"/>
  <c r="BR82" i="13"/>
  <c r="AZ87" i="13"/>
  <c r="BD87" i="13"/>
  <c r="BL87" i="13"/>
  <c r="BH87" i="13"/>
  <c r="AV99" i="13"/>
  <c r="AV90" i="13"/>
  <c r="AV98" i="13"/>
  <c r="AV95" i="13"/>
  <c r="AV96" i="14"/>
  <c r="AV95" i="14"/>
  <c r="AV98" i="14"/>
  <c r="AV99" i="14"/>
  <c r="AV100" i="14"/>
  <c r="AV103" i="14"/>
  <c r="I15" i="16" s="1"/>
  <c r="AV101" i="14"/>
  <c r="I13" i="16" s="1"/>
  <c r="AV102" i="14"/>
  <c r="I14" i="16" s="1"/>
  <c r="BD87" i="14"/>
  <c r="AV87" i="14"/>
  <c r="AV102" i="13"/>
  <c r="M14" i="16" s="1"/>
  <c r="AV103" i="13"/>
  <c r="M15" i="16" s="1"/>
  <c r="AV101" i="13"/>
  <c r="M13" i="16" s="1"/>
  <c r="AV96" i="13"/>
  <c r="AV87" i="13"/>
  <c r="BL110" i="10"/>
  <c r="BD110" i="10"/>
  <c r="AV110" i="10"/>
  <c r="AZ110" i="10"/>
  <c r="AV123" i="10"/>
  <c r="AV114" i="10"/>
  <c r="AV124" i="10" s="1"/>
  <c r="AV127" i="10"/>
  <c r="AV125" i="10"/>
  <c r="AV126" i="10"/>
  <c r="AV117" i="10"/>
  <c r="BD93" i="13"/>
  <c r="BD93" i="14"/>
  <c r="BL93" i="14"/>
  <c r="BH93" i="13"/>
  <c r="AZ117" i="10"/>
  <c r="BT93" i="14"/>
  <c r="CJ117" i="10"/>
  <c r="AZ93" i="14"/>
  <c r="BD117" i="10"/>
  <c r="AV93" i="14"/>
  <c r="BH93" i="14"/>
  <c r="BP117" i="10"/>
  <c r="AZ93" i="13"/>
  <c r="BL93" i="13"/>
  <c r="BP93" i="14"/>
  <c r="BX117" i="10"/>
  <c r="AV93" i="13"/>
  <c r="BH117" i="10"/>
  <c r="P45" i="15" l="1"/>
  <c r="CC82" i="14"/>
  <c r="AZ98" i="14"/>
  <c r="M10" i="16"/>
  <c r="AV100" i="13"/>
  <c r="M11" i="16"/>
  <c r="AZ99" i="14"/>
  <c r="AZ96" i="14"/>
  <c r="M8" i="16"/>
  <c r="AZ95" i="14"/>
  <c r="M7" i="16"/>
  <c r="AZ99" i="13"/>
  <c r="I11" i="16"/>
  <c r="AZ98" i="13"/>
  <c r="I10" i="16"/>
  <c r="AZ100" i="13"/>
  <c r="I12" i="16"/>
  <c r="AZ95" i="13"/>
  <c r="I7" i="16"/>
  <c r="I8" i="16"/>
  <c r="AZ96" i="13"/>
  <c r="AZ101" i="13"/>
  <c r="AZ102" i="13"/>
  <c r="AZ103" i="13"/>
  <c r="AZ102" i="14"/>
  <c r="AZ101" i="14"/>
  <c r="AZ103" i="14"/>
  <c r="AV97" i="13"/>
  <c r="AV97" i="14"/>
  <c r="BH111" i="10"/>
  <c r="BL111" i="10"/>
  <c r="BP111" i="10"/>
  <c r="AZ111" i="10"/>
  <c r="BD111" i="10"/>
  <c r="AV111" i="10"/>
  <c r="AV119" i="10"/>
  <c r="AV120" i="10"/>
  <c r="M12" i="16" l="1"/>
  <c r="AZ100" i="14"/>
  <c r="AZ97" i="14"/>
  <c r="M9" i="16"/>
  <c r="I9" i="16"/>
  <c r="AZ97" i="13"/>
  <c r="AV121" i="10"/>
</calcChain>
</file>

<file path=xl/sharedStrings.xml><?xml version="1.0" encoding="utf-8"?>
<sst xmlns="http://schemas.openxmlformats.org/spreadsheetml/2006/main" count="548" uniqueCount="152">
  <si>
    <t>Identifikatorius</t>
  </si>
  <si>
    <t>Savybių
sąrašas</t>
  </si>
  <si>
    <t>Prioriteto reitingas</t>
  </si>
  <si>
    <t>Atsakingų dalių kiekis</t>
  </si>
  <si>
    <t>Atsakingų dalių verčių suma</t>
  </si>
  <si>
    <t>Atsakingų dalių verčių vidurkis</t>
  </si>
  <si>
    <t>Alternatyva #1</t>
  </si>
  <si>
    <t>Alternatyva #2</t>
  </si>
  <si>
    <t>Alternatyva #3</t>
  </si>
  <si>
    <t>Svarbos reitingas</t>
  </si>
  <si>
    <t>Santykinė svarba</t>
  </si>
  <si>
    <t>Atsakomybių kiekis</t>
  </si>
  <si>
    <t>Atsakomybių verčių suma</t>
  </si>
  <si>
    <t>Atsakomybių verčių vidurkis</t>
  </si>
  <si>
    <t>Santykinės svarbos rangas</t>
  </si>
  <si>
    <t>Atsakomybių verčių vidurkio rangas</t>
  </si>
  <si>
    <t>Savybių sąveikos</t>
  </si>
  <si>
    <t>Silpnai neigiama</t>
  </si>
  <si>
    <t>Neutrali</t>
  </si>
  <si>
    <t>Stipri teigiama</t>
  </si>
  <si>
    <t>Silpnai teigiama</t>
  </si>
  <si>
    <t>Stipriai neigiama</t>
  </si>
  <si>
    <t>++</t>
  </si>
  <si>
    <t>+</t>
  </si>
  <si>
    <t>-</t>
  </si>
  <si>
    <t>--</t>
  </si>
  <si>
    <t>Neegzistuojantis</t>
  </si>
  <si>
    <t>Silpnas</t>
  </si>
  <si>
    <t>Stiprus</t>
  </si>
  <si>
    <t>●</t>
  </si>
  <si>
    <t>○</t>
  </si>
  <si>
    <t>Atsakomybės</t>
  </si>
  <si>
    <t>Neegzistuojanti</t>
  </si>
  <si>
    <t>Stipri</t>
  </si>
  <si>
    <t>Vidutinė</t>
  </si>
  <si>
    <t>Silpna</t>
  </si>
  <si>
    <t>▽</t>
  </si>
  <si>
    <t>Metaduomenys</t>
  </si>
  <si>
    <t>Projekto pavadinimas</t>
  </si>
  <si>
    <t>Dokumento versija</t>
  </si>
  <si>
    <t>Architektas(-ai)</t>
  </si>
  <si>
    <t>Reikalavimų inžinierius(-iai)</t>
  </si>
  <si>
    <t>Data</t>
  </si>
  <si>
    <t>Dekomponuojamas elementas</t>
  </si>
  <si>
    <t>Ryšių kiekis</t>
  </si>
  <si>
    <t>Ryšių verčių suma</t>
  </si>
  <si>
    <t>Ryšių verčių vidurkis</t>
  </si>
  <si>
    <t>Santykinis prioriteto reitingas</t>
  </si>
  <si>
    <t>Svarbos reitingų mediana</t>
  </si>
  <si>
    <t>Svarbos reitingų suma</t>
  </si>
  <si>
    <t>Alternatyva #4</t>
  </si>
  <si>
    <t>Alternatyva #5</t>
  </si>
  <si>
    <t>Ryšių kiekio rangas</t>
  </si>
  <si>
    <t>–</t>
  </si>
  <si>
    <t>Apačia</t>
  </si>
  <si>
    <t>A-18</t>
  </si>
  <si>
    <t>A-6</t>
  </si>
  <si>
    <t>A-17</t>
  </si>
  <si>
    <t>A-7</t>
  </si>
  <si>
    <t>A-16</t>
  </si>
  <si>
    <t>A-15</t>
  </si>
  <si>
    <t>A-5</t>
  </si>
  <si>
    <t>A-14</t>
  </si>
  <si>
    <t>A-4</t>
  </si>
  <si>
    <t>A-13</t>
  </si>
  <si>
    <t>A-3</t>
  </si>
  <si>
    <t>A-12</t>
  </si>
  <si>
    <t>A-2</t>
  </si>
  <si>
    <t>Santykinis svarbos rangas</t>
  </si>
  <si>
    <t>A-11</t>
  </si>
  <si>
    <t>A-1</t>
  </si>
  <si>
    <t>A-10</t>
  </si>
  <si>
    <t>A-9</t>
  </si>
  <si>
    <t>A6, A7</t>
  </si>
  <si>
    <t>A-8</t>
  </si>
  <si>
    <t>V-3</t>
  </si>
  <si>
    <t>A-3, A-4</t>
  </si>
  <si>
    <t>C-1</t>
  </si>
  <si>
    <t>Dešinė</t>
  </si>
  <si>
    <t>D-4</t>
  </si>
  <si>
    <t>D-1, D-2</t>
  </si>
  <si>
    <t>Atsakingų dalių įverčių vidurkis</t>
  </si>
  <si>
    <t>D-3</t>
  </si>
  <si>
    <t>Atsakingų dalių įverčių suma</t>
  </si>
  <si>
    <t>D-2</t>
  </si>
  <si>
    <t>D-1</t>
  </si>
  <si>
    <t>K-1, V-1</t>
  </si>
  <si>
    <t>Centras</t>
  </si>
  <si>
    <t>Atsakomybių matrica</t>
  </si>
  <si>
    <t>V-1</t>
  </si>
  <si>
    <t>Viršus</t>
  </si>
  <si>
    <t>Ryšių matrica</t>
  </si>
  <si>
    <t>V-2</t>
  </si>
  <si>
    <t>K-1</t>
  </si>
  <si>
    <t>Kairė</t>
  </si>
  <si>
    <t>Sąveikų matrica</t>
  </si>
  <si>
    <t>K-5</t>
  </si>
  <si>
    <t>K-3</t>
  </si>
  <si>
    <t>K-4</t>
  </si>
  <si>
    <t>K-2</t>
  </si>
  <si>
    <t>Savybių sąrašas</t>
  </si>
  <si>
    <t>Meta</t>
  </si>
  <si>
    <t>M-1</t>
  </si>
  <si>
    <t>Priklau-somybės</t>
  </si>
  <si>
    <t>Automatinis Atributas</t>
  </si>
  <si>
    <t>Išvestinis atributas</t>
  </si>
  <si>
    <t>Bazinis atributas</t>
  </si>
  <si>
    <t>Kortos dalis</t>
  </si>
  <si>
    <t>Pildymo eiliškumas</t>
  </si>
  <si>
    <t>Atributo pavadinimas</t>
  </si>
  <si>
    <t>ID</t>
  </si>
  <si>
    <t>Sudeda-mosios dalys</t>
  </si>
  <si>
    <t>Sudedamųjų dalių atributai</t>
  </si>
  <si>
    <t>Elemento atributai</t>
  </si>
  <si>
    <t>Sudedamųjų dalių kiekis</t>
  </si>
  <si>
    <t>Sudedamųjų dalių ryšiai</t>
  </si>
  <si>
    <t>Dekomponavimo būdas</t>
  </si>
  <si>
    <t>Dekompozicijos lygmuo</t>
  </si>
  <si>
    <t>Sudedamųjų dalių sąrašas</t>
  </si>
  <si>
    <t>Alternatyvų savybių atributai</t>
  </si>
  <si>
    <t>Alternatyvų elemento atributai</t>
  </si>
  <si>
    <t>A-19</t>
  </si>
  <si>
    <t>Išmanusis miestas</t>
  </si>
  <si>
    <t>Gediminas Krasauskas</t>
  </si>
  <si>
    <t>1.0</t>
  </si>
  <si>
    <t>Išmaniojo miesto sistema</t>
  </si>
  <si>
    <t>E1: Eismo dalyviai turi važiuoti autonomiškai</t>
  </si>
  <si>
    <t>E3: IM sistema valdo viešąjį transportą</t>
  </si>
  <si>
    <t>E5: IM sistema užtikrina šviesoforų ir dinaminių kelio ženklų reguliavimą</t>
  </si>
  <si>
    <t>T1: Eismo dalyviai turi atitikti bent 4 žvaigždučių Euro NCAP saugumo standarto reitingą</t>
  </si>
  <si>
    <t>T2: IM sistemos pelno šaltiniai turi būti reklamos ir prieiga prie duomenų</t>
  </si>
  <si>
    <t>T3: IM sistema turi užtikrinti LR kelių eismo taisyklių laikymąsį</t>
  </si>
  <si>
    <t>T4: IM sistema turi būti suderinama su policijos bei trečiųjų šalių sistemomis</t>
  </si>
  <si>
    <t>T5: IM sistemos priežiūros kaina neturi viršyti 350 000 eurų per metus</t>
  </si>
  <si>
    <t>E2: Eismo dalyviai turi gebėti bendrauti ir dalintis informacija su išore</t>
  </si>
  <si>
    <t>E4: IM sistema stebi eismą ir pažeidimus</t>
  </si>
  <si>
    <t>Funkcinių sistemų</t>
  </si>
  <si>
    <t>Sluoksnių</t>
  </si>
  <si>
    <t>K-3, C-1</t>
  </si>
  <si>
    <t>z</t>
  </si>
  <si>
    <t>S1: Aparatūros dalis</t>
  </si>
  <si>
    <t>S2: Duomenų dalis</t>
  </si>
  <si>
    <t>S3: Komunikacijos dalis</t>
  </si>
  <si>
    <t>S4: Skaičiavimų dalis</t>
  </si>
  <si>
    <t>S5: Programų dalis</t>
  </si>
  <si>
    <t>S1: Automobilio sistema</t>
  </si>
  <si>
    <t>S2: Socialinio tinklo sistema</t>
  </si>
  <si>
    <t>S3: Viešojo transporto valdymo sistema</t>
  </si>
  <si>
    <t>S4: Eismo valdymo sistema</t>
  </si>
  <si>
    <t>S5: Monetarinė sistema</t>
  </si>
  <si>
    <t>S6: Trečiųjų šalių prieigos sistema</t>
  </si>
  <si>
    <t>S7: Standartų užtikrinimo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</si>
</sst>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Schoolbook"/>
      <family val="1"/>
    </font>
    <font>
      <sz val="11"/>
      <color theme="1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Century Schoolbook"/>
      <family val="1"/>
    </font>
    <font>
      <sz val="9"/>
      <color theme="1"/>
      <name val="Century Schoolbook"/>
      <family val="1"/>
    </font>
    <font>
      <sz val="8"/>
      <color theme="1"/>
      <name val="Century Schoolbook"/>
      <family val="1"/>
    </font>
    <font>
      <sz val="7.5"/>
      <color theme="1"/>
      <name val="Century Schoolbook"/>
      <family val="1"/>
    </font>
    <font>
      <b/>
      <sz val="12"/>
      <color theme="1"/>
      <name val="Century Schoolbook"/>
      <family val="1"/>
    </font>
    <font>
      <sz val="18"/>
      <color theme="1"/>
      <name val="Century Schoolbook"/>
      <family val="1"/>
    </font>
    <font>
      <sz val="24"/>
      <color theme="1"/>
      <name val="Century Schoolbook"/>
      <family val="1"/>
    </font>
    <font>
      <b/>
      <sz val="14"/>
      <color theme="1"/>
      <name val="Century Schoolbook"/>
      <family val="1"/>
    </font>
    <font>
      <sz val="32"/>
      <color theme="1"/>
      <name val="Century Schoolbook"/>
      <family val="1"/>
    </font>
    <font>
      <sz val="10"/>
      <color theme="1"/>
      <name val="Century Schoolbook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entury Schoolbook"/>
      <family val="1"/>
    </font>
    <font>
      <sz val="8"/>
      <name val="Calibri"/>
      <family val="2"/>
      <scheme val="minor"/>
    </font>
    <font>
      <sz val="13"/>
      <color theme="1"/>
      <name val="Century Schoolbook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 diagonalDown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 diagonalDown="1">
      <left style="thin">
        <color indexed="64"/>
      </left>
      <right/>
      <top/>
      <bottom/>
      <diagonal style="medium">
        <color auto="1"/>
      </diagonal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 diagonalDown="1"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 style="medium">
        <color auto="1"/>
      </diagonal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double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 diagonalDown="1">
      <left/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 diagonalUp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1">
      <left/>
      <right style="thin">
        <color theme="0"/>
      </right>
      <top style="thin">
        <color theme="0"/>
      </top>
      <bottom/>
      <diagonal style="thin">
        <color auto="1"/>
      </diagonal>
    </border>
    <border diagonalDown="1">
      <left/>
      <right style="thin">
        <color theme="0"/>
      </right>
      <top style="thin">
        <color theme="0"/>
      </top>
      <bottom/>
      <diagonal style="thin">
        <color auto="1"/>
      </diagonal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 diagonalUp="1"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 style="thin">
        <color theme="0"/>
      </left>
      <right style="thin">
        <color theme="0"/>
      </right>
      <top style="thin">
        <color theme="0"/>
      </top>
      <bottom/>
      <diagonal style="thin">
        <color theme="0"/>
      </diagonal>
    </border>
    <border diagonalUp="1" diagonalDown="1">
      <left style="thin">
        <color theme="0"/>
      </left>
      <right/>
      <top style="thin">
        <color theme="0"/>
      </top>
      <bottom/>
      <diagonal style="thin">
        <color theme="0"/>
      </diagonal>
    </border>
    <border diagonalUp="1" diagonalDown="1">
      <left style="thin">
        <color theme="0"/>
      </left>
      <right/>
      <top/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 style="thin">
        <color theme="0"/>
      </top>
      <bottom/>
      <diagonal style="thin">
        <color theme="0"/>
      </diagonal>
    </border>
    <border diagonalUp="1" diagonalDown="1">
      <left/>
      <right style="thin">
        <color theme="0"/>
      </right>
      <top/>
      <bottom style="thin">
        <color theme="0"/>
      </bottom>
      <diagonal style="thin">
        <color theme="0"/>
      </diagonal>
    </border>
    <border diagonalUp="1" diagonalDown="1">
      <left style="thin">
        <color theme="0"/>
      </left>
      <right/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/>
      <bottom/>
      <diagonal style="thin">
        <color theme="0"/>
      </diagonal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 diagonalDown="1">
      <left/>
      <right/>
      <top/>
      <bottom/>
      <diagonal style="hair">
        <color auto="1"/>
      </diagonal>
    </border>
    <border diagonalDown="1">
      <left/>
      <right/>
      <top/>
      <bottom/>
      <diagonal style="thin">
        <color auto="1"/>
      </diagonal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/>
      <bottom style="thin">
        <color theme="0"/>
      </bottom>
      <diagonal style="thin">
        <color auto="1"/>
      </diagonal>
    </border>
    <border diagonalDown="1">
      <left style="thin">
        <color theme="0"/>
      </left>
      <right/>
      <top style="thin">
        <color theme="0"/>
      </top>
      <bottom style="thin">
        <color theme="0"/>
      </bottom>
      <diagonal style="thin">
        <color auto="1"/>
      </diagonal>
    </border>
    <border diagonalDown="1">
      <left style="thin">
        <color theme="0"/>
      </left>
      <right/>
      <top/>
      <bottom style="thin">
        <color theme="0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 diagonalUp="1" diagonalDown="1">
      <left/>
      <right/>
      <top style="thin">
        <color theme="0"/>
      </top>
      <bottom/>
      <diagonal style="thin">
        <color theme="0"/>
      </diagonal>
    </border>
    <border diagonalUp="1" diagonalDown="1">
      <left/>
      <right/>
      <top/>
      <bottom/>
      <diagonal style="thin">
        <color theme="0"/>
      </diagonal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/>
  </cellStyleXfs>
  <cellXfs count="562">
    <xf numFmtId="0" fontId="0" fillId="0" borderId="0" xfId="0"/>
    <xf numFmtId="0" fontId="15" fillId="0" borderId="0" xfId="2" applyFont="1"/>
    <xf numFmtId="0" fontId="15" fillId="3" borderId="0" xfId="2" applyFont="1" applyFill="1"/>
    <xf numFmtId="0" fontId="16" fillId="0" borderId="24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vertical="center"/>
    </xf>
    <xf numFmtId="0" fontId="15" fillId="0" borderId="46" xfId="2" applyFont="1" applyBorder="1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14" xfId="2" applyFont="1" applyBorder="1"/>
    <xf numFmtId="0" fontId="15" fillId="0" borderId="35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37" xfId="2" applyFont="1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1" xfId="2" applyFont="1" applyBorder="1"/>
    <xf numFmtId="0" fontId="15" fillId="0" borderId="47" xfId="2" applyFont="1" applyBorder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15" fillId="0" borderId="93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/>
    </xf>
    <xf numFmtId="0" fontId="15" fillId="0" borderId="95" xfId="2" applyFont="1" applyBorder="1" applyAlignment="1">
      <alignment horizontal="center" vertical="center"/>
    </xf>
    <xf numFmtId="0" fontId="3" fillId="0" borderId="2" xfId="0" applyFont="1" applyBorder="1" applyProtection="1"/>
    <xf numFmtId="0" fontId="3" fillId="0" borderId="9" xfId="0" applyFont="1" applyBorder="1" applyProtection="1"/>
    <xf numFmtId="0" fontId="3" fillId="0" borderId="0" xfId="0" applyFont="1" applyProtection="1"/>
    <xf numFmtId="0" fontId="3" fillId="0" borderId="8" xfId="0" applyFont="1" applyBorder="1" applyProtection="1"/>
    <xf numFmtId="0" fontId="3" fillId="0" borderId="12" xfId="0" applyFont="1" applyBorder="1" applyProtection="1"/>
    <xf numFmtId="0" fontId="3" fillId="0" borderId="11" xfId="0" applyFont="1" applyBorder="1" applyProtection="1"/>
    <xf numFmtId="0" fontId="3" fillId="0" borderId="10" xfId="0" applyFont="1" applyBorder="1" applyProtection="1"/>
    <xf numFmtId="0" fontId="11" fillId="0" borderId="2" xfId="0" applyFont="1" applyBorder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0" fontId="3" fillId="0" borderId="7" xfId="0" applyFont="1" applyBorder="1" applyProtection="1"/>
    <xf numFmtId="0" fontId="3" fillId="0" borderId="84" xfId="0" applyFont="1" applyBorder="1" applyProtection="1"/>
    <xf numFmtId="0" fontId="3" fillId="0" borderId="38" xfId="0" applyFont="1" applyBorder="1" applyProtection="1"/>
    <xf numFmtId="0" fontId="3" fillId="0" borderId="36" xfId="0" applyFont="1" applyBorder="1" applyProtection="1"/>
    <xf numFmtId="0" fontId="3" fillId="0" borderId="39" xfId="0" applyFont="1" applyBorder="1" applyProtection="1"/>
    <xf numFmtId="0" fontId="3" fillId="0" borderId="4" xfId="0" applyFont="1" applyBorder="1" applyProtection="1"/>
    <xf numFmtId="0" fontId="3" fillId="0" borderId="3" xfId="0" applyFont="1" applyBorder="1" applyProtection="1"/>
    <xf numFmtId="0" fontId="3" fillId="0" borderId="48" xfId="0" applyFont="1" applyBorder="1" applyProtection="1"/>
    <xf numFmtId="0" fontId="3" fillId="0" borderId="57" xfId="0" applyFont="1" applyBorder="1" applyProtection="1"/>
    <xf numFmtId="0" fontId="3" fillId="0" borderId="58" xfId="0" applyFont="1" applyBorder="1" applyProtection="1"/>
    <xf numFmtId="0" fontId="3" fillId="2" borderId="89" xfId="0" applyFont="1" applyFill="1" applyBorder="1" applyProtection="1"/>
    <xf numFmtId="0" fontId="2" fillId="2" borderId="90" xfId="0" applyFont="1" applyFill="1" applyBorder="1" applyAlignment="1" applyProtection="1">
      <alignment horizontal="center" textRotation="90" wrapText="1"/>
    </xf>
    <xf numFmtId="0" fontId="2" fillId="2" borderId="92" xfId="0" applyFont="1" applyFill="1" applyBorder="1" applyAlignment="1" applyProtection="1">
      <alignment horizontal="center" vertical="center" wrapText="1"/>
    </xf>
    <xf numFmtId="0" fontId="3" fillId="2" borderId="91" xfId="0" applyFont="1" applyFill="1" applyBorder="1" applyProtection="1"/>
    <xf numFmtId="0" fontId="3" fillId="0" borderId="41" xfId="0" applyFont="1" applyBorder="1" applyProtection="1"/>
    <xf numFmtId="0" fontId="3" fillId="0" borderId="40" xfId="0" applyFont="1" applyBorder="1" applyProtection="1"/>
    <xf numFmtId="0" fontId="12" fillId="0" borderId="12" xfId="0" applyFont="1" applyBorder="1" applyProtection="1"/>
    <xf numFmtId="0" fontId="12" fillId="0" borderId="2" xfId="0" applyFont="1" applyBorder="1" applyProtection="1"/>
    <xf numFmtId="0" fontId="12" fillId="0" borderId="11" xfId="0" applyFont="1" applyBorder="1" applyProtection="1"/>
    <xf numFmtId="0" fontId="3" fillId="0" borderId="42" xfId="0" applyFont="1" applyBorder="1" applyProtection="1"/>
    <xf numFmtId="0" fontId="12" fillId="0" borderId="10" xfId="0" applyFont="1" applyBorder="1" applyProtection="1"/>
    <xf numFmtId="0" fontId="12" fillId="0" borderId="2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3" fillId="0" borderId="108" xfId="0" applyFont="1" applyBorder="1" applyProtection="1"/>
    <xf numFmtId="0" fontId="3" fillId="0" borderId="53" xfId="0" applyFont="1" applyBorder="1" applyProtection="1"/>
    <xf numFmtId="0" fontId="3" fillId="0" borderId="54" xfId="0" applyFont="1" applyBorder="1" applyProtection="1"/>
    <xf numFmtId="0" fontId="3" fillId="0" borderId="55" xfId="0" applyFont="1" applyBorder="1" applyProtection="1"/>
    <xf numFmtId="0" fontId="3" fillId="0" borderId="56" xfId="0" applyFont="1" applyBorder="1" applyProtection="1"/>
    <xf numFmtId="0" fontId="3" fillId="0" borderId="2" xfId="0" applyFont="1" applyBorder="1" applyAlignment="1" applyProtection="1">
      <alignment horizontal="center"/>
    </xf>
    <xf numFmtId="0" fontId="3" fillId="0" borderId="100" xfId="0" applyFont="1" applyBorder="1" applyProtection="1"/>
    <xf numFmtId="0" fontId="3" fillId="0" borderId="6" xfId="0" applyFont="1" applyBorder="1" applyProtection="1"/>
    <xf numFmtId="0" fontId="3" fillId="0" borderId="52" xfId="0" applyFont="1" applyBorder="1" applyProtection="1"/>
    <xf numFmtId="0" fontId="4" fillId="0" borderId="79" xfId="0" applyFont="1" applyBorder="1" applyAlignment="1" applyProtection="1">
      <alignment vertical="center" wrapText="1"/>
    </xf>
    <xf numFmtId="0" fontId="4" fillId="0" borderId="76" xfId="0" applyFont="1" applyBorder="1" applyAlignment="1" applyProtection="1">
      <alignment vertical="center" wrapText="1"/>
    </xf>
    <xf numFmtId="0" fontId="4" fillId="0" borderId="73" xfId="0" applyFont="1" applyBorder="1" applyAlignment="1" applyProtection="1">
      <alignment vertical="center" wrapText="1"/>
    </xf>
    <xf numFmtId="0" fontId="4" fillId="0" borderId="68" xfId="0" applyFont="1" applyBorder="1" applyAlignment="1" applyProtection="1">
      <alignment vertical="center" wrapText="1"/>
    </xf>
    <xf numFmtId="0" fontId="4" fillId="0" borderId="75" xfId="0" applyFont="1" applyBorder="1" applyAlignment="1" applyProtection="1">
      <alignment vertical="center" wrapText="1"/>
    </xf>
    <xf numFmtId="0" fontId="4" fillId="0" borderId="74" xfId="0" applyFont="1" applyBorder="1" applyAlignment="1" applyProtection="1">
      <alignment vertical="center" wrapText="1"/>
    </xf>
    <xf numFmtId="0" fontId="3" fillId="0" borderId="77" xfId="0" applyFont="1" applyBorder="1" applyProtection="1"/>
    <xf numFmtId="0" fontId="3" fillId="0" borderId="5" xfId="0" applyFont="1" applyBorder="1" applyProtection="1"/>
    <xf numFmtId="0" fontId="3" fillId="0" borderId="76" xfId="0" applyFont="1" applyBorder="1" applyProtection="1"/>
    <xf numFmtId="0" fontId="3" fillId="0" borderId="78" xfId="0" applyFont="1" applyBorder="1" applyProtection="1"/>
    <xf numFmtId="0" fontId="12" fillId="0" borderId="146" xfId="0" applyFont="1" applyBorder="1" applyAlignment="1" applyProtection="1">
      <alignment horizontal="center" vertical="center"/>
    </xf>
    <xf numFmtId="0" fontId="12" fillId="0" borderId="146" xfId="0" applyFont="1" applyBorder="1" applyProtection="1"/>
    <xf numFmtId="0" fontId="12" fillId="0" borderId="8" xfId="0" applyFont="1" applyBorder="1" applyProtection="1"/>
    <xf numFmtId="0" fontId="12" fillId="0" borderId="147" xfId="0" applyFont="1" applyBorder="1" applyAlignment="1" applyProtection="1">
      <alignment horizontal="center" vertical="center"/>
    </xf>
    <xf numFmtId="0" fontId="12" fillId="0" borderId="148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3" fillId="0" borderId="68" xfId="0" applyFont="1" applyBorder="1" applyProtection="1"/>
    <xf numFmtId="0" fontId="12" fillId="0" borderId="68" xfId="0" applyFont="1" applyBorder="1" applyProtection="1"/>
    <xf numFmtId="0" fontId="12" fillId="0" borderId="68" xfId="0" applyFont="1" applyBorder="1" applyAlignment="1" applyProtection="1">
      <alignment horizontal="center" vertical="center"/>
    </xf>
    <xf numFmtId="0" fontId="12" fillId="0" borderId="149" xfId="0" applyFont="1" applyBorder="1" applyAlignment="1" applyProtection="1">
      <alignment horizontal="center" vertical="center"/>
    </xf>
    <xf numFmtId="0" fontId="12" fillId="0" borderId="152" xfId="0" applyFont="1" applyBorder="1" applyProtection="1"/>
    <xf numFmtId="0" fontId="12" fillId="0" borderId="148" xfId="0" applyFont="1" applyBorder="1" applyProtection="1"/>
    <xf numFmtId="0" fontId="12" fillId="0" borderId="3" xfId="0" applyFont="1" applyBorder="1" applyProtection="1"/>
    <xf numFmtId="0" fontId="12" fillId="0" borderId="153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2" fillId="0" borderId="151" xfId="0" applyFont="1" applyBorder="1" applyProtection="1"/>
    <xf numFmtId="0" fontId="12" fillId="0" borderId="149" xfId="0" applyFont="1" applyBorder="1" applyProtection="1"/>
    <xf numFmtId="0" fontId="12" fillId="0" borderId="152" xfId="0" applyFont="1" applyBorder="1" applyAlignment="1" applyProtection="1">
      <alignment horizontal="center" vertical="center"/>
    </xf>
    <xf numFmtId="0" fontId="3" fillId="0" borderId="74" xfId="0" applyFont="1" applyBorder="1" applyProtection="1"/>
    <xf numFmtId="0" fontId="12" fillId="0" borderId="153" xfId="0" applyFont="1" applyBorder="1" applyProtection="1"/>
    <xf numFmtId="0" fontId="12" fillId="3" borderId="68" xfId="0" applyFont="1" applyFill="1" applyBorder="1" applyAlignment="1" applyProtection="1">
      <alignment vertical="center"/>
    </xf>
    <xf numFmtId="0" fontId="12" fillId="3" borderId="75" xfId="0" applyFont="1" applyFill="1" applyBorder="1" applyAlignment="1" applyProtection="1">
      <alignment vertical="center"/>
    </xf>
    <xf numFmtId="0" fontId="3" fillId="0" borderId="156" xfId="0" applyFont="1" applyBorder="1" applyProtection="1"/>
    <xf numFmtId="0" fontId="12" fillId="0" borderId="151" xfId="0" applyFont="1" applyBorder="1" applyAlignment="1" applyProtection="1">
      <alignment horizontal="center" vertical="center"/>
    </xf>
    <xf numFmtId="0" fontId="12" fillId="0" borderId="161" xfId="0" applyFont="1" applyBorder="1" applyAlignment="1" applyProtection="1">
      <alignment horizontal="center" vertical="center"/>
    </xf>
    <xf numFmtId="0" fontId="11" fillId="0" borderId="162" xfId="0" applyFont="1" applyBorder="1" applyAlignment="1" applyProtection="1">
      <alignment vertical="center"/>
    </xf>
    <xf numFmtId="0" fontId="3" fillId="0" borderId="162" xfId="0" applyFont="1" applyBorder="1" applyProtection="1"/>
    <xf numFmtId="0" fontId="11" fillId="0" borderId="163" xfId="0" applyFont="1" applyBorder="1" applyAlignment="1" applyProtection="1">
      <alignment vertical="center"/>
    </xf>
    <xf numFmtId="0" fontId="11" fillId="0" borderId="169" xfId="0" applyFont="1" applyBorder="1" applyAlignment="1" applyProtection="1">
      <alignment vertical="center"/>
    </xf>
    <xf numFmtId="0" fontId="12" fillId="3" borderId="173" xfId="0" applyFont="1" applyFill="1" applyBorder="1" applyAlignment="1" applyProtection="1">
      <alignment horizontal="center" vertical="center"/>
    </xf>
    <xf numFmtId="0" fontId="12" fillId="3" borderId="174" xfId="0" applyFont="1" applyFill="1" applyBorder="1" applyAlignment="1" applyProtection="1">
      <alignment horizontal="center" vertical="center"/>
    </xf>
    <xf numFmtId="0" fontId="3" fillId="0" borderId="175" xfId="0" applyFont="1" applyBorder="1" applyProtection="1"/>
    <xf numFmtId="0" fontId="12" fillId="0" borderId="160" xfId="0" applyFont="1" applyBorder="1" applyAlignment="1" applyProtection="1">
      <alignment horizontal="center" vertical="center"/>
    </xf>
    <xf numFmtId="0" fontId="12" fillId="3" borderId="174" xfId="0" applyFont="1" applyFill="1" applyBorder="1" applyProtection="1"/>
    <xf numFmtId="0" fontId="12" fillId="0" borderId="73" xfId="0" applyFont="1" applyBorder="1" applyAlignment="1" applyProtection="1">
      <alignment horizontal="center" vertical="center"/>
    </xf>
    <xf numFmtId="0" fontId="12" fillId="0" borderId="73" xfId="0" applyFont="1" applyBorder="1" applyProtection="1"/>
    <xf numFmtId="0" fontId="12" fillId="0" borderId="160" xfId="0" applyFont="1" applyBorder="1" applyProtection="1"/>
    <xf numFmtId="0" fontId="4" fillId="0" borderId="176" xfId="0" applyFont="1" applyBorder="1" applyAlignment="1" applyProtection="1">
      <alignment vertical="center" wrapText="1"/>
    </xf>
    <xf numFmtId="0" fontId="11" fillId="0" borderId="177" xfId="0" applyFont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0" fontId="11" fillId="0" borderId="178" xfId="0" applyFont="1" applyBorder="1" applyAlignment="1" applyProtection="1">
      <alignment vertical="center"/>
    </xf>
    <xf numFmtId="0" fontId="11" fillId="0" borderId="179" xfId="0" applyFont="1" applyBorder="1" applyAlignment="1" applyProtection="1">
      <alignment vertical="center"/>
    </xf>
    <xf numFmtId="0" fontId="3" fillId="3" borderId="0" xfId="0" applyFont="1" applyFill="1" applyBorder="1" applyProtection="1"/>
    <xf numFmtId="0" fontId="1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vertical="center"/>
    </xf>
    <xf numFmtId="0" fontId="11" fillId="0" borderId="3" xfId="0" applyFont="1" applyBorder="1" applyAlignment="1" applyProtection="1">
      <alignment vertical="center"/>
    </xf>
    <xf numFmtId="0" fontId="4" fillId="3" borderId="0" xfId="0" applyFont="1" applyFill="1" applyBorder="1" applyAlignment="1" applyProtection="1">
      <alignment vertical="center" wrapText="1"/>
    </xf>
    <xf numFmtId="0" fontId="4" fillId="3" borderId="186" xfId="0" applyFont="1" applyFill="1" applyBorder="1" applyAlignment="1" applyProtection="1">
      <alignment vertical="center" wrapText="1"/>
    </xf>
    <xf numFmtId="0" fontId="3" fillId="3" borderId="0" xfId="0" applyFont="1" applyFill="1" applyProtection="1"/>
    <xf numFmtId="0" fontId="3" fillId="0" borderId="190" xfId="0" applyFont="1" applyBorder="1" applyProtection="1"/>
    <xf numFmtId="0" fontId="3" fillId="0" borderId="150" xfId="0" applyFont="1" applyBorder="1" applyProtection="1"/>
    <xf numFmtId="0" fontId="3" fillId="0" borderId="204" xfId="0" applyFont="1" applyBorder="1" applyProtection="1"/>
    <xf numFmtId="0" fontId="3" fillId="0" borderId="205" xfId="0" applyFont="1" applyBorder="1" applyProtection="1"/>
    <xf numFmtId="0" fontId="3" fillId="0" borderId="189" xfId="0" applyFont="1" applyBorder="1" applyProtection="1"/>
    <xf numFmtId="0" fontId="12" fillId="3" borderId="0" xfId="0" applyFont="1" applyFill="1" applyBorder="1" applyAlignment="1" applyProtection="1">
      <alignment vertical="center"/>
    </xf>
    <xf numFmtId="0" fontId="9" fillId="2" borderId="122" xfId="0" applyFont="1" applyFill="1" applyBorder="1" applyAlignment="1" applyProtection="1">
      <alignment horizontal="center" vertical="center"/>
    </xf>
    <xf numFmtId="0" fontId="9" fillId="2" borderId="123" xfId="0" applyFont="1" applyFill="1" applyBorder="1" applyAlignment="1" applyProtection="1">
      <alignment horizontal="center" vertical="center"/>
    </xf>
    <xf numFmtId="0" fontId="9" fillId="2" borderId="124" xfId="0" applyFont="1" applyFill="1" applyBorder="1" applyAlignment="1" applyProtection="1">
      <alignment horizontal="center" vertical="center"/>
    </xf>
    <xf numFmtId="0" fontId="9" fillId="2" borderId="125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126" xfId="0" applyFont="1" applyFill="1" applyBorder="1" applyAlignment="1" applyProtection="1">
      <alignment horizontal="center" vertical="center"/>
    </xf>
    <xf numFmtId="1" fontId="3" fillId="0" borderId="18" xfId="0" applyNumberFormat="1" applyFont="1" applyBorder="1" applyAlignment="1" applyProtection="1">
      <alignment horizontal="center" vertical="center"/>
    </xf>
    <xf numFmtId="1" fontId="3" fillId="0" borderId="13" xfId="0" applyNumberFormat="1" applyFont="1" applyBorder="1" applyAlignment="1" applyProtection="1">
      <alignment horizontal="center" vertical="center"/>
    </xf>
    <xf numFmtId="1" fontId="3" fillId="0" borderId="128" xfId="0" applyNumberFormat="1" applyFont="1" applyBorder="1" applyAlignment="1" applyProtection="1">
      <alignment horizontal="center" vertical="center"/>
    </xf>
    <xf numFmtId="1" fontId="3" fillId="0" borderId="30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126" xfId="0" applyNumberFormat="1" applyFont="1" applyBorder="1" applyAlignment="1" applyProtection="1">
      <alignment horizontal="center" vertical="center"/>
    </xf>
    <xf numFmtId="0" fontId="3" fillId="0" borderId="18" xfId="0" quotePrefix="1" applyFont="1" applyBorder="1" applyAlignment="1" applyProtection="1">
      <alignment horizontal="center" vertical="center"/>
    </xf>
    <xf numFmtId="0" fontId="3" fillId="0" borderId="13" xfId="0" quotePrefix="1" applyFont="1" applyBorder="1" applyAlignment="1" applyProtection="1">
      <alignment horizontal="center" vertical="center"/>
    </xf>
    <xf numFmtId="0" fontId="3" fillId="0" borderId="29" xfId="0" quotePrefix="1" applyFont="1" applyBorder="1" applyAlignment="1" applyProtection="1">
      <alignment horizontal="center" vertical="center"/>
    </xf>
    <xf numFmtId="0" fontId="3" fillId="0" borderId="30" xfId="0" quotePrefix="1" applyFont="1" applyBorder="1" applyAlignment="1" applyProtection="1">
      <alignment horizontal="center" vertical="center"/>
    </xf>
    <xf numFmtId="0" fontId="3" fillId="0" borderId="1" xfId="0" quotePrefix="1" applyFont="1" applyBorder="1" applyAlignment="1" applyProtection="1">
      <alignment horizontal="center" vertical="center"/>
    </xf>
    <xf numFmtId="0" fontId="3" fillId="0" borderId="20" xfId="0" quotePrefix="1" applyFont="1" applyBorder="1" applyAlignment="1" applyProtection="1">
      <alignment horizontal="center" vertical="center"/>
    </xf>
    <xf numFmtId="0" fontId="3" fillId="2" borderId="127" xfId="0" applyFont="1" applyFill="1" applyBorder="1" applyAlignment="1" applyProtection="1">
      <alignment horizontal="right"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2" borderId="29" xfId="0" applyFont="1" applyFill="1" applyBorder="1" applyAlignment="1" applyProtection="1">
      <alignment horizontal="right" vertical="center"/>
    </xf>
    <xf numFmtId="0" fontId="3" fillId="2" borderId="125" xfId="0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 vertical="center"/>
    </xf>
    <xf numFmtId="0" fontId="3" fillId="2" borderId="20" xfId="0" applyFont="1" applyFill="1" applyBorder="1" applyAlignment="1" applyProtection="1">
      <alignment horizontal="right" vertical="center"/>
    </xf>
    <xf numFmtId="1" fontId="3" fillId="0" borderId="119" xfId="0" applyNumberFormat="1" applyFont="1" applyBorder="1" applyAlignment="1" applyProtection="1">
      <alignment horizontal="center" vertical="center"/>
    </xf>
    <xf numFmtId="1" fontId="3" fillId="0" borderId="120" xfId="0" applyNumberFormat="1" applyFont="1" applyBorder="1" applyAlignment="1" applyProtection="1">
      <alignment horizontal="center" vertical="center"/>
    </xf>
    <xf numFmtId="1" fontId="3" fillId="0" borderId="130" xfId="0" applyNumberFormat="1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10" fillId="0" borderId="119" xfId="0" applyFont="1" applyBorder="1" applyAlignment="1" applyProtection="1">
      <alignment horizontal="center" vertical="center"/>
    </xf>
    <xf numFmtId="0" fontId="10" fillId="0" borderId="120" xfId="0" applyFont="1" applyBorder="1" applyAlignment="1" applyProtection="1">
      <alignment horizontal="center" vertical="center"/>
    </xf>
    <xf numFmtId="0" fontId="10" fillId="0" borderId="121" xfId="0" applyFont="1" applyBorder="1" applyAlignment="1" applyProtection="1">
      <alignment horizontal="center" vertical="center"/>
    </xf>
    <xf numFmtId="0" fontId="3" fillId="2" borderId="129" xfId="0" applyFont="1" applyFill="1" applyBorder="1" applyAlignment="1" applyProtection="1">
      <alignment horizontal="right" vertical="center"/>
    </xf>
    <xf numFmtId="0" fontId="3" fillId="2" borderId="120" xfId="0" applyFont="1" applyFill="1" applyBorder="1" applyAlignment="1" applyProtection="1">
      <alignment horizontal="right" vertical="center"/>
    </xf>
    <xf numFmtId="0" fontId="3" fillId="2" borderId="121" xfId="0" applyFont="1" applyFill="1" applyBorder="1" applyAlignment="1" applyProtection="1">
      <alignment horizontal="right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4" fillId="0" borderId="99" xfId="0" applyFont="1" applyBorder="1" applyAlignment="1" applyProtection="1">
      <alignment horizontal="center" vertical="center" textRotation="90"/>
    </xf>
    <xf numFmtId="0" fontId="4" fillId="0" borderId="60" xfId="0" applyFont="1" applyBorder="1" applyAlignment="1" applyProtection="1">
      <alignment horizontal="center" vertical="center" textRotation="90"/>
    </xf>
    <xf numFmtId="0" fontId="4" fillId="0" borderId="80" xfId="0" applyFont="1" applyBorder="1" applyAlignment="1" applyProtection="1">
      <alignment horizontal="center" vertical="center" textRotation="90"/>
    </xf>
    <xf numFmtId="0" fontId="3" fillId="0" borderId="63" xfId="0" applyFont="1" applyBorder="1" applyAlignment="1" applyProtection="1">
      <alignment horizontal="center"/>
    </xf>
    <xf numFmtId="0" fontId="3" fillId="0" borderId="64" xfId="0" applyFont="1" applyBorder="1" applyAlignment="1" applyProtection="1">
      <alignment horizontal="center"/>
    </xf>
    <xf numFmtId="0" fontId="3" fillId="0" borderId="65" xfId="0" applyFont="1" applyBorder="1" applyAlignment="1" applyProtection="1">
      <alignment horizontal="center"/>
    </xf>
    <xf numFmtId="0" fontId="4" fillId="2" borderId="29" xfId="0" applyFont="1" applyFill="1" applyBorder="1" applyAlignment="1" applyProtection="1">
      <alignment horizontal="center" vertical="center" textRotation="90"/>
    </xf>
    <xf numFmtId="0" fontId="4" fillId="2" borderId="26" xfId="0" applyFont="1" applyFill="1" applyBorder="1" applyAlignment="1" applyProtection="1">
      <alignment horizontal="center" vertical="center" textRotation="90"/>
    </xf>
    <xf numFmtId="0" fontId="4" fillId="2" borderId="181" xfId="0" applyFont="1" applyFill="1" applyBorder="1" applyAlignment="1" applyProtection="1">
      <alignment horizontal="center" vertical="center" textRotation="90"/>
    </xf>
    <xf numFmtId="0" fontId="4" fillId="3" borderId="0" xfId="0" applyFont="1" applyFill="1" applyBorder="1" applyAlignment="1" applyProtection="1">
      <alignment horizontal="center" vertical="center" textRotation="90"/>
    </xf>
    <xf numFmtId="2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57" xfId="0" applyFont="1" applyBorder="1" applyAlignment="1" applyProtection="1">
      <alignment horizontal="center" vertical="center"/>
    </xf>
    <xf numFmtId="0" fontId="3" fillId="0" borderId="81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right" vertical="center"/>
    </xf>
    <xf numFmtId="2" fontId="3" fillId="0" borderId="19" xfId="0" applyNumberFormat="1" applyFont="1" applyBorder="1" applyAlignment="1" applyProtection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/>
    </xf>
    <xf numFmtId="2" fontId="3" fillId="0" borderId="22" xfId="0" applyNumberFormat="1" applyFont="1" applyBorder="1" applyAlignment="1" applyProtection="1">
      <alignment horizontal="center" vertical="center"/>
    </xf>
    <xf numFmtId="2" fontId="3" fillId="0" borderId="195" xfId="0" applyNumberFormat="1" applyFont="1" applyBorder="1" applyAlignment="1" applyProtection="1">
      <alignment horizontal="center" vertical="center"/>
    </xf>
    <xf numFmtId="2" fontId="3" fillId="0" borderId="103" xfId="0" applyNumberFormat="1" applyFont="1" applyBorder="1" applyAlignment="1" applyProtection="1">
      <alignment horizontal="center" vertical="center"/>
    </xf>
    <xf numFmtId="1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99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2" xfId="0" applyFont="1" applyBorder="1" applyAlignment="1" applyProtection="1">
      <alignment horizontal="center" vertical="center"/>
    </xf>
    <xf numFmtId="1" fontId="3" fillId="0" borderId="19" xfId="0" applyNumberFormat="1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</xf>
    <xf numFmtId="1" fontId="3" fillId="0" borderId="194" xfId="0" applyNumberFormat="1" applyFont="1" applyBorder="1" applyAlignment="1" applyProtection="1">
      <alignment horizontal="center" vertical="center"/>
    </xf>
    <xf numFmtId="1" fontId="3" fillId="0" borderId="101" xfId="0" applyNumberFormat="1" applyFont="1" applyBorder="1" applyAlignment="1" applyProtection="1">
      <alignment horizontal="center" vertical="center"/>
    </xf>
    <xf numFmtId="1" fontId="3" fillId="0" borderId="193" xfId="0" applyNumberFormat="1" applyFont="1" applyBorder="1" applyAlignment="1" applyProtection="1">
      <alignment horizontal="center" vertical="center"/>
    </xf>
    <xf numFmtId="1" fontId="3" fillId="0" borderId="133" xfId="0" applyNumberFormat="1" applyFont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2" fontId="3" fillId="0" borderId="194" xfId="0" applyNumberFormat="1" applyFont="1" applyBorder="1" applyAlignment="1" applyProtection="1">
      <alignment horizontal="center" vertical="center"/>
    </xf>
    <xf numFmtId="2" fontId="3" fillId="0" borderId="101" xfId="0" applyNumberFormat="1" applyFont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right" vertical="center"/>
    </xf>
    <xf numFmtId="2" fontId="3" fillId="0" borderId="193" xfId="0" applyNumberFormat="1" applyFont="1" applyBorder="1" applyAlignment="1" applyProtection="1">
      <alignment horizontal="center" vertical="center"/>
    </xf>
    <xf numFmtId="2" fontId="3" fillId="0" borderId="133" xfId="0" applyNumberFormat="1" applyFont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right" vertical="center"/>
    </xf>
    <xf numFmtId="1" fontId="3" fillId="0" borderId="20" xfId="0" applyNumberFormat="1" applyFont="1" applyBorder="1" applyAlignment="1" applyProtection="1">
      <alignment horizontal="center" vertical="center"/>
    </xf>
    <xf numFmtId="1" fontId="3" fillId="0" borderId="21" xfId="0" applyNumberFormat="1" applyFont="1" applyBorder="1" applyAlignment="1" applyProtection="1">
      <alignment horizontal="center" vertical="center"/>
    </xf>
    <xf numFmtId="1" fontId="3" fillId="0" borderId="37" xfId="0" applyNumberFormat="1" applyFont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right" vertical="center"/>
    </xf>
    <xf numFmtId="2" fontId="3" fillId="0" borderId="6" xfId="0" applyNumberFormat="1" applyFont="1" applyBorder="1" applyAlignment="1" applyProtection="1">
      <alignment horizontal="center" vertical="center"/>
    </xf>
    <xf numFmtId="2" fontId="3" fillId="0" borderId="7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0" fontId="3" fillId="0" borderId="96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2" fillId="2" borderId="97" xfId="0" applyFont="1" applyFill="1" applyBorder="1" applyAlignment="1" applyProtection="1">
      <alignment horizontal="center" vertical="center" textRotation="90"/>
    </xf>
    <xf numFmtId="0" fontId="2" fillId="2" borderId="50" xfId="0" applyFont="1" applyFill="1" applyBorder="1" applyAlignment="1" applyProtection="1">
      <alignment horizontal="center" vertical="center" textRotation="90"/>
    </xf>
    <xf numFmtId="0" fontId="2" fillId="2" borderId="21" xfId="0" applyFont="1" applyFill="1" applyBorder="1" applyAlignment="1" applyProtection="1">
      <alignment horizontal="center" vertical="center" textRotation="90"/>
    </xf>
    <xf numFmtId="0" fontId="3" fillId="2" borderId="103" xfId="0" applyFont="1" applyFill="1" applyBorder="1" applyAlignment="1" applyProtection="1">
      <alignment horizontal="right" vertical="center"/>
    </xf>
    <xf numFmtId="1" fontId="3" fillId="0" borderId="103" xfId="0" applyNumberFormat="1" applyFont="1" applyBorder="1" applyAlignment="1" applyProtection="1">
      <alignment horizontal="center" vertical="center"/>
    </xf>
    <xf numFmtId="1" fontId="3" fillId="0" borderId="106" xfId="0" applyNumberFormat="1" applyFont="1" applyBorder="1" applyAlignment="1" applyProtection="1">
      <alignment horizontal="center" vertical="center"/>
    </xf>
    <xf numFmtId="1" fontId="3" fillId="0" borderId="191" xfId="0" applyNumberFormat="1" applyFont="1" applyBorder="1" applyAlignment="1" applyProtection="1">
      <alignment horizontal="center" vertical="center"/>
    </xf>
    <xf numFmtId="1" fontId="3" fillId="0" borderId="192" xfId="0" applyNumberFormat="1" applyFont="1" applyBorder="1" applyAlignment="1" applyProtection="1">
      <alignment horizontal="center" vertical="center"/>
    </xf>
    <xf numFmtId="0" fontId="3" fillId="0" borderId="98" xfId="0" applyFont="1" applyBorder="1" applyAlignment="1" applyProtection="1">
      <alignment horizontal="center"/>
    </xf>
    <xf numFmtId="2" fontId="3" fillId="0" borderId="102" xfId="0" applyNumberFormat="1" applyFont="1" applyBorder="1" applyAlignment="1" applyProtection="1">
      <alignment horizontal="center" vertical="center"/>
    </xf>
    <xf numFmtId="2" fontId="3" fillId="0" borderId="104" xfId="0" applyNumberFormat="1" applyFont="1" applyBorder="1" applyAlignment="1" applyProtection="1">
      <alignment horizontal="center" vertical="center"/>
    </xf>
    <xf numFmtId="0" fontId="3" fillId="2" borderId="102" xfId="0" applyFont="1" applyFill="1" applyBorder="1" applyAlignment="1" applyProtection="1">
      <alignment horizontal="right" vertical="center"/>
    </xf>
    <xf numFmtId="0" fontId="4" fillId="2" borderId="110" xfId="0" applyFont="1" applyFill="1" applyBorder="1" applyAlignment="1" applyProtection="1">
      <alignment horizontal="center" vertical="center" textRotation="90"/>
    </xf>
    <xf numFmtId="0" fontId="4" fillId="2" borderId="14" xfId="0" applyFont="1" applyFill="1" applyBorder="1" applyAlignment="1" applyProtection="1">
      <alignment horizontal="center" vertical="center" textRotation="90"/>
    </xf>
    <xf numFmtId="0" fontId="4" fillId="2" borderId="23" xfId="0" applyFont="1" applyFill="1" applyBorder="1" applyAlignment="1" applyProtection="1">
      <alignment horizontal="center" vertical="center" textRotation="90"/>
    </xf>
    <xf numFmtId="0" fontId="3" fillId="2" borderId="27" xfId="0" applyFont="1" applyFill="1" applyBorder="1" applyAlignment="1" applyProtection="1">
      <alignment horizontal="right" vertical="center"/>
    </xf>
    <xf numFmtId="9" fontId="3" fillId="0" borderId="19" xfId="1" applyFont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/>
    </xf>
    <xf numFmtId="0" fontId="3" fillId="0" borderId="8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right" vertical="center"/>
    </xf>
    <xf numFmtId="0" fontId="3" fillId="0" borderId="85" xfId="0" applyFont="1" applyBorder="1" applyAlignment="1" applyProtection="1">
      <alignment horizontal="center"/>
    </xf>
    <xf numFmtId="0" fontId="3" fillId="0" borderId="86" xfId="0" applyFont="1" applyBorder="1" applyAlignment="1" applyProtection="1">
      <alignment horizontal="center"/>
    </xf>
    <xf numFmtId="0" fontId="3" fillId="2" borderId="35" xfId="0" applyFont="1" applyFill="1" applyBorder="1" applyAlignment="1" applyProtection="1">
      <alignment horizontal="right" vertical="center"/>
    </xf>
    <xf numFmtId="0" fontId="3" fillId="0" borderId="14" xfId="0" quotePrefix="1" applyFont="1" applyBorder="1" applyAlignment="1" applyProtection="1">
      <alignment horizontal="center" vertical="center"/>
    </xf>
    <xf numFmtId="0" fontId="3" fillId="0" borderId="22" xfId="0" quotePrefix="1" applyFont="1" applyBorder="1" applyAlignment="1" applyProtection="1">
      <alignment horizontal="center" vertical="center"/>
    </xf>
    <xf numFmtId="1" fontId="3" fillId="3" borderId="0" xfId="0" applyNumberFormat="1" applyFont="1" applyFill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0" xfId="0" quotePrefix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3" fillId="2" borderId="46" xfId="0" applyFont="1" applyFill="1" applyBorder="1" applyAlignment="1" applyProtection="1">
      <alignment horizontal="right" vertical="center"/>
    </xf>
    <xf numFmtId="0" fontId="3" fillId="2" borderId="23" xfId="0" applyFont="1" applyFill="1" applyBorder="1" applyAlignment="1" applyProtection="1">
      <alignment horizontal="right" vertical="center"/>
    </xf>
    <xf numFmtId="0" fontId="3" fillId="0" borderId="23" xfId="0" quotePrefix="1" applyFont="1" applyBorder="1" applyAlignment="1" applyProtection="1">
      <alignment horizontal="center" vertical="center"/>
    </xf>
    <xf numFmtId="0" fontId="3" fillId="0" borderId="24" xfId="0" quotePrefix="1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 textRotation="90"/>
    </xf>
    <xf numFmtId="2" fontId="3" fillId="0" borderId="14" xfId="0" applyNumberFormat="1" applyFont="1" applyBorder="1" applyAlignment="1" applyProtection="1">
      <alignment horizontal="center" vertical="center" textRotation="90"/>
    </xf>
    <xf numFmtId="1" fontId="3" fillId="0" borderId="19" xfId="0" applyNumberFormat="1" applyFont="1" applyBorder="1" applyAlignment="1" applyProtection="1">
      <alignment horizontal="center" vertical="center" textRotation="90"/>
    </xf>
    <xf numFmtId="2" fontId="3" fillId="0" borderId="22" xfId="0" applyNumberFormat="1" applyFont="1" applyBorder="1" applyAlignment="1" applyProtection="1">
      <alignment horizontal="center" vertical="center" textRotation="9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02" xfId="0" applyFont="1" applyBorder="1" applyAlignment="1" applyProtection="1">
      <alignment horizontal="center" vertical="center"/>
      <protection locked="0"/>
    </xf>
    <xf numFmtId="0" fontId="13" fillId="0" borderId="113" xfId="0" applyFont="1" applyBorder="1" applyAlignment="1" applyProtection="1">
      <alignment horizontal="center" vertical="center"/>
      <protection locked="0"/>
    </xf>
    <xf numFmtId="0" fontId="13" fillId="0" borderId="115" xfId="0" applyFont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 textRotation="90"/>
    </xf>
    <xf numFmtId="1" fontId="3" fillId="0" borderId="14" xfId="0" applyNumberFormat="1" applyFont="1" applyBorder="1" applyAlignment="1" applyProtection="1">
      <alignment horizontal="center" vertical="center" textRotation="90"/>
      <protection locked="0"/>
    </xf>
    <xf numFmtId="1" fontId="3" fillId="0" borderId="26" xfId="0" applyNumberFormat="1" applyFont="1" applyBorder="1" applyAlignment="1" applyProtection="1">
      <alignment horizontal="center" vertical="center" textRotation="90"/>
      <protection locked="0"/>
    </xf>
    <xf numFmtId="0" fontId="5" fillId="0" borderId="14" xfId="0" applyFont="1" applyBorder="1" applyAlignment="1" applyProtection="1">
      <alignment horizontal="left" vertical="center" wrapText="1"/>
      <protection locked="0"/>
    </xf>
    <xf numFmtId="0" fontId="5" fillId="0" borderId="22" xfId="0" applyFont="1" applyBorder="1" applyAlignment="1" applyProtection="1">
      <alignment horizontal="left" vertical="center" wrapText="1"/>
      <protection locked="0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5" fillId="0" borderId="24" xfId="0" applyFont="1" applyBorder="1" applyAlignment="1" applyProtection="1">
      <alignment horizontal="left" vertical="center" wrapText="1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180" xfId="0" applyFont="1" applyBorder="1" applyAlignment="1" applyProtection="1">
      <alignment horizontal="center" vertical="center"/>
      <protection locked="0"/>
    </xf>
    <xf numFmtId="0" fontId="5" fillId="0" borderId="25" xfId="0" applyFont="1" applyBorder="1" applyAlignment="1" applyProtection="1">
      <alignment horizontal="left" vertical="center" wrapText="1"/>
      <protection locked="0"/>
    </xf>
    <xf numFmtId="0" fontId="12" fillId="0" borderId="3" xfId="0" quotePrefix="1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25" xfId="0" applyFont="1" applyBorder="1" applyAlignment="1" applyProtection="1">
      <alignment horizontal="left" vertical="center" wrapText="1"/>
      <protection locked="0"/>
    </xf>
    <xf numFmtId="0" fontId="12" fillId="0" borderId="3" xfId="0" quotePrefix="1" applyFont="1" applyBorder="1" applyAlignment="1" applyProtection="1">
      <alignment horizontal="center"/>
      <protection locked="0"/>
    </xf>
    <xf numFmtId="0" fontId="3" fillId="0" borderId="117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horizontal="right" vertical="center"/>
    </xf>
    <xf numFmtId="0" fontId="3" fillId="0" borderId="118" xfId="0" applyFont="1" applyBorder="1" applyAlignment="1" applyProtection="1">
      <alignment horizontal="right" vertical="center"/>
    </xf>
    <xf numFmtId="0" fontId="3" fillId="0" borderId="16" xfId="0" applyFont="1" applyBorder="1" applyAlignment="1" applyProtection="1">
      <alignment horizontal="right" vertical="center"/>
    </xf>
    <xf numFmtId="0" fontId="3" fillId="0" borderId="34" xfId="0" applyFont="1" applyBorder="1" applyAlignment="1" applyProtection="1">
      <alignment horizontal="right" vertical="center"/>
    </xf>
    <xf numFmtId="0" fontId="3" fillId="0" borderId="15" xfId="0" applyFont="1" applyBorder="1" applyAlignment="1" applyProtection="1">
      <alignment horizontal="right" vertical="center"/>
    </xf>
    <xf numFmtId="0" fontId="3" fillId="0" borderId="117" xfId="0" quotePrefix="1" applyFont="1" applyBorder="1" applyAlignment="1" applyProtection="1">
      <alignment horizontal="center" vertical="center"/>
    </xf>
    <xf numFmtId="0" fontId="3" fillId="0" borderId="21" xfId="0" quotePrefix="1" applyFont="1" applyBorder="1" applyAlignment="1" applyProtection="1">
      <alignment horizontal="center" vertical="center"/>
    </xf>
    <xf numFmtId="0" fontId="3" fillId="0" borderId="33" xfId="0" quotePrefix="1" applyFont="1" applyBorder="1" applyAlignment="1" applyProtection="1">
      <alignment horizontal="center" vertical="center"/>
    </xf>
    <xf numFmtId="0" fontId="3" fillId="0" borderId="26" xfId="0" quotePrefix="1" applyFont="1" applyBorder="1" applyAlignment="1" applyProtection="1">
      <alignment horizontal="center" vertical="center"/>
    </xf>
    <xf numFmtId="0" fontId="3" fillId="0" borderId="117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118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3" fillId="2" borderId="112" xfId="0" applyFont="1" applyFill="1" applyBorder="1" applyAlignment="1" applyProtection="1">
      <alignment horizontal="right" vertical="center"/>
    </xf>
    <xf numFmtId="1" fontId="3" fillId="0" borderId="113" xfId="0" applyNumberFormat="1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right" vertical="center"/>
    </xf>
    <xf numFmtId="1" fontId="3" fillId="0" borderId="102" xfId="0" applyNumberFormat="1" applyFont="1" applyBorder="1" applyAlignment="1" applyProtection="1">
      <alignment horizontal="center" vertical="center"/>
    </xf>
    <xf numFmtId="1" fontId="3" fillId="0" borderId="115" xfId="0" applyNumberFormat="1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171" xfId="0" applyFont="1" applyBorder="1" applyAlignment="1" applyProtection="1">
      <alignment horizontal="center" vertical="center"/>
      <protection locked="0"/>
    </xf>
    <xf numFmtId="0" fontId="12" fillId="2" borderId="109" xfId="0" applyFont="1" applyFill="1" applyBorder="1" applyAlignment="1" applyProtection="1">
      <alignment horizontal="center" vertical="center"/>
    </xf>
    <xf numFmtId="0" fontId="12" fillId="2" borderId="110" xfId="0" applyFont="1" applyFill="1" applyBorder="1" applyAlignment="1" applyProtection="1">
      <alignment horizontal="center" vertical="center"/>
    </xf>
    <xf numFmtId="0" fontId="12" fillId="2" borderId="111" xfId="0" applyFont="1" applyFill="1" applyBorder="1" applyAlignment="1" applyProtection="1">
      <alignment horizontal="center" vertical="center"/>
    </xf>
    <xf numFmtId="0" fontId="12" fillId="2" borderId="112" xfId="0" applyFont="1" applyFill="1" applyBorder="1" applyAlignment="1" applyProtection="1">
      <alignment horizontal="center" vertical="center"/>
    </xf>
    <xf numFmtId="0" fontId="12" fillId="2" borderId="14" xfId="0" applyFont="1" applyFill="1" applyBorder="1" applyAlignment="1" applyProtection="1">
      <alignment horizontal="center" vertical="center"/>
    </xf>
    <xf numFmtId="0" fontId="12" fillId="2" borderId="113" xfId="0" applyFont="1" applyFill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textRotation="90"/>
    </xf>
    <xf numFmtId="0" fontId="6" fillId="2" borderId="14" xfId="0" applyFont="1" applyFill="1" applyBorder="1" applyAlignment="1" applyProtection="1">
      <alignment horizontal="center" textRotation="90"/>
    </xf>
    <xf numFmtId="0" fontId="2" fillId="2" borderId="47" xfId="0" applyFont="1" applyFill="1" applyBorder="1" applyAlignment="1" applyProtection="1">
      <alignment horizontal="center" textRotation="90"/>
    </xf>
    <xf numFmtId="0" fontId="2" fillId="2" borderId="35" xfId="0" applyFont="1" applyFill="1" applyBorder="1" applyAlignment="1" applyProtection="1">
      <alignment horizontal="center" textRotation="90"/>
    </xf>
    <xf numFmtId="0" fontId="4" fillId="2" borderId="21" xfId="0" applyFont="1" applyFill="1" applyBorder="1" applyAlignment="1" applyProtection="1">
      <alignment horizontal="center" textRotation="90"/>
    </xf>
    <xf numFmtId="0" fontId="4" fillId="2" borderId="14" xfId="0" applyFont="1" applyFill="1" applyBorder="1" applyAlignment="1" applyProtection="1">
      <alignment horizontal="center" textRotation="90"/>
    </xf>
    <xf numFmtId="0" fontId="2" fillId="0" borderId="14" xfId="0" applyFont="1" applyBorder="1" applyAlignment="1" applyProtection="1">
      <alignment horizontal="center" textRotation="90" wrapText="1"/>
      <protection locked="0"/>
    </xf>
    <xf numFmtId="0" fontId="2" fillId="0" borderId="26" xfId="0" applyFont="1" applyBorder="1" applyAlignment="1" applyProtection="1">
      <alignment horizontal="center" textRotation="90" wrapText="1"/>
      <protection locked="0"/>
    </xf>
    <xf numFmtId="0" fontId="7" fillId="2" borderId="30" xfId="0" applyFont="1" applyFill="1" applyBorder="1" applyAlignment="1" applyProtection="1">
      <alignment horizontal="center" textRotation="90"/>
    </xf>
    <xf numFmtId="0" fontId="7" fillId="2" borderId="14" xfId="0" applyFont="1" applyFill="1" applyBorder="1" applyAlignment="1" applyProtection="1">
      <alignment horizontal="center" textRotation="90"/>
    </xf>
    <xf numFmtId="0" fontId="3" fillId="2" borderId="35" xfId="0" applyFont="1" applyFill="1" applyBorder="1" applyAlignment="1" applyProtection="1">
      <alignment horizontal="center" textRotation="90"/>
    </xf>
    <xf numFmtId="0" fontId="7" fillId="2" borderId="22" xfId="0" applyFont="1" applyFill="1" applyBorder="1" applyAlignment="1" applyProtection="1">
      <alignment horizontal="center" textRotation="90"/>
    </xf>
    <xf numFmtId="0" fontId="3" fillId="2" borderId="20" xfId="0" applyFont="1" applyFill="1" applyBorder="1" applyAlignment="1" applyProtection="1">
      <alignment horizontal="center" textRotation="90"/>
    </xf>
    <xf numFmtId="0" fontId="3" fillId="2" borderId="19" xfId="0" applyFont="1" applyFill="1" applyBorder="1" applyAlignment="1" applyProtection="1">
      <alignment horizontal="center" textRotation="90"/>
    </xf>
    <xf numFmtId="0" fontId="4" fillId="0" borderId="14" xfId="0" applyFont="1" applyBorder="1" applyAlignment="1" applyProtection="1">
      <alignment horizontal="center" textRotation="90" wrapText="1"/>
      <protection locked="0"/>
    </xf>
    <xf numFmtId="0" fontId="4" fillId="0" borderId="26" xfId="0" applyFont="1" applyBorder="1" applyAlignment="1" applyProtection="1">
      <alignment horizontal="center" textRotation="90" wrapText="1"/>
      <protection locked="0"/>
    </xf>
    <xf numFmtId="0" fontId="20" fillId="0" borderId="14" xfId="0" applyFont="1" applyBorder="1" applyAlignment="1" applyProtection="1">
      <alignment horizontal="center" textRotation="90" wrapText="1"/>
      <protection locked="0"/>
    </xf>
    <xf numFmtId="0" fontId="20" fillId="0" borderId="26" xfId="0" applyFont="1" applyBorder="1" applyAlignment="1" applyProtection="1">
      <alignment horizontal="center" textRotation="90" wrapText="1"/>
      <protection locked="0"/>
    </xf>
    <xf numFmtId="0" fontId="2" fillId="3" borderId="0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right" vertical="center"/>
    </xf>
    <xf numFmtId="0" fontId="4" fillId="2" borderId="27" xfId="0" applyFont="1" applyFill="1" applyBorder="1" applyAlignment="1" applyProtection="1">
      <alignment horizontal="right" vertical="center"/>
    </xf>
    <xf numFmtId="0" fontId="4" fillId="2" borderId="21" xfId="0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7" fillId="2" borderId="185" xfId="0" applyFont="1" applyFill="1" applyBorder="1" applyAlignment="1" applyProtection="1">
      <alignment horizontal="center" vertical="center"/>
    </xf>
    <xf numFmtId="0" fontId="7" fillId="2" borderId="18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4" fillId="2" borderId="112" xfId="0" applyFont="1" applyFill="1" applyBorder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25" xfId="0" applyFont="1" applyFill="1" applyBorder="1" applyAlignment="1" applyProtection="1">
      <alignment horizontal="left" vertical="center"/>
    </xf>
    <xf numFmtId="0" fontId="4" fillId="0" borderId="101" xfId="0" applyFont="1" applyBorder="1" applyAlignment="1" applyProtection="1">
      <alignment horizontal="left" vertical="center"/>
      <protection locked="0"/>
    </xf>
    <xf numFmtId="0" fontId="4" fillId="0" borderId="136" xfId="0" applyFont="1" applyBorder="1" applyAlignment="1" applyProtection="1">
      <alignment horizontal="left" vertical="center"/>
      <protection locked="0"/>
    </xf>
    <xf numFmtId="0" fontId="4" fillId="2" borderId="137" xfId="0" applyFont="1" applyFill="1" applyBorder="1" applyAlignment="1" applyProtection="1">
      <alignment horizontal="left" vertical="center"/>
    </xf>
    <xf numFmtId="0" fontId="4" fillId="2" borderId="59" xfId="0" applyFont="1" applyFill="1" applyBorder="1" applyAlignment="1" applyProtection="1">
      <alignment horizontal="left" vertical="center"/>
    </xf>
    <xf numFmtId="0" fontId="4" fillId="2" borderId="131" xfId="0" applyFont="1" applyFill="1" applyBorder="1" applyAlignment="1" applyProtection="1">
      <alignment horizontal="left" vertical="center"/>
    </xf>
    <xf numFmtId="14" fontId="4" fillId="0" borderId="101" xfId="0" applyNumberFormat="1" applyFont="1" applyBorder="1" applyAlignment="1" applyProtection="1">
      <alignment horizontal="left" vertical="center"/>
      <protection locked="0"/>
    </xf>
    <xf numFmtId="0" fontId="4" fillId="0" borderId="133" xfId="0" applyFont="1" applyBorder="1" applyAlignment="1" applyProtection="1">
      <alignment horizontal="left" vertical="center"/>
      <protection locked="0"/>
    </xf>
    <xf numFmtId="0" fontId="4" fillId="0" borderId="138" xfId="0" applyFont="1" applyBorder="1" applyAlignment="1" applyProtection="1">
      <alignment horizontal="left" vertical="center"/>
      <protection locked="0"/>
    </xf>
    <xf numFmtId="0" fontId="4" fillId="2" borderId="114" xfId="0" applyFont="1" applyFill="1" applyBorder="1" applyAlignment="1" applyProtection="1">
      <alignment horizontal="left" vertical="center"/>
    </xf>
    <xf numFmtId="0" fontId="4" fillId="2" borderId="102" xfId="0" applyFont="1" applyFill="1" applyBorder="1" applyAlignment="1" applyProtection="1">
      <alignment horizontal="left" vertical="center"/>
    </xf>
    <xf numFmtId="0" fontId="4" fillId="2" borderId="140" xfId="0" applyFont="1" applyFill="1" applyBorder="1" applyAlignment="1" applyProtection="1">
      <alignment horizontal="left" vertical="center"/>
    </xf>
    <xf numFmtId="0" fontId="4" fillId="0" borderId="101" xfId="0" applyFont="1" applyBorder="1" applyAlignment="1" applyProtection="1">
      <alignment horizontal="left"/>
      <protection locked="0"/>
    </xf>
    <xf numFmtId="0" fontId="4" fillId="0" borderId="136" xfId="0" applyFont="1" applyBorder="1" applyAlignment="1" applyProtection="1">
      <alignment horizontal="left"/>
      <protection locked="0"/>
    </xf>
    <xf numFmtId="0" fontId="4" fillId="0" borderId="141" xfId="0" applyFont="1" applyBorder="1" applyAlignment="1" applyProtection="1">
      <alignment horizontal="left"/>
      <protection locked="0"/>
    </xf>
    <xf numFmtId="0" fontId="4" fillId="0" borderId="142" xfId="0" applyFont="1" applyBorder="1" applyAlignment="1" applyProtection="1">
      <alignment horizontal="left"/>
      <protection locked="0"/>
    </xf>
    <xf numFmtId="0" fontId="12" fillId="2" borderId="215" xfId="0" applyFont="1" applyFill="1" applyBorder="1" applyAlignment="1" applyProtection="1">
      <alignment horizontal="center" vertical="center"/>
    </xf>
    <xf numFmtId="0" fontId="12" fillId="2" borderId="216" xfId="0" applyFont="1" applyFill="1" applyBorder="1" applyAlignment="1" applyProtection="1">
      <alignment horizontal="center" vertical="center"/>
    </xf>
    <xf numFmtId="0" fontId="12" fillId="2" borderId="217" xfId="0" applyFont="1" applyFill="1" applyBorder="1" applyAlignment="1" applyProtection="1">
      <alignment horizontal="center" vertical="center"/>
    </xf>
    <xf numFmtId="0" fontId="12" fillId="2" borderId="67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183" xfId="0" applyFont="1" applyFill="1" applyBorder="1" applyAlignment="1" applyProtection="1">
      <alignment horizontal="center" vertical="center"/>
    </xf>
    <xf numFmtId="0" fontId="4" fillId="2" borderId="116" xfId="0" applyFont="1" applyFill="1" applyBorder="1" applyAlignment="1" applyProtection="1">
      <alignment horizontal="left" vertical="center"/>
    </xf>
    <xf numFmtId="0" fontId="4" fillId="2" borderId="21" xfId="0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left" vertical="center"/>
    </xf>
    <xf numFmtId="0" fontId="18" fillId="2" borderId="105" xfId="0" applyFont="1" applyFill="1" applyBorder="1" applyAlignment="1" applyProtection="1">
      <alignment horizontal="center" vertical="center"/>
    </xf>
    <xf numFmtId="0" fontId="18" fillId="2" borderId="107" xfId="0" applyFont="1" applyFill="1" applyBorder="1" applyAlignment="1" applyProtection="1">
      <alignment horizontal="center" vertical="center"/>
    </xf>
    <xf numFmtId="0" fontId="18" fillId="2" borderId="134" xfId="0" applyFont="1" applyFill="1" applyBorder="1" applyAlignment="1" applyProtection="1">
      <alignment horizontal="center" vertical="center"/>
    </xf>
    <xf numFmtId="0" fontId="18" fillId="2" borderId="135" xfId="0" applyFont="1" applyFill="1" applyBorder="1" applyAlignment="1" applyProtection="1">
      <alignment horizontal="center" vertical="center"/>
    </xf>
    <xf numFmtId="0" fontId="18" fillId="2" borderId="101" xfId="0" applyFont="1" applyFill="1" applyBorder="1" applyAlignment="1" applyProtection="1">
      <alignment horizontal="center" vertical="center"/>
    </xf>
    <xf numFmtId="0" fontId="18" fillId="2" borderId="136" xfId="0" applyFont="1" applyFill="1" applyBorder="1" applyAlignment="1" applyProtection="1">
      <alignment horizontal="center" vertical="center"/>
    </xf>
    <xf numFmtId="0" fontId="18" fillId="2" borderId="143" xfId="0" applyFont="1" applyFill="1" applyBorder="1" applyAlignment="1" applyProtection="1">
      <alignment horizontal="center" vertical="center"/>
    </xf>
    <xf numFmtId="0" fontId="18" fillId="2" borderId="144" xfId="0" applyFont="1" applyFill="1" applyBorder="1" applyAlignment="1" applyProtection="1">
      <alignment horizontal="center" vertical="center"/>
    </xf>
    <xf numFmtId="0" fontId="18" fillId="2" borderId="145" xfId="0" applyFont="1" applyFill="1" applyBorder="1" applyAlignment="1" applyProtection="1">
      <alignment horizontal="center" vertical="center"/>
    </xf>
    <xf numFmtId="0" fontId="4" fillId="0" borderId="132" xfId="0" applyFont="1" applyBorder="1" applyAlignment="1" applyProtection="1">
      <alignment horizontal="left" vertical="center"/>
      <protection locked="0"/>
    </xf>
    <xf numFmtId="0" fontId="4" fillId="0" borderId="139" xfId="0" applyFont="1" applyBorder="1" applyAlignment="1" applyProtection="1">
      <alignment horizontal="left" vertical="center"/>
      <protection locked="0"/>
    </xf>
    <xf numFmtId="0" fontId="4" fillId="2" borderId="19" xfId="0" applyFont="1" applyFill="1" applyBorder="1" applyAlignment="1" applyProtection="1">
      <alignment horizontal="center" vertical="center" textRotation="90"/>
    </xf>
    <xf numFmtId="0" fontId="4" fillId="2" borderId="158" xfId="0" applyFont="1" applyFill="1" applyBorder="1" applyAlignment="1" applyProtection="1">
      <alignment horizontal="center" vertical="center" textRotation="90"/>
    </xf>
    <xf numFmtId="2" fontId="3" fillId="0" borderId="198" xfId="0" applyNumberFormat="1" applyFont="1" applyBorder="1" applyAlignment="1" applyProtection="1">
      <alignment horizontal="center" vertical="center"/>
    </xf>
    <xf numFmtId="2" fontId="3" fillId="0" borderId="199" xfId="0" applyNumberFormat="1" applyFont="1" applyBorder="1" applyAlignment="1" applyProtection="1">
      <alignment horizontal="center" vertical="center"/>
    </xf>
    <xf numFmtId="1" fontId="3" fillId="3" borderId="159" xfId="0" applyNumberFormat="1" applyFont="1" applyFill="1" applyBorder="1" applyAlignment="1" applyProtection="1">
      <alignment horizontal="center" vertical="center"/>
      <protection locked="0"/>
    </xf>
    <xf numFmtId="2" fontId="3" fillId="0" borderId="196" xfId="0" applyNumberFormat="1" applyFont="1" applyBorder="1" applyAlignment="1" applyProtection="1">
      <alignment horizontal="center" vertical="center"/>
    </xf>
    <xf numFmtId="2" fontId="3" fillId="0" borderId="197" xfId="0" applyNumberFormat="1" applyFont="1" applyBorder="1" applyAlignment="1" applyProtection="1">
      <alignment horizontal="center" vertical="center"/>
    </xf>
    <xf numFmtId="1" fontId="3" fillId="0" borderId="196" xfId="0" applyNumberFormat="1" applyFont="1" applyBorder="1" applyAlignment="1" applyProtection="1">
      <alignment horizontal="center" vertical="center"/>
    </xf>
    <xf numFmtId="1" fontId="3" fillId="0" borderId="197" xfId="0" applyNumberFormat="1" applyFont="1" applyBorder="1" applyAlignment="1" applyProtection="1">
      <alignment horizontal="center" vertical="center"/>
    </xf>
    <xf numFmtId="0" fontId="12" fillId="0" borderId="68" xfId="0" applyFont="1" applyBorder="1" applyAlignment="1" applyProtection="1">
      <alignment horizontal="center"/>
      <protection locked="0"/>
    </xf>
    <xf numFmtId="0" fontId="12" fillId="0" borderId="108" xfId="0" applyFont="1" applyBorder="1" applyAlignment="1" applyProtection="1">
      <alignment horizontal="center"/>
      <protection locked="0"/>
    </xf>
    <xf numFmtId="0" fontId="4" fillId="2" borderId="27" xfId="0" applyFont="1" applyFill="1" applyBorder="1" applyAlignment="1" applyProtection="1">
      <alignment horizontal="center" vertical="center" textRotation="90"/>
    </xf>
    <xf numFmtId="0" fontId="12" fillId="0" borderId="161" xfId="0" applyFont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13" fillId="0" borderId="172" xfId="0" applyFont="1" applyBorder="1" applyAlignment="1" applyProtection="1">
      <alignment horizontal="center" vertical="center"/>
      <protection locked="0"/>
    </xf>
    <xf numFmtId="0" fontId="13" fillId="0" borderId="46" xfId="0" applyFont="1" applyBorder="1" applyAlignment="1" applyProtection="1">
      <alignment horizontal="center" vertical="center"/>
      <protection locked="0"/>
    </xf>
    <xf numFmtId="0" fontId="12" fillId="0" borderId="74" xfId="0" applyFont="1" applyBorder="1" applyAlignment="1" applyProtection="1">
      <alignment horizontal="center"/>
      <protection locked="0"/>
    </xf>
    <xf numFmtId="0" fontId="12" fillId="0" borderId="154" xfId="0" applyFont="1" applyBorder="1" applyAlignment="1" applyProtection="1">
      <alignment horizontal="center"/>
      <protection locked="0"/>
    </xf>
    <xf numFmtId="0" fontId="12" fillId="0" borderId="155" xfId="0" applyFont="1" applyBorder="1" applyAlignment="1" applyProtection="1">
      <alignment horizontal="center"/>
      <protection locked="0"/>
    </xf>
    <xf numFmtId="0" fontId="12" fillId="0" borderId="151" xfId="0" applyFont="1" applyBorder="1" applyAlignment="1" applyProtection="1">
      <alignment horizontal="center"/>
      <protection locked="0"/>
    </xf>
    <xf numFmtId="0" fontId="12" fillId="0" borderId="68" xfId="0" applyFont="1" applyBorder="1" applyAlignment="1" applyProtection="1">
      <alignment horizontal="center" vertical="center"/>
      <protection locked="0"/>
    </xf>
    <xf numFmtId="0" fontId="12" fillId="0" borderId="161" xfId="0" applyFont="1" applyBorder="1" applyAlignment="1" applyProtection="1">
      <alignment horizontal="center" vertical="center"/>
      <protection locked="0"/>
    </xf>
    <xf numFmtId="0" fontId="12" fillId="0" borderId="74" xfId="0" applyFont="1" applyBorder="1" applyAlignment="1" applyProtection="1">
      <alignment horizontal="center" vertical="center"/>
      <protection locked="0"/>
    </xf>
    <xf numFmtId="0" fontId="12" fillId="0" borderId="154" xfId="0" applyFont="1" applyBorder="1" applyAlignment="1" applyProtection="1">
      <alignment horizontal="center" vertical="center"/>
      <protection locked="0"/>
    </xf>
    <xf numFmtId="0" fontId="12" fillId="0" borderId="155" xfId="0" applyFont="1" applyBorder="1" applyAlignment="1" applyProtection="1">
      <alignment horizontal="center" vertical="center"/>
      <protection locked="0"/>
    </xf>
    <xf numFmtId="0" fontId="12" fillId="0" borderId="151" xfId="0" applyFont="1" applyBorder="1" applyAlignment="1" applyProtection="1">
      <alignment horizontal="center" vertical="center"/>
      <protection locked="0"/>
    </xf>
    <xf numFmtId="0" fontId="12" fillId="0" borderId="149" xfId="0" applyFont="1" applyBorder="1" applyAlignment="1" applyProtection="1">
      <alignment horizontal="center" vertical="center"/>
      <protection locked="0"/>
    </xf>
    <xf numFmtId="0" fontId="12" fillId="0" borderId="76" xfId="0" applyFont="1" applyBorder="1" applyAlignment="1" applyProtection="1">
      <alignment horizontal="center" vertical="center"/>
      <protection locked="0"/>
    </xf>
    <xf numFmtId="0" fontId="3" fillId="0" borderId="113" xfId="0" applyFont="1" applyBorder="1" applyAlignment="1" applyProtection="1">
      <alignment horizontal="center" vertical="center"/>
    </xf>
    <xf numFmtId="1" fontId="3" fillId="0" borderId="75" xfId="0" applyNumberFormat="1" applyFont="1" applyBorder="1" applyAlignment="1" applyProtection="1">
      <alignment horizontal="center" vertical="center"/>
    </xf>
    <xf numFmtId="1" fontId="3" fillId="0" borderId="68" xfId="0" applyNumberFormat="1" applyFont="1" applyBorder="1" applyAlignment="1" applyProtection="1">
      <alignment horizontal="center" vertical="center"/>
    </xf>
    <xf numFmtId="0" fontId="11" fillId="0" borderId="164" xfId="0" applyFont="1" applyBorder="1" applyAlignment="1" applyProtection="1">
      <alignment horizontal="center" vertical="center"/>
      <protection locked="0"/>
    </xf>
    <xf numFmtId="0" fontId="11" fillId="0" borderId="165" xfId="0" applyFont="1" applyBorder="1" applyAlignment="1" applyProtection="1">
      <alignment horizontal="center" vertical="center"/>
      <protection locked="0"/>
    </xf>
    <xf numFmtId="0" fontId="12" fillId="2" borderId="122" xfId="0" applyFont="1" applyFill="1" applyBorder="1" applyAlignment="1" applyProtection="1">
      <alignment horizontal="center" vertical="center"/>
    </xf>
    <xf numFmtId="0" fontId="12" fillId="2" borderId="123" xfId="0" applyFont="1" applyFill="1" applyBorder="1" applyAlignment="1" applyProtection="1">
      <alignment horizontal="center" vertical="center"/>
    </xf>
    <xf numFmtId="0" fontId="12" fillId="2" borderId="124" xfId="0" applyFont="1" applyFill="1" applyBorder="1" applyAlignment="1" applyProtection="1">
      <alignment horizontal="center" vertical="center"/>
    </xf>
    <xf numFmtId="0" fontId="12" fillId="2" borderId="125" xfId="0" applyFont="1" applyFill="1" applyBorder="1" applyAlignment="1" applyProtection="1">
      <alignment horizontal="center" vertical="center"/>
    </xf>
    <xf numFmtId="0" fontId="12" fillId="2" borderId="126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textRotation="90"/>
    </xf>
    <xf numFmtId="0" fontId="4" fillId="2" borderId="30" xfId="0" applyFont="1" applyFill="1" applyBorder="1" applyAlignment="1" applyProtection="1">
      <alignment horizontal="center" vertical="center"/>
    </xf>
    <xf numFmtId="0" fontId="3" fillId="0" borderId="113" xfId="0" quotePrefix="1" applyFont="1" applyBorder="1" applyAlignment="1" applyProtection="1">
      <alignment horizontal="center" vertical="center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11" fillId="0" borderId="166" xfId="0" applyFont="1" applyBorder="1" applyAlignment="1" applyProtection="1">
      <alignment horizontal="center" vertical="center"/>
      <protection locked="0"/>
    </xf>
    <xf numFmtId="0" fontId="11" fillId="0" borderId="167" xfId="0" applyFont="1" applyBorder="1" applyAlignment="1" applyProtection="1">
      <alignment horizontal="center" vertical="center"/>
      <protection locked="0"/>
    </xf>
    <xf numFmtId="0" fontId="11" fillId="0" borderId="168" xfId="0" applyFont="1" applyBorder="1" applyAlignment="1" applyProtection="1">
      <alignment horizontal="center" vertical="center"/>
      <protection locked="0"/>
    </xf>
    <xf numFmtId="0" fontId="11" fillId="0" borderId="169" xfId="0" applyFont="1" applyBorder="1" applyAlignment="1" applyProtection="1">
      <alignment horizontal="center" vertical="center"/>
      <protection locked="0"/>
    </xf>
    <xf numFmtId="0" fontId="11" fillId="0" borderId="187" xfId="0" applyFont="1" applyBorder="1" applyAlignment="1" applyProtection="1">
      <alignment horizontal="center" vertical="center"/>
      <protection locked="0"/>
    </xf>
    <xf numFmtId="0" fontId="11" fillId="0" borderId="188" xfId="0" applyFont="1" applyBorder="1" applyAlignment="1" applyProtection="1">
      <alignment horizontal="center" vertical="center"/>
      <protection locked="0"/>
    </xf>
    <xf numFmtId="0" fontId="11" fillId="0" borderId="170" xfId="0" applyFont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3" fillId="0" borderId="102" xfId="0" quotePrefix="1" applyFont="1" applyBorder="1" applyAlignment="1" applyProtection="1">
      <alignment horizontal="center" vertical="center"/>
    </xf>
    <xf numFmtId="0" fontId="3" fillId="0" borderId="115" xfId="0" quotePrefix="1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 textRotation="90" wrapText="1"/>
    </xf>
    <xf numFmtId="0" fontId="3" fillId="0" borderId="14" xfId="0" applyFont="1" applyBorder="1" applyAlignment="1" applyProtection="1">
      <alignment horizontal="center" vertical="center" textRotation="90" wrapText="1"/>
    </xf>
    <xf numFmtId="0" fontId="2" fillId="2" borderId="202" xfId="0" applyFont="1" applyFill="1" applyBorder="1" applyAlignment="1" applyProtection="1">
      <alignment horizontal="center" vertical="center" textRotation="90" wrapText="1"/>
    </xf>
    <xf numFmtId="0" fontId="2" fillId="2" borderId="30" xfId="0" applyFont="1" applyFill="1" applyBorder="1" applyAlignment="1" applyProtection="1">
      <alignment horizontal="center" vertical="center" textRotation="90" wrapText="1"/>
    </xf>
    <xf numFmtId="0" fontId="6" fillId="2" borderId="202" xfId="0" applyFont="1" applyFill="1" applyBorder="1" applyAlignment="1" applyProtection="1">
      <alignment horizontal="center" vertical="center" textRotation="90" wrapText="1"/>
    </xf>
    <xf numFmtId="0" fontId="6" fillId="2" borderId="30" xfId="0" applyFont="1" applyFill="1" applyBorder="1" applyAlignment="1" applyProtection="1">
      <alignment horizontal="center" vertical="center" textRotation="90" wrapText="1"/>
    </xf>
    <xf numFmtId="9" fontId="3" fillId="0" borderId="14" xfId="1" applyFont="1" applyBorder="1" applyAlignment="1" applyProtection="1">
      <alignment horizontal="center" vertical="center" textRotation="90" wrapText="1"/>
    </xf>
    <xf numFmtId="0" fontId="4" fillId="2" borderId="202" xfId="0" applyFont="1" applyFill="1" applyBorder="1" applyAlignment="1" applyProtection="1">
      <alignment horizontal="center" vertical="center" textRotation="90" wrapText="1"/>
    </xf>
    <xf numFmtId="0" fontId="4" fillId="2" borderId="30" xfId="0" applyFont="1" applyFill="1" applyBorder="1" applyAlignment="1" applyProtection="1">
      <alignment horizontal="center" vertical="center" textRotation="90" wrapText="1"/>
    </xf>
    <xf numFmtId="0" fontId="5" fillId="0" borderId="26" xfId="0" applyFont="1" applyBorder="1" applyAlignment="1" applyProtection="1">
      <alignment horizontal="left" vertical="center" wrapText="1"/>
      <protection locked="0"/>
    </xf>
    <xf numFmtId="0" fontId="5" fillId="0" borderId="43" xfId="0" applyFont="1" applyBorder="1" applyAlignment="1" applyProtection="1">
      <alignment horizontal="left" vertical="center" wrapText="1"/>
      <protection locked="0"/>
    </xf>
    <xf numFmtId="2" fontId="3" fillId="0" borderId="113" xfId="0" applyNumberFormat="1" applyFont="1" applyBorder="1" applyAlignment="1" applyProtection="1">
      <alignment horizontal="center" vertical="center" textRotation="90"/>
    </xf>
    <xf numFmtId="0" fontId="5" fillId="0" borderId="113" xfId="0" applyFont="1" applyBorder="1" applyAlignment="1" applyProtection="1">
      <alignment horizontal="left" vertical="center" wrapText="1"/>
      <protection locked="0"/>
    </xf>
    <xf numFmtId="0" fontId="7" fillId="0" borderId="113" xfId="0" applyFont="1" applyBorder="1" applyAlignment="1" applyProtection="1">
      <alignment horizontal="left" vertical="center" wrapText="1"/>
      <protection locked="0"/>
    </xf>
    <xf numFmtId="0" fontId="4" fillId="0" borderId="113" xfId="0" applyFont="1" applyBorder="1" applyAlignment="1" applyProtection="1">
      <alignment horizontal="left" vertical="center" wrapText="1"/>
      <protection locked="0"/>
    </xf>
    <xf numFmtId="0" fontId="3" fillId="0" borderId="113" xfId="0" applyFont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right" vertical="center"/>
    </xf>
    <xf numFmtId="0" fontId="7" fillId="2" borderId="200" xfId="0" applyFont="1" applyFill="1" applyBorder="1" applyAlignment="1" applyProtection="1">
      <alignment horizontal="center" vertical="center"/>
    </xf>
    <xf numFmtId="0" fontId="7" fillId="2" borderId="201" xfId="0" applyFont="1" applyFill="1" applyBorder="1" applyAlignment="1" applyProtection="1">
      <alignment horizontal="center" vertical="center"/>
    </xf>
    <xf numFmtId="0" fontId="2" fillId="2" borderId="202" xfId="0" applyFont="1" applyFill="1" applyBorder="1" applyAlignment="1" applyProtection="1">
      <alignment horizontal="center" vertical="center" wrapText="1"/>
    </xf>
    <xf numFmtId="0" fontId="2" fillId="2" borderId="203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83" xfId="0" applyFont="1" applyFill="1" applyBorder="1" applyAlignment="1" applyProtection="1">
      <alignment horizontal="center" vertical="center" wrapText="1"/>
    </xf>
    <xf numFmtId="0" fontId="4" fillId="2" borderId="207" xfId="0" applyFont="1" applyFill="1" applyBorder="1" applyAlignment="1" applyProtection="1">
      <alignment horizontal="center" vertical="center" textRotation="90"/>
    </xf>
    <xf numFmtId="0" fontId="4" fillId="2" borderId="101" xfId="0" applyFont="1" applyFill="1" applyBorder="1" applyAlignment="1" applyProtection="1">
      <alignment horizontal="center" vertical="center" textRotation="90"/>
    </xf>
    <xf numFmtId="0" fontId="4" fillId="2" borderId="206" xfId="0" applyFont="1" applyFill="1" applyBorder="1" applyAlignment="1" applyProtection="1">
      <alignment horizontal="center" vertical="center" textRotation="90"/>
    </xf>
    <xf numFmtId="0" fontId="4" fillId="2" borderId="210" xfId="0" applyFont="1" applyFill="1" applyBorder="1" applyAlignment="1" applyProtection="1">
      <alignment horizontal="center" vertical="center" textRotation="90"/>
    </xf>
    <xf numFmtId="0" fontId="4" fillId="2" borderId="208" xfId="0" applyFont="1" applyFill="1" applyBorder="1" applyAlignment="1" applyProtection="1">
      <alignment horizontal="center" vertical="center" textRotation="90"/>
    </xf>
    <xf numFmtId="0" fontId="4" fillId="2" borderId="209" xfId="0" applyFont="1" applyFill="1" applyBorder="1" applyAlignment="1" applyProtection="1">
      <alignment horizontal="center" vertical="center" textRotation="90"/>
    </xf>
    <xf numFmtId="0" fontId="3" fillId="2" borderId="113" xfId="0" applyFont="1" applyFill="1" applyBorder="1" applyAlignment="1" applyProtection="1">
      <alignment horizontal="right" vertical="center"/>
    </xf>
    <xf numFmtId="2" fontId="3" fillId="0" borderId="212" xfId="0" applyNumberFormat="1" applyFont="1" applyBorder="1" applyAlignment="1" applyProtection="1">
      <alignment horizontal="center" vertical="center"/>
    </xf>
    <xf numFmtId="2" fontId="3" fillId="0" borderId="159" xfId="0" applyNumberFormat="1" applyFont="1" applyBorder="1" applyAlignment="1" applyProtection="1">
      <alignment horizontal="center" vertical="center"/>
    </xf>
    <xf numFmtId="1" fontId="3" fillId="0" borderId="211" xfId="0" applyNumberFormat="1" applyFont="1" applyBorder="1" applyAlignment="1" applyProtection="1">
      <alignment horizontal="center" vertical="center"/>
    </xf>
    <xf numFmtId="0" fontId="8" fillId="2" borderId="113" xfId="0" applyFont="1" applyFill="1" applyBorder="1" applyAlignment="1" applyProtection="1">
      <alignment horizontal="right" vertical="center"/>
    </xf>
    <xf numFmtId="2" fontId="3" fillId="0" borderId="135" xfId="0" applyNumberFormat="1" applyFont="1" applyBorder="1" applyAlignment="1" applyProtection="1">
      <alignment horizontal="center" vertical="center"/>
    </xf>
    <xf numFmtId="2" fontId="3" fillId="0" borderId="214" xfId="0" applyNumberFormat="1" applyFont="1" applyBorder="1" applyAlignment="1" applyProtection="1">
      <alignment horizontal="center" vertical="center"/>
    </xf>
    <xf numFmtId="0" fontId="5" fillId="2" borderId="113" xfId="0" applyFont="1" applyFill="1" applyBorder="1" applyAlignment="1" applyProtection="1">
      <alignment horizontal="right" vertical="center"/>
    </xf>
    <xf numFmtId="0" fontId="3" fillId="2" borderId="184" xfId="0" applyFont="1" applyFill="1" applyBorder="1" applyAlignment="1" applyProtection="1">
      <alignment horizontal="right" vertical="center"/>
    </xf>
    <xf numFmtId="0" fontId="2" fillId="2" borderId="202" xfId="0" applyFont="1" applyFill="1" applyBorder="1" applyAlignment="1" applyProtection="1">
      <alignment horizontal="center" vertical="center" textRotation="90"/>
    </xf>
    <xf numFmtId="0" fontId="3" fillId="2" borderId="213" xfId="0" applyFont="1" applyFill="1" applyBorder="1" applyAlignment="1" applyProtection="1">
      <alignment horizontal="right" vertical="center"/>
    </xf>
    <xf numFmtId="1" fontId="3" fillId="0" borderId="135" xfId="0" applyNumberFormat="1" applyFont="1" applyBorder="1" applyAlignment="1" applyProtection="1">
      <alignment horizontal="center" vertical="center"/>
    </xf>
    <xf numFmtId="2" fontId="3" fillId="0" borderId="211" xfId="0" applyNumberFormat="1" applyFont="1" applyBorder="1" applyAlignment="1" applyProtection="1">
      <alignment horizontal="center" vertical="center"/>
    </xf>
    <xf numFmtId="2" fontId="3" fillId="0" borderId="106" xfId="0" applyNumberFormat="1" applyFont="1" applyBorder="1" applyAlignment="1" applyProtection="1">
      <alignment horizontal="center" vertical="center"/>
    </xf>
    <xf numFmtId="0" fontId="5" fillId="2" borderId="184" xfId="0" applyFont="1" applyFill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1" fontId="3" fillId="0" borderId="19" xfId="0" applyNumberFormat="1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</xf>
    <xf numFmtId="0" fontId="4" fillId="0" borderId="70" xfId="0" applyFont="1" applyBorder="1" applyAlignment="1" applyProtection="1">
      <alignment horizontal="center" vertical="center" textRotation="90"/>
    </xf>
    <xf numFmtId="0" fontId="4" fillId="0" borderId="71" xfId="0" applyFont="1" applyBorder="1" applyAlignment="1" applyProtection="1">
      <alignment horizontal="center" vertical="center" textRotation="90"/>
    </xf>
    <xf numFmtId="0" fontId="4" fillId="0" borderId="72" xfId="0" applyFont="1" applyBorder="1" applyAlignment="1" applyProtection="1">
      <alignment horizontal="center" vertical="center" textRotation="90"/>
    </xf>
    <xf numFmtId="0" fontId="4" fillId="2" borderId="82" xfId="0" applyFont="1" applyFill="1" applyBorder="1" applyAlignment="1" applyProtection="1">
      <alignment horizontal="center" vertical="center" wrapText="1"/>
    </xf>
    <xf numFmtId="0" fontId="4" fillId="2" borderId="83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1" fontId="3" fillId="0" borderId="105" xfId="0" applyNumberFormat="1" applyFont="1" applyBorder="1" applyAlignment="1" applyProtection="1">
      <alignment horizontal="center" vertical="center"/>
      <protection locked="0"/>
    </xf>
    <xf numFmtId="1" fontId="3" fillId="0" borderId="107" xfId="0" applyNumberFormat="1" applyFont="1" applyBorder="1" applyAlignment="1" applyProtection="1">
      <alignment horizontal="center" vertical="center"/>
      <protection locked="0"/>
    </xf>
    <xf numFmtId="1" fontId="3" fillId="0" borderId="103" xfId="0" applyNumberFormat="1" applyFont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horizontal="center" vertical="center" textRotation="9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2" fontId="3" fillId="0" borderId="20" xfId="0" applyNumberFormat="1" applyFont="1" applyBorder="1" applyAlignment="1" applyProtection="1">
      <alignment horizontal="center" vertical="center"/>
    </xf>
    <xf numFmtId="2" fontId="3" fillId="0" borderId="21" xfId="0" applyNumberFormat="1" applyFont="1" applyBorder="1" applyAlignment="1" applyProtection="1">
      <alignment horizontal="center" vertical="center"/>
    </xf>
    <xf numFmtId="2" fontId="3" fillId="0" borderId="37" xfId="0" applyNumberFormat="1" applyFont="1" applyBorder="1" applyAlignment="1" applyProtection="1">
      <alignment horizontal="center" vertical="center"/>
    </xf>
    <xf numFmtId="2" fontId="3" fillId="0" borderId="20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0" fontId="3" fillId="0" borderId="49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0" borderId="61" xfId="0" applyFont="1" applyBorder="1" applyAlignment="1" applyProtection="1">
      <alignment horizontal="center" vertical="center"/>
    </xf>
    <xf numFmtId="2" fontId="3" fillId="0" borderId="27" xfId="0" applyNumberFormat="1" applyFont="1" applyBorder="1" applyAlignment="1" applyProtection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textRotation="90"/>
      <protection locked="0"/>
    </xf>
    <xf numFmtId="2" fontId="3" fillId="0" borderId="25" xfId="0" applyNumberFormat="1" applyFont="1" applyBorder="1" applyAlignment="1" applyProtection="1">
      <alignment horizontal="center" vertical="center" textRotation="90"/>
      <protection locked="0"/>
    </xf>
    <xf numFmtId="1" fontId="3" fillId="0" borderId="19" xfId="0" applyNumberFormat="1" applyFont="1" applyBorder="1" applyAlignment="1" applyProtection="1">
      <alignment horizontal="center" vertical="center" textRotation="90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1" fontId="3" fillId="0" borderId="35" xfId="0" applyNumberFormat="1" applyFont="1" applyBorder="1" applyAlignment="1" applyProtection="1">
      <alignment horizontal="center" vertical="center" textRotation="90"/>
    </xf>
    <xf numFmtId="0" fontId="4" fillId="2" borderId="21" xfId="0" applyFont="1" applyFill="1" applyBorder="1" applyAlignment="1" applyProtection="1">
      <alignment horizontal="center" vertical="center" textRotation="9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4" fillId="2" borderId="28" xfId="0" applyFont="1" applyFill="1" applyBorder="1" applyAlignment="1" applyProtection="1">
      <alignment horizontal="center" vertical="center"/>
    </xf>
    <xf numFmtId="9" fontId="3" fillId="0" borderId="23" xfId="1" applyFont="1" applyBorder="1" applyAlignment="1" applyProtection="1">
      <alignment horizontal="center" vertical="center" textRotation="90"/>
    </xf>
    <xf numFmtId="1" fontId="3" fillId="0" borderId="23" xfId="0" applyNumberFormat="1" applyFont="1" applyBorder="1" applyAlignment="1" applyProtection="1">
      <alignment horizontal="center" vertical="center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82" xfId="0" applyFont="1" applyBorder="1" applyAlignment="1" applyProtection="1">
      <alignment horizontal="center" vertical="center" wrapText="1"/>
      <protection locked="0"/>
    </xf>
    <xf numFmtId="0" fontId="3" fillId="0" borderId="20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5" fillId="0" borderId="182" xfId="0" applyFont="1" applyBorder="1" applyAlignment="1" applyProtection="1">
      <alignment horizontal="left" vertical="center" wrapText="1"/>
      <protection locked="0"/>
    </xf>
    <xf numFmtId="0" fontId="5" fillId="0" borderId="201" xfId="0" applyFont="1" applyBorder="1" applyAlignment="1" applyProtection="1">
      <alignment horizontal="left" vertical="center" wrapText="1"/>
      <protection locked="0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 textRotation="90" wrapText="1"/>
      <protection locked="0"/>
    </xf>
    <xf numFmtId="0" fontId="3" fillId="0" borderId="26" xfId="0" applyFont="1" applyBorder="1" applyAlignment="1" applyProtection="1">
      <alignment horizontal="center" vertical="center" textRotation="90" wrapText="1"/>
      <protection locked="0"/>
    </xf>
    <xf numFmtId="0" fontId="3" fillId="0" borderId="22" xfId="0" applyFont="1" applyBorder="1" applyAlignment="1" applyProtection="1">
      <alignment horizontal="center" vertical="center" textRotation="90" wrapText="1"/>
      <protection locked="0"/>
    </xf>
    <xf numFmtId="0" fontId="3" fillId="0" borderId="43" xfId="0" applyFont="1" applyBorder="1" applyAlignment="1" applyProtection="1">
      <alignment horizontal="center" vertical="center" textRotation="90" wrapText="1"/>
      <protection locked="0"/>
    </xf>
    <xf numFmtId="0" fontId="4" fillId="2" borderId="37" xfId="0" applyFont="1" applyFill="1" applyBorder="1" applyAlignment="1" applyProtection="1">
      <alignment horizontal="center" vertical="center"/>
    </xf>
    <xf numFmtId="0" fontId="2" fillId="2" borderId="66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67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E7B51A0C-EC41-44A5-8653-5352A42C41A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6AF2-CF37-4201-B783-B270D4D29C4F}">
  <dimension ref="A1:ED177"/>
  <sheetViews>
    <sheetView tabSelected="1" zoomScaleNormal="10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75" width="1.7109375" style="27" customWidth="1"/>
    <col min="76" max="81" width="4" style="27" customWidth="1"/>
    <col min="82" max="83" width="1.7109375" style="27" customWidth="1"/>
    <col min="84" max="16384" width="9.140625" style="27"/>
  </cols>
  <sheetData>
    <row r="1" spans="1:134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6"/>
      <c r="CF1" s="25"/>
      <c r="CG1" s="26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</row>
    <row r="2" spans="1:134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25"/>
      <c r="CG2" s="26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</row>
    <row r="3" spans="1:134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6"/>
      <c r="CF3" s="25"/>
      <c r="CG3" s="26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</row>
    <row r="4" spans="1:134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6"/>
      <c r="CF4" s="25"/>
      <c r="CG4" s="26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</row>
    <row r="5" spans="1:134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6"/>
      <c r="CF5" s="25"/>
      <c r="CG5" s="26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</row>
    <row r="6" spans="1:134" ht="9" customHeight="1" x14ac:dyDescent="0.2">
      <c r="A6" s="25"/>
      <c r="B6" s="25"/>
      <c r="C6" s="25"/>
      <c r="D6" s="25"/>
      <c r="E6" s="26"/>
      <c r="F6" s="384" t="s">
        <v>37</v>
      </c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6"/>
      <c r="AV6" s="29"/>
      <c r="AW6" s="25"/>
      <c r="AX6" s="25"/>
      <c r="AY6" s="25"/>
      <c r="AZ6" s="25"/>
      <c r="BA6" s="135" t="s">
        <v>115</v>
      </c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7"/>
      <c r="BU6" s="25"/>
      <c r="BV6" s="25"/>
      <c r="BW6" s="25"/>
      <c r="BX6" s="29"/>
      <c r="BY6" s="25"/>
      <c r="BZ6" s="25"/>
      <c r="CA6" s="25"/>
      <c r="CB6" s="25"/>
      <c r="CC6" s="25"/>
      <c r="CD6" s="25"/>
      <c r="CE6" s="26"/>
      <c r="CF6" s="25"/>
      <c r="CG6" s="26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</row>
    <row r="7" spans="1:134" ht="9" customHeight="1" x14ac:dyDescent="0.2">
      <c r="A7" s="25"/>
      <c r="B7" s="25"/>
      <c r="C7" s="25"/>
      <c r="D7" s="25"/>
      <c r="E7" s="26"/>
      <c r="F7" s="387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9"/>
      <c r="AV7" s="29"/>
      <c r="AW7" s="25"/>
      <c r="AX7" s="25"/>
      <c r="AY7" s="25"/>
      <c r="AZ7" s="25"/>
      <c r="BA7" s="138"/>
      <c r="BB7" s="139"/>
      <c r="BC7" s="139"/>
      <c r="BD7" s="139"/>
      <c r="BE7" s="139"/>
      <c r="BF7" s="139"/>
      <c r="BG7" s="139"/>
      <c r="BH7" s="139"/>
      <c r="BI7" s="139"/>
      <c r="BJ7" s="139"/>
      <c r="BK7" s="139"/>
      <c r="BL7" s="139"/>
      <c r="BM7" s="139"/>
      <c r="BN7" s="139"/>
      <c r="BO7" s="139"/>
      <c r="BP7" s="139"/>
      <c r="BQ7" s="139"/>
      <c r="BR7" s="139"/>
      <c r="BS7" s="139"/>
      <c r="BT7" s="140"/>
      <c r="BU7" s="25"/>
      <c r="BV7" s="25"/>
      <c r="BW7" s="25"/>
      <c r="BX7" s="29"/>
      <c r="BY7" s="25"/>
      <c r="BZ7" s="25"/>
      <c r="CA7" s="25"/>
      <c r="CB7" s="25"/>
      <c r="CC7" s="25"/>
      <c r="CD7" s="25"/>
      <c r="CE7" s="26"/>
      <c r="CF7" s="25"/>
      <c r="CG7" s="26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</row>
    <row r="8" spans="1:134" ht="9" customHeight="1" thickBot="1" x14ac:dyDescent="0.25">
      <c r="A8" s="25"/>
      <c r="B8" s="25"/>
      <c r="C8" s="25"/>
      <c r="D8" s="25"/>
      <c r="E8" s="26"/>
      <c r="F8" s="390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2"/>
      <c r="AV8" s="29"/>
      <c r="AW8" s="25"/>
      <c r="AX8" s="25"/>
      <c r="AY8" s="25"/>
      <c r="AZ8" s="25"/>
      <c r="BA8" s="153" t="s">
        <v>26</v>
      </c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5"/>
      <c r="BO8" s="147"/>
      <c r="BP8" s="148"/>
      <c r="BQ8" s="149"/>
      <c r="BR8" s="141">
        <v>0</v>
      </c>
      <c r="BS8" s="142"/>
      <c r="BT8" s="143"/>
      <c r="BU8" s="25"/>
      <c r="BV8" s="25"/>
      <c r="BW8" s="25"/>
      <c r="BX8" s="29"/>
      <c r="BY8" s="25"/>
      <c r="BZ8" s="25"/>
      <c r="CA8" s="25"/>
      <c r="CB8" s="25"/>
      <c r="CC8" s="25"/>
      <c r="CD8" s="25"/>
      <c r="CE8" s="26"/>
      <c r="CF8" s="25"/>
      <c r="CG8" s="26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</row>
    <row r="9" spans="1:134" ht="9" customHeight="1" thickTop="1" x14ac:dyDescent="0.2">
      <c r="A9" s="25"/>
      <c r="B9" s="25"/>
      <c r="C9" s="25"/>
      <c r="D9" s="25"/>
      <c r="E9" s="26"/>
      <c r="F9" s="381" t="s">
        <v>38</v>
      </c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3"/>
      <c r="Y9" s="393" t="s">
        <v>122</v>
      </c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4"/>
      <c r="AV9" s="29"/>
      <c r="AW9" s="25"/>
      <c r="AX9" s="25"/>
      <c r="AY9" s="25"/>
      <c r="AZ9" s="25"/>
      <c r="BA9" s="156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8"/>
      <c r="BO9" s="150"/>
      <c r="BP9" s="151"/>
      <c r="BQ9" s="152"/>
      <c r="BR9" s="144"/>
      <c r="BS9" s="145"/>
      <c r="BT9" s="146"/>
      <c r="BU9" s="25"/>
      <c r="BV9" s="25"/>
      <c r="BW9" s="25"/>
      <c r="BX9" s="29"/>
      <c r="BY9" s="25"/>
      <c r="BZ9" s="25"/>
      <c r="CA9" s="25"/>
      <c r="CB9" s="25"/>
      <c r="CC9" s="25"/>
      <c r="CD9" s="25"/>
      <c r="CE9" s="26"/>
      <c r="CF9" s="25"/>
      <c r="CG9" s="26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</row>
    <row r="10" spans="1:134" ht="9" customHeight="1" x14ac:dyDescent="0.2">
      <c r="A10" s="25"/>
      <c r="B10" s="25"/>
      <c r="C10" s="25"/>
      <c r="D10" s="25"/>
      <c r="E10" s="26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  <c r="X10" s="359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T10" s="360"/>
      <c r="AU10" s="361"/>
      <c r="AV10" s="29"/>
      <c r="AW10" s="25"/>
      <c r="AX10" s="25"/>
      <c r="AY10" s="25"/>
      <c r="AZ10" s="25"/>
      <c r="BA10" s="153" t="s">
        <v>27</v>
      </c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5"/>
      <c r="BO10" s="162" t="s">
        <v>30</v>
      </c>
      <c r="BP10" s="163"/>
      <c r="BQ10" s="164"/>
      <c r="BR10" s="141">
        <v>1</v>
      </c>
      <c r="BS10" s="142"/>
      <c r="BT10" s="143"/>
      <c r="BU10" s="25"/>
      <c r="BV10" s="25"/>
      <c r="BW10" s="25"/>
      <c r="BX10" s="29"/>
      <c r="BY10" s="25"/>
      <c r="BZ10" s="25"/>
      <c r="CA10" s="25"/>
      <c r="CB10" s="25"/>
      <c r="CC10" s="25"/>
      <c r="CD10" s="25"/>
      <c r="CE10" s="26"/>
      <c r="CF10" s="25"/>
      <c r="CG10" s="26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</row>
    <row r="11" spans="1:134" ht="9" customHeight="1" x14ac:dyDescent="0.2">
      <c r="A11" s="25"/>
      <c r="B11" s="25"/>
      <c r="C11" s="25"/>
      <c r="D11" s="25"/>
      <c r="E11" s="26"/>
      <c r="F11" s="357" t="s">
        <v>40</v>
      </c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  <c r="X11" s="359"/>
      <c r="Y11" s="360" t="s">
        <v>123</v>
      </c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T11" s="360"/>
      <c r="AU11" s="361"/>
      <c r="AV11" s="29"/>
      <c r="AW11" s="25"/>
      <c r="AX11" s="25"/>
      <c r="AY11" s="25"/>
      <c r="AZ11" s="25"/>
      <c r="BA11" s="156"/>
      <c r="BB11" s="157"/>
      <c r="BC11" s="157"/>
      <c r="BD11" s="157"/>
      <c r="BE11" s="157"/>
      <c r="BF11" s="157"/>
      <c r="BG11" s="157"/>
      <c r="BH11" s="157"/>
      <c r="BI11" s="157"/>
      <c r="BJ11" s="157"/>
      <c r="BK11" s="157"/>
      <c r="BL11" s="157"/>
      <c r="BM11" s="157"/>
      <c r="BN11" s="158"/>
      <c r="BO11" s="171"/>
      <c r="BP11" s="172"/>
      <c r="BQ11" s="173"/>
      <c r="BR11" s="144"/>
      <c r="BS11" s="145"/>
      <c r="BT11" s="146"/>
      <c r="BU11" s="25"/>
      <c r="BV11" s="25"/>
      <c r="BW11" s="25"/>
      <c r="BX11" s="29"/>
      <c r="BY11" s="25"/>
      <c r="BZ11" s="25"/>
      <c r="CA11" s="25"/>
      <c r="CB11" s="25"/>
      <c r="CC11" s="25"/>
      <c r="CD11" s="25"/>
      <c r="CE11" s="26"/>
      <c r="CF11" s="25"/>
      <c r="CG11" s="26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</row>
    <row r="12" spans="1:134" ht="9" customHeight="1" x14ac:dyDescent="0.2">
      <c r="A12" s="25"/>
      <c r="B12" s="25"/>
      <c r="C12" s="25"/>
      <c r="D12" s="25"/>
      <c r="E12" s="26"/>
      <c r="F12" s="357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  <c r="X12" s="359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T12" s="360"/>
      <c r="AU12" s="361"/>
      <c r="AV12" s="29"/>
      <c r="AW12" s="25"/>
      <c r="AX12" s="25"/>
      <c r="AY12" s="25"/>
      <c r="AZ12" s="25"/>
      <c r="BA12" s="153" t="s">
        <v>28</v>
      </c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5"/>
      <c r="BO12" s="162" t="s">
        <v>29</v>
      </c>
      <c r="BP12" s="163"/>
      <c r="BQ12" s="164"/>
      <c r="BR12" s="141">
        <v>3</v>
      </c>
      <c r="BS12" s="142"/>
      <c r="BT12" s="143"/>
      <c r="BU12" s="25"/>
      <c r="BV12" s="25"/>
      <c r="BW12" s="25"/>
      <c r="BX12" s="29"/>
      <c r="BY12" s="25"/>
      <c r="BZ12" s="25"/>
      <c r="CA12" s="25"/>
      <c r="CB12" s="25"/>
      <c r="CC12" s="25"/>
      <c r="CD12" s="25"/>
      <c r="CE12" s="26"/>
      <c r="CF12" s="25"/>
      <c r="CG12" s="26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</row>
    <row r="13" spans="1:134" ht="9" customHeight="1" thickBot="1" x14ac:dyDescent="0.25">
      <c r="A13" s="25"/>
      <c r="B13" s="25"/>
      <c r="C13" s="25"/>
      <c r="D13" s="25"/>
      <c r="E13" s="26"/>
      <c r="F13" s="381" t="s">
        <v>41</v>
      </c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3"/>
      <c r="Y13" s="360" t="s">
        <v>123</v>
      </c>
      <c r="Z13" s="360"/>
      <c r="AA13" s="360"/>
      <c r="AB13" s="360"/>
      <c r="AC13" s="360"/>
      <c r="AD13" s="360"/>
      <c r="AE13" s="360"/>
      <c r="AF13" s="360"/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60"/>
      <c r="AU13" s="361"/>
      <c r="AV13" s="29"/>
      <c r="AW13" s="25"/>
      <c r="AX13" s="25"/>
      <c r="AY13" s="25"/>
      <c r="AZ13" s="25"/>
      <c r="BA13" s="168"/>
      <c r="BB13" s="169"/>
      <c r="BC13" s="169"/>
      <c r="BD13" s="169"/>
      <c r="BE13" s="169"/>
      <c r="BF13" s="169"/>
      <c r="BG13" s="169"/>
      <c r="BH13" s="169"/>
      <c r="BI13" s="169"/>
      <c r="BJ13" s="169"/>
      <c r="BK13" s="169"/>
      <c r="BL13" s="169"/>
      <c r="BM13" s="169"/>
      <c r="BN13" s="170"/>
      <c r="BO13" s="165"/>
      <c r="BP13" s="166"/>
      <c r="BQ13" s="167"/>
      <c r="BR13" s="159"/>
      <c r="BS13" s="160"/>
      <c r="BT13" s="161"/>
      <c r="BU13" s="25"/>
      <c r="BV13" s="25"/>
      <c r="BW13" s="25"/>
      <c r="BX13" s="29"/>
      <c r="BY13" s="25"/>
      <c r="BZ13" s="25"/>
      <c r="CA13" s="25"/>
      <c r="CB13" s="25"/>
      <c r="CC13" s="25"/>
      <c r="CD13" s="25"/>
      <c r="CE13" s="26"/>
      <c r="CF13" s="25"/>
      <c r="CG13" s="26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</row>
    <row r="14" spans="1:134" ht="9" customHeight="1" x14ac:dyDescent="0.2">
      <c r="A14" s="25"/>
      <c r="B14" s="25"/>
      <c r="C14" s="25"/>
      <c r="D14" s="25"/>
      <c r="E14" s="26"/>
      <c r="F14" s="357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9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  <c r="AL14" s="360"/>
      <c r="AM14" s="360"/>
      <c r="AN14" s="360"/>
      <c r="AO14" s="360"/>
      <c r="AP14" s="360"/>
      <c r="AQ14" s="360"/>
      <c r="AR14" s="360"/>
      <c r="AS14" s="360"/>
      <c r="AT14" s="360"/>
      <c r="AU14" s="36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41"/>
      <c r="BY14" s="25"/>
      <c r="BZ14" s="25"/>
      <c r="CA14" s="25"/>
      <c r="CB14" s="25"/>
      <c r="CC14" s="25"/>
      <c r="CD14" s="25"/>
      <c r="CE14" s="26"/>
      <c r="CF14" s="25"/>
      <c r="CG14" s="26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</row>
    <row r="15" spans="1:134" ht="9" customHeight="1" x14ac:dyDescent="0.2">
      <c r="A15" s="25"/>
      <c r="B15" s="25"/>
      <c r="C15" s="25"/>
      <c r="D15" s="25"/>
      <c r="E15" s="26"/>
      <c r="F15" s="357" t="s">
        <v>39</v>
      </c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9"/>
      <c r="Y15" s="360" t="s">
        <v>124</v>
      </c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360"/>
      <c r="AT15" s="360"/>
      <c r="AU15" s="36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5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21"/>
      <c r="BY15" s="29"/>
      <c r="BZ15" s="25"/>
      <c r="CA15" s="25"/>
      <c r="CB15" s="25"/>
      <c r="CC15" s="25"/>
      <c r="CD15" s="25"/>
      <c r="CE15" s="26"/>
      <c r="CF15" s="25"/>
      <c r="CG15" s="26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</row>
    <row r="16" spans="1:134" ht="9" customHeight="1" x14ac:dyDescent="0.2">
      <c r="A16" s="25"/>
      <c r="B16" s="25"/>
      <c r="C16" s="25"/>
      <c r="D16" s="25"/>
      <c r="E16" s="26"/>
      <c r="F16" s="357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9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5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356"/>
      <c r="BX16" s="121"/>
      <c r="BY16" s="29"/>
      <c r="BZ16" s="25"/>
      <c r="CA16" s="25"/>
      <c r="CB16" s="25"/>
      <c r="CC16" s="25"/>
      <c r="CD16" s="25"/>
      <c r="CE16" s="26"/>
      <c r="CF16" s="25"/>
      <c r="CG16" s="26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</row>
    <row r="17" spans="1:134" ht="9" customHeight="1" x14ac:dyDescent="0.2">
      <c r="A17" s="25"/>
      <c r="B17" s="25"/>
      <c r="C17" s="25"/>
      <c r="D17" s="25"/>
      <c r="E17" s="26"/>
      <c r="F17" s="357" t="s">
        <v>42</v>
      </c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  <c r="V17" s="358"/>
      <c r="W17" s="358"/>
      <c r="X17" s="359"/>
      <c r="Y17" s="365">
        <v>44322</v>
      </c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5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356"/>
      <c r="BX17" s="121"/>
      <c r="BY17" s="29"/>
      <c r="BZ17" s="25"/>
      <c r="CA17" s="25"/>
      <c r="CB17" s="25"/>
      <c r="CC17" s="25"/>
      <c r="CD17" s="25"/>
      <c r="CE17" s="26"/>
      <c r="CF17" s="25"/>
      <c r="CG17" s="26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</row>
    <row r="18" spans="1:134" ht="9" customHeight="1" thickBot="1" x14ac:dyDescent="0.25">
      <c r="A18" s="25"/>
      <c r="B18" s="25"/>
      <c r="C18" s="25"/>
      <c r="D18" s="25"/>
      <c r="E18" s="26"/>
      <c r="F18" s="362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4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5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356"/>
      <c r="BV18" s="356"/>
      <c r="BW18" s="118"/>
      <c r="BX18" s="121"/>
      <c r="BY18" s="29"/>
      <c r="BZ18" s="25"/>
      <c r="CA18" s="25"/>
      <c r="CB18" s="25"/>
      <c r="CC18" s="25"/>
      <c r="CD18" s="25"/>
      <c r="CE18" s="26"/>
      <c r="CF18" s="25"/>
      <c r="CG18" s="26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</row>
    <row r="19" spans="1:134" ht="9" customHeight="1" thickTop="1" x14ac:dyDescent="0.2">
      <c r="A19" s="25"/>
      <c r="B19" s="25"/>
      <c r="C19" s="25"/>
      <c r="D19" s="25"/>
      <c r="E19" s="26"/>
      <c r="F19" s="381" t="s">
        <v>117</v>
      </c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3"/>
      <c r="Y19" s="393">
        <v>1</v>
      </c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5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356"/>
      <c r="BV19" s="356"/>
      <c r="BW19" s="118"/>
      <c r="BX19" s="121"/>
      <c r="BY19" s="29"/>
      <c r="BZ19" s="25"/>
      <c r="CA19" s="25"/>
      <c r="CB19" s="25"/>
      <c r="CC19" s="25"/>
      <c r="CD19" s="25"/>
      <c r="CE19" s="26"/>
      <c r="CF19" s="25"/>
      <c r="CG19" s="26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</row>
    <row r="20" spans="1:134" ht="9" customHeight="1" x14ac:dyDescent="0.2">
      <c r="A20" s="25"/>
      <c r="B20" s="25"/>
      <c r="C20" s="25"/>
      <c r="D20" s="25"/>
      <c r="E20" s="26"/>
      <c r="F20" s="357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9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360"/>
      <c r="AK20" s="360"/>
      <c r="AL20" s="360"/>
      <c r="AM20" s="360"/>
      <c r="AN20" s="360"/>
      <c r="AO20" s="360"/>
      <c r="AP20" s="360"/>
      <c r="AQ20" s="360"/>
      <c r="AR20" s="360"/>
      <c r="AS20" s="360"/>
      <c r="AT20" s="360"/>
      <c r="AU20" s="36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5"/>
      <c r="BK20" s="118"/>
      <c r="BL20" s="118"/>
      <c r="BM20" s="118"/>
      <c r="BN20" s="118"/>
      <c r="BO20" s="118"/>
      <c r="BP20" s="118"/>
      <c r="BQ20" s="118"/>
      <c r="BR20" s="118"/>
      <c r="BS20" s="356"/>
      <c r="BT20" s="356"/>
      <c r="BU20" s="118"/>
      <c r="BV20" s="118"/>
      <c r="BW20" s="356"/>
      <c r="BX20" s="121"/>
      <c r="BY20" s="29"/>
      <c r="BZ20" s="25"/>
      <c r="CA20" s="25"/>
      <c r="CB20" s="25"/>
      <c r="CC20" s="25"/>
      <c r="CD20" s="25"/>
      <c r="CE20" s="26"/>
      <c r="CF20" s="25"/>
      <c r="CG20" s="26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</row>
    <row r="21" spans="1:134" ht="9" customHeight="1" x14ac:dyDescent="0.2">
      <c r="A21" s="25"/>
      <c r="B21" s="25"/>
      <c r="C21" s="25"/>
      <c r="D21" s="25"/>
      <c r="E21" s="26"/>
      <c r="F21" s="357" t="s">
        <v>43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9"/>
      <c r="Y21" s="371" t="s">
        <v>125</v>
      </c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5"/>
      <c r="BK21" s="118"/>
      <c r="BL21" s="118"/>
      <c r="BM21" s="118"/>
      <c r="BN21" s="118"/>
      <c r="BO21" s="118"/>
      <c r="BP21" s="118"/>
      <c r="BQ21" s="118"/>
      <c r="BR21" s="118"/>
      <c r="BS21" s="356"/>
      <c r="BT21" s="356"/>
      <c r="BU21" s="118"/>
      <c r="BV21" s="118"/>
      <c r="BW21" s="356"/>
      <c r="BX21" s="121"/>
      <c r="BY21" s="29"/>
      <c r="BZ21" s="25"/>
      <c r="CA21" s="25"/>
      <c r="CB21" s="25"/>
      <c r="CC21" s="25"/>
      <c r="CD21" s="25"/>
      <c r="CE21" s="26"/>
      <c r="CF21" s="25"/>
      <c r="CG21" s="26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</row>
    <row r="22" spans="1:134" ht="9" customHeight="1" x14ac:dyDescent="0.2">
      <c r="A22" s="25"/>
      <c r="B22" s="25"/>
      <c r="C22" s="25"/>
      <c r="D22" s="25"/>
      <c r="E22" s="26"/>
      <c r="F22" s="357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U22" s="358"/>
      <c r="V22" s="358"/>
      <c r="W22" s="358"/>
      <c r="X22" s="359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71"/>
      <c r="AN22" s="371"/>
      <c r="AO22" s="371"/>
      <c r="AP22" s="371"/>
      <c r="AQ22" s="371"/>
      <c r="AR22" s="371"/>
      <c r="AS22" s="371"/>
      <c r="AT22" s="371"/>
      <c r="AU22" s="37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5"/>
      <c r="BK22" s="118"/>
      <c r="BL22" s="118"/>
      <c r="BM22" s="118"/>
      <c r="BN22" s="118"/>
      <c r="BO22" s="118"/>
      <c r="BP22" s="118"/>
      <c r="BQ22" s="356"/>
      <c r="BR22" s="356"/>
      <c r="BS22" s="118"/>
      <c r="BT22" s="118"/>
      <c r="BU22" s="356"/>
      <c r="BV22" s="356"/>
      <c r="BW22" s="118"/>
      <c r="BX22" s="121"/>
      <c r="BY22" s="29"/>
      <c r="BZ22" s="25"/>
      <c r="CA22" s="25"/>
      <c r="CB22" s="25"/>
      <c r="CC22" s="25"/>
      <c r="CD22" s="25"/>
      <c r="CE22" s="26"/>
      <c r="CF22" s="25"/>
      <c r="CG22" s="26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</row>
    <row r="23" spans="1:134" ht="9" customHeight="1" x14ac:dyDescent="0.2">
      <c r="A23" s="25"/>
      <c r="B23" s="25"/>
      <c r="C23" s="25"/>
      <c r="D23" s="25"/>
      <c r="E23" s="26"/>
      <c r="F23" s="357" t="s">
        <v>116</v>
      </c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9"/>
      <c r="Y23" s="371" t="s">
        <v>136</v>
      </c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5"/>
      <c r="BK23" s="118"/>
      <c r="BL23" s="118"/>
      <c r="BM23" s="118"/>
      <c r="BN23" s="118"/>
      <c r="BO23" s="118"/>
      <c r="BP23" s="118"/>
      <c r="BQ23" s="356"/>
      <c r="BR23" s="356"/>
      <c r="BS23" s="118"/>
      <c r="BT23" s="118"/>
      <c r="BU23" s="356"/>
      <c r="BV23" s="356"/>
      <c r="BW23" s="118"/>
      <c r="BX23" s="121"/>
      <c r="BY23" s="29"/>
      <c r="BZ23" s="25"/>
      <c r="CA23" s="25"/>
      <c r="CB23" s="25"/>
      <c r="CC23" s="25"/>
      <c r="CD23" s="25"/>
      <c r="CE23" s="26"/>
      <c r="CF23" s="25"/>
      <c r="CG23" s="26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</row>
    <row r="24" spans="1:134" ht="9" customHeight="1" thickBot="1" x14ac:dyDescent="0.25">
      <c r="A24" s="25"/>
      <c r="B24" s="25"/>
      <c r="C24" s="25"/>
      <c r="D24" s="25"/>
      <c r="E24" s="26"/>
      <c r="F24" s="368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70"/>
      <c r="Y24" s="373"/>
      <c r="Z24" s="373"/>
      <c r="AA24" s="373"/>
      <c r="AB24" s="373"/>
      <c r="AC24" s="373"/>
      <c r="AD24" s="373"/>
      <c r="AE24" s="373"/>
      <c r="AF24" s="373"/>
      <c r="AG24" s="373"/>
      <c r="AH24" s="373"/>
      <c r="AI24" s="373"/>
      <c r="AJ24" s="373"/>
      <c r="AK24" s="373"/>
      <c r="AL24" s="373"/>
      <c r="AM24" s="373"/>
      <c r="AN24" s="373"/>
      <c r="AO24" s="373"/>
      <c r="AP24" s="373"/>
      <c r="AQ24" s="373"/>
      <c r="AR24" s="373"/>
      <c r="AS24" s="373"/>
      <c r="AT24" s="373"/>
      <c r="AU24" s="37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5"/>
      <c r="BK24" s="118"/>
      <c r="BL24" s="118"/>
      <c r="BM24" s="118"/>
      <c r="BN24" s="118"/>
      <c r="BO24" s="356"/>
      <c r="BP24" s="356"/>
      <c r="BQ24" s="118"/>
      <c r="BR24" s="118"/>
      <c r="BS24" s="356"/>
      <c r="BT24" s="356"/>
      <c r="BU24" s="118"/>
      <c r="BV24" s="118"/>
      <c r="BW24" s="356"/>
      <c r="BX24" s="121"/>
      <c r="BY24" s="29"/>
      <c r="BZ24" s="25"/>
      <c r="CA24" s="25"/>
      <c r="CB24" s="25"/>
      <c r="CC24" s="25"/>
      <c r="CD24" s="25"/>
      <c r="CE24" s="26"/>
      <c r="CF24" s="25"/>
      <c r="CG24" s="26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</row>
    <row r="25" spans="1:134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5"/>
      <c r="BK25" s="118"/>
      <c r="BL25" s="118"/>
      <c r="BM25" s="118"/>
      <c r="BN25" s="118"/>
      <c r="BO25" s="356"/>
      <c r="BP25" s="356"/>
      <c r="BQ25" s="118"/>
      <c r="BR25" s="118"/>
      <c r="BS25" s="356"/>
      <c r="BT25" s="356"/>
      <c r="BU25" s="118"/>
      <c r="BV25" s="118"/>
      <c r="BW25" s="356"/>
      <c r="BX25" s="121"/>
      <c r="BY25" s="29"/>
      <c r="BZ25" s="25"/>
      <c r="CA25" s="25"/>
      <c r="CB25" s="25"/>
      <c r="CC25" s="25"/>
      <c r="CD25" s="25"/>
      <c r="CE25" s="26"/>
      <c r="CF25" s="25"/>
      <c r="CG25" s="26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</row>
    <row r="26" spans="1:134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5"/>
      <c r="BK26" s="118"/>
      <c r="BL26" s="118"/>
      <c r="BM26" s="356"/>
      <c r="BN26" s="356"/>
      <c r="BO26" s="118"/>
      <c r="BP26" s="118"/>
      <c r="BQ26" s="356"/>
      <c r="BR26" s="356"/>
      <c r="BS26" s="118"/>
      <c r="BT26" s="118"/>
      <c r="BU26" s="356"/>
      <c r="BV26" s="356"/>
      <c r="BW26" s="118"/>
      <c r="BX26" s="121"/>
      <c r="BY26" s="29"/>
      <c r="BZ26" s="25"/>
      <c r="CA26" s="25"/>
      <c r="CB26" s="25"/>
      <c r="CC26" s="25"/>
      <c r="CD26" s="25"/>
      <c r="CE26" s="26"/>
      <c r="CF26" s="25"/>
      <c r="CG26" s="26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</row>
    <row r="27" spans="1:134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125"/>
      <c r="BK27" s="118"/>
      <c r="BL27" s="118"/>
      <c r="BM27" s="356"/>
      <c r="BN27" s="356"/>
      <c r="BO27" s="118"/>
      <c r="BP27" s="118"/>
      <c r="BQ27" s="356"/>
      <c r="BR27" s="356"/>
      <c r="BS27" s="118"/>
      <c r="BT27" s="118"/>
      <c r="BU27" s="356"/>
      <c r="BV27" s="356"/>
      <c r="BW27" s="118"/>
      <c r="BX27" s="121"/>
      <c r="BY27" s="29"/>
      <c r="BZ27" s="25"/>
      <c r="CA27" s="25"/>
      <c r="CB27" s="25"/>
      <c r="CC27" s="25"/>
      <c r="CD27" s="25"/>
      <c r="CE27" s="26"/>
      <c r="CF27" s="25"/>
      <c r="CG27" s="26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</row>
    <row r="28" spans="1:134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5"/>
      <c r="BJ28" s="118"/>
      <c r="BK28" s="356"/>
      <c r="BL28" s="356"/>
      <c r="BM28" s="118"/>
      <c r="BN28" s="118"/>
      <c r="BO28" s="356"/>
      <c r="BP28" s="356"/>
      <c r="BQ28" s="118"/>
      <c r="BR28" s="118"/>
      <c r="BS28" s="356"/>
      <c r="BT28" s="356"/>
      <c r="BU28" s="118"/>
      <c r="BV28" s="118"/>
      <c r="BW28" s="356"/>
      <c r="BX28" s="121"/>
      <c r="BY28" s="29"/>
      <c r="BZ28" s="25"/>
      <c r="CA28" s="25"/>
      <c r="CB28" s="25"/>
      <c r="CC28" s="25"/>
      <c r="CD28" s="25"/>
      <c r="CE28" s="26"/>
      <c r="CF28" s="25"/>
      <c r="CG28" s="26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</row>
    <row r="29" spans="1:134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120"/>
      <c r="BK29" s="356"/>
      <c r="BL29" s="356"/>
      <c r="BM29" s="118"/>
      <c r="BN29" s="118"/>
      <c r="BO29" s="356"/>
      <c r="BP29" s="356"/>
      <c r="BQ29" s="118"/>
      <c r="BR29" s="118"/>
      <c r="BS29" s="356"/>
      <c r="BT29" s="356"/>
      <c r="BU29" s="118"/>
      <c r="BV29" s="118"/>
      <c r="BW29" s="356"/>
      <c r="BX29" s="121"/>
      <c r="BY29" s="29"/>
      <c r="BZ29" s="25"/>
      <c r="CA29" s="25"/>
      <c r="CB29" s="25"/>
      <c r="CC29" s="25"/>
      <c r="CD29" s="25"/>
      <c r="CE29" s="26"/>
      <c r="CF29" s="25"/>
      <c r="CG29" s="26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</row>
    <row r="30" spans="1:134" ht="9" customHeight="1" thickBot="1" x14ac:dyDescent="0.25">
      <c r="A30" s="25"/>
      <c r="B30" s="25"/>
      <c r="C30" s="25"/>
      <c r="D30" s="25"/>
      <c r="E30" s="25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2"/>
      <c r="BG30" s="32"/>
      <c r="BH30" s="33"/>
      <c r="BI30" s="349" t="s">
        <v>29</v>
      </c>
      <c r="BJ30" s="350"/>
      <c r="BK30" s="120"/>
      <c r="BL30" s="118"/>
      <c r="BM30" s="353"/>
      <c r="BN30" s="353"/>
      <c r="BO30" s="118"/>
      <c r="BP30" s="118"/>
      <c r="BQ30" s="356"/>
      <c r="BR30" s="356"/>
      <c r="BS30" s="118"/>
      <c r="BT30" s="118"/>
      <c r="BU30" s="356"/>
      <c r="BV30" s="356"/>
      <c r="BW30" s="118"/>
      <c r="BX30" s="121"/>
      <c r="BY30" s="29"/>
      <c r="BZ30" s="25"/>
      <c r="CA30" s="25"/>
      <c r="CB30" s="25"/>
      <c r="CC30" s="25"/>
      <c r="CD30" s="25"/>
      <c r="CE30" s="26"/>
      <c r="CF30" s="25"/>
      <c r="CG30" s="26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</row>
    <row r="31" spans="1:134" ht="9" customHeight="1" x14ac:dyDescent="0.2">
      <c r="A31" s="25"/>
      <c r="B31" s="25"/>
      <c r="C31" s="25"/>
      <c r="D31" s="25"/>
      <c r="E31" s="26"/>
      <c r="F31" s="375" t="s">
        <v>16</v>
      </c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7"/>
      <c r="W31" s="134"/>
      <c r="X31" s="134"/>
      <c r="Y31" s="134"/>
      <c r="Z31" s="29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2"/>
      <c r="AZ31" s="32"/>
      <c r="BA31" s="32"/>
      <c r="BB31" s="32"/>
      <c r="BC31" s="32"/>
      <c r="BD31" s="32"/>
      <c r="BE31" s="32"/>
      <c r="BF31" s="32"/>
      <c r="BG31" s="33"/>
      <c r="BH31" s="34"/>
      <c r="BI31" s="351"/>
      <c r="BJ31" s="352"/>
      <c r="BK31" s="33"/>
      <c r="BL31" s="117"/>
      <c r="BM31" s="351"/>
      <c r="BN31" s="353"/>
      <c r="BO31" s="118"/>
      <c r="BP31" s="118"/>
      <c r="BQ31" s="356"/>
      <c r="BR31" s="356"/>
      <c r="BS31" s="118"/>
      <c r="BT31" s="118"/>
      <c r="BU31" s="356"/>
      <c r="BV31" s="356"/>
      <c r="BW31" s="118"/>
      <c r="BX31" s="121"/>
      <c r="BY31" s="29"/>
      <c r="BZ31" s="25"/>
      <c r="CA31" s="25"/>
      <c r="CB31" s="25"/>
      <c r="CC31" s="25"/>
      <c r="CD31" s="25"/>
      <c r="CE31" s="26"/>
      <c r="CF31" s="25"/>
      <c r="CG31" s="26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</row>
    <row r="32" spans="1:134" ht="9" customHeight="1" x14ac:dyDescent="0.2">
      <c r="A32" s="25"/>
      <c r="B32" s="25"/>
      <c r="C32" s="25"/>
      <c r="D32" s="25"/>
      <c r="E32" s="26"/>
      <c r="F32" s="378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80"/>
      <c r="W32" s="134"/>
      <c r="X32" s="134"/>
      <c r="Y32" s="134"/>
      <c r="Z32" s="29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2"/>
      <c r="AZ32" s="32"/>
      <c r="BA32" s="32"/>
      <c r="BB32" s="32"/>
      <c r="BC32" s="32"/>
      <c r="BD32" s="32"/>
      <c r="BE32" s="32"/>
      <c r="BF32" s="33"/>
      <c r="BG32" s="349"/>
      <c r="BH32" s="350"/>
      <c r="BI32" s="34"/>
      <c r="BJ32" s="33"/>
      <c r="BK32" s="349"/>
      <c r="BL32" s="350"/>
      <c r="BM32" s="119"/>
      <c r="BN32" s="118"/>
      <c r="BO32" s="356"/>
      <c r="BP32" s="356"/>
      <c r="BQ32" s="118"/>
      <c r="BR32" s="118"/>
      <c r="BS32" s="356"/>
      <c r="BT32" s="356"/>
      <c r="BU32" s="118"/>
      <c r="BV32" s="118"/>
      <c r="BW32" s="356"/>
      <c r="BX32" s="121"/>
      <c r="BY32" s="29"/>
      <c r="BZ32" s="25"/>
      <c r="CA32" s="25"/>
      <c r="CB32" s="25"/>
      <c r="CC32" s="25"/>
      <c r="CD32" s="25"/>
      <c r="CE32" s="26"/>
      <c r="CF32" s="25"/>
      <c r="CG32" s="26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</row>
    <row r="33" spans="1:134" ht="9" customHeight="1" x14ac:dyDescent="0.2">
      <c r="A33" s="25"/>
      <c r="B33" s="25"/>
      <c r="C33" s="25"/>
      <c r="D33" s="25"/>
      <c r="E33" s="26"/>
      <c r="F33" s="246" t="s">
        <v>19</v>
      </c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247" t="s">
        <v>22</v>
      </c>
      <c r="U33" s="247"/>
      <c r="V33" s="248"/>
      <c r="W33" s="249"/>
      <c r="X33" s="249"/>
      <c r="Y33" s="249"/>
      <c r="Z33" s="29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2"/>
      <c r="AZ33" s="32"/>
      <c r="BA33" s="32"/>
      <c r="BB33" s="32"/>
      <c r="BC33" s="32"/>
      <c r="BD33" s="32"/>
      <c r="BE33" s="33"/>
      <c r="BF33" s="34"/>
      <c r="BG33" s="351"/>
      <c r="BH33" s="352"/>
      <c r="BI33" s="33"/>
      <c r="BJ33" s="34"/>
      <c r="BK33" s="351"/>
      <c r="BL33" s="352"/>
      <c r="BM33" s="33"/>
      <c r="BN33" s="120"/>
      <c r="BO33" s="356"/>
      <c r="BP33" s="356"/>
      <c r="BQ33" s="118"/>
      <c r="BR33" s="118"/>
      <c r="BS33" s="356"/>
      <c r="BT33" s="356"/>
      <c r="BU33" s="118"/>
      <c r="BV33" s="118"/>
      <c r="BW33" s="356"/>
      <c r="BX33" s="121"/>
      <c r="BY33" s="29"/>
      <c r="BZ33" s="25"/>
      <c r="CA33" s="25"/>
      <c r="CB33" s="25"/>
      <c r="CC33" s="25"/>
      <c r="CD33" s="25"/>
      <c r="CE33" s="26"/>
      <c r="CF33" s="25"/>
      <c r="CG33" s="26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</row>
    <row r="34" spans="1:134" ht="9" customHeight="1" x14ac:dyDescent="0.2">
      <c r="A34" s="25"/>
      <c r="B34" s="25"/>
      <c r="C34" s="25"/>
      <c r="D34" s="25"/>
      <c r="E34" s="26"/>
      <c r="F34" s="246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247"/>
      <c r="U34" s="247"/>
      <c r="V34" s="248"/>
      <c r="W34" s="249"/>
      <c r="X34" s="249"/>
      <c r="Y34" s="249"/>
      <c r="Z34" s="29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2"/>
      <c r="AZ34" s="32"/>
      <c r="BA34" s="32"/>
      <c r="BB34" s="32"/>
      <c r="BC34" s="32"/>
      <c r="BD34" s="33"/>
      <c r="BE34" s="349"/>
      <c r="BF34" s="350"/>
      <c r="BG34" s="34"/>
      <c r="BH34" s="33"/>
      <c r="BI34" s="349"/>
      <c r="BJ34" s="350"/>
      <c r="BK34" s="34"/>
      <c r="BL34" s="33"/>
      <c r="BM34" s="349" t="s">
        <v>30</v>
      </c>
      <c r="BN34" s="350"/>
      <c r="BO34" s="120"/>
      <c r="BP34" s="118"/>
      <c r="BQ34" s="356"/>
      <c r="BR34" s="356"/>
      <c r="BS34" s="118"/>
      <c r="BT34" s="118"/>
      <c r="BU34" s="356"/>
      <c r="BV34" s="356"/>
      <c r="BW34" s="118"/>
      <c r="BX34" s="121"/>
      <c r="BY34" s="29"/>
      <c r="BZ34" s="25"/>
      <c r="CA34" s="25"/>
      <c r="CB34" s="25"/>
      <c r="CC34" s="25"/>
      <c r="CD34" s="25"/>
      <c r="CE34" s="26"/>
      <c r="CF34" s="25"/>
      <c r="CG34" s="26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</row>
    <row r="35" spans="1:134" ht="9" customHeight="1" x14ac:dyDescent="0.2">
      <c r="A35" s="25"/>
      <c r="B35" s="25"/>
      <c r="C35" s="25"/>
      <c r="D35" s="25"/>
      <c r="E35" s="26"/>
      <c r="F35" s="246" t="s">
        <v>20</v>
      </c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250" t="s">
        <v>23</v>
      </c>
      <c r="U35" s="250"/>
      <c r="V35" s="251"/>
      <c r="W35" s="249"/>
      <c r="X35" s="249"/>
      <c r="Y35" s="249"/>
      <c r="Z35" s="29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2"/>
      <c r="AZ35" s="32"/>
      <c r="BA35" s="32"/>
      <c r="BB35" s="32"/>
      <c r="BC35" s="33"/>
      <c r="BD35" s="34"/>
      <c r="BE35" s="351"/>
      <c r="BF35" s="352"/>
      <c r="BG35" s="33"/>
      <c r="BH35" s="34"/>
      <c r="BI35" s="351"/>
      <c r="BJ35" s="352"/>
      <c r="BK35" s="33"/>
      <c r="BL35" s="34"/>
      <c r="BM35" s="351"/>
      <c r="BN35" s="352"/>
      <c r="BO35" s="33"/>
      <c r="BP35" s="120"/>
      <c r="BQ35" s="356"/>
      <c r="BR35" s="356"/>
      <c r="BS35" s="118"/>
      <c r="BT35" s="118"/>
      <c r="BU35" s="356"/>
      <c r="BV35" s="356"/>
      <c r="BW35" s="118"/>
      <c r="BX35" s="121"/>
      <c r="BY35" s="29"/>
      <c r="BZ35" s="25"/>
      <c r="CA35" s="25"/>
      <c r="CB35" s="25"/>
      <c r="CC35" s="25"/>
      <c r="CD35" s="25"/>
      <c r="CE35" s="26"/>
      <c r="CF35" s="25"/>
      <c r="CG35" s="26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</row>
    <row r="36" spans="1:134" ht="9" customHeight="1" x14ac:dyDescent="0.2">
      <c r="A36" s="25"/>
      <c r="B36" s="25"/>
      <c r="C36" s="25"/>
      <c r="D36" s="25"/>
      <c r="E36" s="26"/>
      <c r="F36" s="246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250"/>
      <c r="U36" s="250"/>
      <c r="V36" s="251"/>
      <c r="W36" s="249"/>
      <c r="X36" s="249"/>
      <c r="Y36" s="249"/>
      <c r="Z36" s="29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2"/>
      <c r="AZ36" s="32"/>
      <c r="BA36" s="32"/>
      <c r="BB36" s="33"/>
      <c r="BC36" s="349"/>
      <c r="BD36" s="350"/>
      <c r="BE36" s="34"/>
      <c r="BF36" s="33"/>
      <c r="BG36" s="349" t="s">
        <v>29</v>
      </c>
      <c r="BH36" s="350"/>
      <c r="BI36" s="34"/>
      <c r="BJ36" s="33"/>
      <c r="BK36" s="349"/>
      <c r="BL36" s="350"/>
      <c r="BM36" s="34"/>
      <c r="BN36" s="33"/>
      <c r="BO36" s="349" t="s">
        <v>30</v>
      </c>
      <c r="BP36" s="350"/>
      <c r="BQ36" s="120"/>
      <c r="BR36" s="118"/>
      <c r="BS36" s="353"/>
      <c r="BT36" s="353"/>
      <c r="BU36" s="118"/>
      <c r="BV36" s="118"/>
      <c r="BW36" s="356"/>
      <c r="BX36" s="67"/>
      <c r="BY36" s="25"/>
      <c r="BZ36" s="25"/>
      <c r="CA36" s="25"/>
      <c r="CB36" s="25"/>
      <c r="CC36" s="25"/>
      <c r="CD36" s="25"/>
      <c r="CE36" s="26"/>
      <c r="CF36" s="25"/>
      <c r="CG36" s="26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</row>
    <row r="37" spans="1:134" ht="9" customHeight="1" x14ac:dyDescent="0.2">
      <c r="A37" s="25"/>
      <c r="B37" s="25"/>
      <c r="C37" s="25"/>
      <c r="D37" s="25"/>
      <c r="E37" s="26"/>
      <c r="F37" s="246" t="s">
        <v>18</v>
      </c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250"/>
      <c r="U37" s="250"/>
      <c r="V37" s="251"/>
      <c r="W37" s="249"/>
      <c r="X37" s="249"/>
      <c r="Y37" s="249"/>
      <c r="Z37" s="29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2"/>
      <c r="AZ37" s="32"/>
      <c r="BA37" s="33"/>
      <c r="BB37" s="34"/>
      <c r="BC37" s="351"/>
      <c r="BD37" s="352"/>
      <c r="BE37" s="33"/>
      <c r="BF37" s="34"/>
      <c r="BG37" s="351"/>
      <c r="BH37" s="352"/>
      <c r="BI37" s="33"/>
      <c r="BJ37" s="34"/>
      <c r="BK37" s="351"/>
      <c r="BL37" s="352"/>
      <c r="BM37" s="33"/>
      <c r="BN37" s="34"/>
      <c r="BO37" s="351"/>
      <c r="BP37" s="352"/>
      <c r="BQ37" s="33"/>
      <c r="BR37" s="117"/>
      <c r="BS37" s="351"/>
      <c r="BT37" s="353"/>
      <c r="BU37" s="118"/>
      <c r="BV37" s="118"/>
      <c r="BW37" s="356"/>
      <c r="BX37" s="29"/>
      <c r="BY37" s="25"/>
      <c r="BZ37" s="25"/>
      <c r="CA37" s="25"/>
      <c r="CB37" s="25"/>
      <c r="CC37" s="25"/>
      <c r="CD37" s="25"/>
      <c r="CE37" s="26"/>
      <c r="CF37" s="25"/>
      <c r="CG37" s="26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</row>
    <row r="38" spans="1:134" ht="9" customHeight="1" x14ac:dyDescent="0.2">
      <c r="A38" s="25"/>
      <c r="B38" s="25"/>
      <c r="C38" s="25"/>
      <c r="D38" s="25"/>
      <c r="E38" s="26"/>
      <c r="F38" s="246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250"/>
      <c r="U38" s="250"/>
      <c r="V38" s="251"/>
      <c r="W38" s="249"/>
      <c r="X38" s="249"/>
      <c r="Y38" s="249"/>
      <c r="Z38" s="29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2"/>
      <c r="AZ38" s="33"/>
      <c r="BA38" s="349"/>
      <c r="BB38" s="350"/>
      <c r="BC38" s="34"/>
      <c r="BD38" s="33"/>
      <c r="BE38" s="349" t="s">
        <v>29</v>
      </c>
      <c r="BF38" s="350"/>
      <c r="BG38" s="34"/>
      <c r="BH38" s="33"/>
      <c r="BI38" s="349" t="s">
        <v>30</v>
      </c>
      <c r="BJ38" s="350"/>
      <c r="BK38" s="34"/>
      <c r="BL38" s="33"/>
      <c r="BM38" s="349" t="s">
        <v>29</v>
      </c>
      <c r="BN38" s="350"/>
      <c r="BO38" s="34"/>
      <c r="BP38" s="33"/>
      <c r="BQ38" s="349"/>
      <c r="BR38" s="350"/>
      <c r="BS38" s="119"/>
      <c r="BT38" s="118"/>
      <c r="BU38" s="356"/>
      <c r="BV38" s="356"/>
      <c r="BW38" s="118"/>
      <c r="BX38" s="29"/>
      <c r="BY38" s="25"/>
      <c r="BZ38" s="25"/>
      <c r="CA38" s="25"/>
      <c r="CB38" s="25"/>
      <c r="CC38" s="25"/>
      <c r="CD38" s="25"/>
      <c r="CE38" s="26"/>
      <c r="CF38" s="25"/>
      <c r="CG38" s="26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</row>
    <row r="39" spans="1:134" ht="9" customHeight="1" x14ac:dyDescent="0.2">
      <c r="A39" s="25"/>
      <c r="B39" s="25"/>
      <c r="C39" s="25"/>
      <c r="D39" s="25"/>
      <c r="E39" s="26"/>
      <c r="F39" s="246" t="s">
        <v>17</v>
      </c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250" t="s">
        <v>24</v>
      </c>
      <c r="U39" s="250"/>
      <c r="V39" s="251"/>
      <c r="W39" s="249"/>
      <c r="X39" s="249"/>
      <c r="Y39" s="249"/>
      <c r="Z39" s="29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51"/>
      <c r="BB39" s="352"/>
      <c r="BC39" s="33"/>
      <c r="BD39" s="34"/>
      <c r="BE39" s="351"/>
      <c r="BF39" s="352"/>
      <c r="BG39" s="33"/>
      <c r="BH39" s="34"/>
      <c r="BI39" s="351"/>
      <c r="BJ39" s="352"/>
      <c r="BK39" s="33"/>
      <c r="BL39" s="34"/>
      <c r="BM39" s="351"/>
      <c r="BN39" s="352"/>
      <c r="BO39" s="33"/>
      <c r="BP39" s="34"/>
      <c r="BQ39" s="351"/>
      <c r="BR39" s="352"/>
      <c r="BS39" s="33"/>
      <c r="BT39" s="120"/>
      <c r="BU39" s="356"/>
      <c r="BV39" s="356"/>
      <c r="BW39" s="118"/>
      <c r="BX39" s="29"/>
      <c r="BY39" s="25"/>
      <c r="BZ39" s="25"/>
      <c r="CA39" s="25"/>
      <c r="CB39" s="25"/>
      <c r="CC39" s="25"/>
      <c r="CD39" s="25"/>
      <c r="CE39" s="26"/>
      <c r="CF39" s="25"/>
      <c r="CG39" s="26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</row>
    <row r="40" spans="1:134" ht="9" customHeight="1" x14ac:dyDescent="0.2">
      <c r="A40" s="25"/>
      <c r="B40" s="25"/>
      <c r="C40" s="25"/>
      <c r="D40" s="25"/>
      <c r="E40" s="26"/>
      <c r="F40" s="246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250"/>
      <c r="U40" s="250"/>
      <c r="V40" s="251"/>
      <c r="W40" s="249"/>
      <c r="X40" s="249"/>
      <c r="Y40" s="249"/>
      <c r="Z40" s="29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49" t="s">
        <v>30</v>
      </c>
      <c r="AZ40" s="350"/>
      <c r="BA40" s="34"/>
      <c r="BB40" s="33"/>
      <c r="BC40" s="349" t="s">
        <v>30</v>
      </c>
      <c r="BD40" s="350"/>
      <c r="BE40" s="34"/>
      <c r="BF40" s="33"/>
      <c r="BG40" s="349"/>
      <c r="BH40" s="350"/>
      <c r="BI40" s="34"/>
      <c r="BJ40" s="33"/>
      <c r="BK40" s="349"/>
      <c r="BL40" s="350"/>
      <c r="BM40" s="34"/>
      <c r="BN40" s="33"/>
      <c r="BO40" s="349" t="s">
        <v>29</v>
      </c>
      <c r="BP40" s="350"/>
      <c r="BQ40" s="34"/>
      <c r="BR40" s="33"/>
      <c r="BS40" s="349"/>
      <c r="BT40" s="350"/>
      <c r="BU40" s="120"/>
      <c r="BV40" s="118"/>
      <c r="BW40" s="353"/>
      <c r="BX40" s="25"/>
      <c r="BY40" s="25"/>
      <c r="BZ40" s="25"/>
      <c r="CA40" s="28"/>
      <c r="CB40" s="28"/>
      <c r="CC40" s="28"/>
      <c r="CD40" s="25"/>
      <c r="CE40" s="26"/>
      <c r="CF40" s="25"/>
      <c r="CG40" s="26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</row>
    <row r="41" spans="1:134" ht="9" customHeight="1" x14ac:dyDescent="0.2">
      <c r="A41" s="25"/>
      <c r="B41" s="25"/>
      <c r="C41" s="25"/>
      <c r="D41" s="25"/>
      <c r="E41" s="26"/>
      <c r="F41" s="246" t="s">
        <v>21</v>
      </c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247" t="s">
        <v>25</v>
      </c>
      <c r="U41" s="247"/>
      <c r="V41" s="248"/>
      <c r="W41" s="249"/>
      <c r="X41" s="249"/>
      <c r="Y41" s="249"/>
      <c r="Z41" s="29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51"/>
      <c r="AZ41" s="352"/>
      <c r="BA41" s="33"/>
      <c r="BB41" s="34"/>
      <c r="BC41" s="351"/>
      <c r="BD41" s="352"/>
      <c r="BE41" s="33"/>
      <c r="BF41" s="34"/>
      <c r="BG41" s="351"/>
      <c r="BH41" s="352"/>
      <c r="BI41" s="33"/>
      <c r="BJ41" s="34"/>
      <c r="BK41" s="351"/>
      <c r="BL41" s="352"/>
      <c r="BM41" s="33"/>
      <c r="BN41" s="34"/>
      <c r="BO41" s="351"/>
      <c r="BP41" s="352"/>
      <c r="BQ41" s="33"/>
      <c r="BR41" s="34"/>
      <c r="BS41" s="351"/>
      <c r="BT41" s="352"/>
      <c r="BU41" s="33"/>
      <c r="BV41" s="117"/>
      <c r="BW41" s="351"/>
      <c r="BX41" s="25"/>
      <c r="BY41" s="25"/>
      <c r="BZ41" s="26"/>
      <c r="CA41" s="345"/>
      <c r="CB41" s="345"/>
      <c r="CC41" s="345"/>
      <c r="CD41" s="29"/>
      <c r="CE41" s="26"/>
      <c r="CF41" s="25"/>
      <c r="CG41" s="26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</row>
    <row r="42" spans="1:134" ht="9.75" customHeight="1" thickBot="1" x14ac:dyDescent="0.25">
      <c r="A42" s="25"/>
      <c r="B42" s="25"/>
      <c r="C42" s="25"/>
      <c r="D42" s="25"/>
      <c r="E42" s="26"/>
      <c r="F42" s="257"/>
      <c r="G42" s="258"/>
      <c r="H42" s="258"/>
      <c r="I42" s="258"/>
      <c r="J42" s="258"/>
      <c r="K42" s="258"/>
      <c r="L42" s="258"/>
      <c r="M42" s="258"/>
      <c r="N42" s="258"/>
      <c r="O42" s="258"/>
      <c r="P42" s="258"/>
      <c r="Q42" s="258"/>
      <c r="R42" s="258"/>
      <c r="S42" s="258"/>
      <c r="T42" s="259"/>
      <c r="U42" s="259"/>
      <c r="V42" s="260"/>
      <c r="W42" s="249"/>
      <c r="X42" s="249"/>
      <c r="Y42" s="249"/>
      <c r="Z42" s="29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38"/>
      <c r="BQ42" s="39"/>
      <c r="BR42" s="39"/>
      <c r="BS42" s="40"/>
      <c r="BT42" s="38"/>
      <c r="BU42" s="39"/>
      <c r="BV42" s="39"/>
      <c r="BW42" s="40"/>
      <c r="BX42" s="25"/>
      <c r="BY42" s="25"/>
      <c r="BZ42" s="26"/>
      <c r="CA42" s="345"/>
      <c r="CB42" s="345"/>
      <c r="CC42" s="345"/>
      <c r="CD42" s="41"/>
      <c r="CE42" s="42"/>
      <c r="CF42" s="25"/>
      <c r="CG42" s="26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</row>
    <row r="43" spans="1:134" ht="17.25" customHeight="1" thickBot="1" x14ac:dyDescent="0.25">
      <c r="A43" s="25"/>
      <c r="B43" s="25"/>
      <c r="C43" s="25"/>
      <c r="D43" s="25"/>
      <c r="E43" s="25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46" t="s">
        <v>0</v>
      </c>
      <c r="AU43" s="347"/>
      <c r="AV43" s="348">
        <v>1</v>
      </c>
      <c r="AW43" s="348"/>
      <c r="AX43" s="348"/>
      <c r="AY43" s="348"/>
      <c r="AZ43" s="348">
        <v>2</v>
      </c>
      <c r="BA43" s="348"/>
      <c r="BB43" s="348"/>
      <c r="BC43" s="348"/>
      <c r="BD43" s="348">
        <v>3</v>
      </c>
      <c r="BE43" s="348"/>
      <c r="BF43" s="348"/>
      <c r="BG43" s="348"/>
      <c r="BH43" s="348">
        <v>4</v>
      </c>
      <c r="BI43" s="348"/>
      <c r="BJ43" s="348"/>
      <c r="BK43" s="348"/>
      <c r="BL43" s="348">
        <v>5</v>
      </c>
      <c r="BM43" s="348"/>
      <c r="BN43" s="348"/>
      <c r="BO43" s="348"/>
      <c r="BP43" s="348">
        <v>6</v>
      </c>
      <c r="BQ43" s="348"/>
      <c r="BR43" s="348"/>
      <c r="BS43" s="348"/>
      <c r="BT43" s="348">
        <v>7</v>
      </c>
      <c r="BU43" s="348"/>
      <c r="BV43" s="348"/>
      <c r="BW43" s="348"/>
      <c r="BX43" s="44"/>
      <c r="BY43" s="42"/>
      <c r="BZ43" s="45"/>
      <c r="CA43" s="354" t="s">
        <v>7</v>
      </c>
      <c r="CB43" s="355"/>
      <c r="CC43" s="355"/>
      <c r="CD43" s="25"/>
      <c r="CE43" s="26"/>
      <c r="CF43" s="25"/>
      <c r="CG43" s="26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</row>
    <row r="44" spans="1:134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9" t="s">
        <v>0</v>
      </c>
      <c r="AR44" s="327" t="s">
        <v>47</v>
      </c>
      <c r="AS44" s="331" t="s">
        <v>2</v>
      </c>
      <c r="AT44" s="46"/>
      <c r="AU44" s="47" t="s">
        <v>111</v>
      </c>
      <c r="AV44" s="333" t="s">
        <v>145</v>
      </c>
      <c r="AW44" s="333"/>
      <c r="AX44" s="333"/>
      <c r="AY44" s="333"/>
      <c r="AZ44" s="333" t="s">
        <v>146</v>
      </c>
      <c r="BA44" s="333"/>
      <c r="BB44" s="333"/>
      <c r="BC44" s="333"/>
      <c r="BD44" s="341" t="s">
        <v>147</v>
      </c>
      <c r="BE44" s="341"/>
      <c r="BF44" s="341"/>
      <c r="BG44" s="341"/>
      <c r="BH44" s="333" t="s">
        <v>148</v>
      </c>
      <c r="BI44" s="333"/>
      <c r="BJ44" s="333"/>
      <c r="BK44" s="333"/>
      <c r="BL44" s="333" t="s">
        <v>149</v>
      </c>
      <c r="BM44" s="333"/>
      <c r="BN44" s="333"/>
      <c r="BO44" s="333"/>
      <c r="BP44" s="333" t="s">
        <v>150</v>
      </c>
      <c r="BQ44" s="333"/>
      <c r="BR44" s="333"/>
      <c r="BS44" s="333"/>
      <c r="BT44" s="343" t="s">
        <v>151</v>
      </c>
      <c r="BU44" s="343"/>
      <c r="BV44" s="343"/>
      <c r="BW44" s="343"/>
      <c r="BX44" s="337" t="s">
        <v>3</v>
      </c>
      <c r="BY44" s="328" t="s">
        <v>4</v>
      </c>
      <c r="BZ44" s="338" t="s">
        <v>5</v>
      </c>
      <c r="CA44" s="339" t="s">
        <v>3</v>
      </c>
      <c r="CB44" s="327" t="s">
        <v>4</v>
      </c>
      <c r="CC44" s="335" t="s">
        <v>5</v>
      </c>
      <c r="CD44" s="101"/>
      <c r="CE44" s="26"/>
      <c r="CF44" s="25"/>
      <c r="CG44" s="26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</row>
    <row r="45" spans="1:134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30"/>
      <c r="AR45" s="328"/>
      <c r="AS45" s="332"/>
      <c r="AT45" s="48" t="s">
        <v>1</v>
      </c>
      <c r="AU45" s="49"/>
      <c r="AV45" s="334"/>
      <c r="AW45" s="334"/>
      <c r="AX45" s="334"/>
      <c r="AY45" s="334"/>
      <c r="AZ45" s="334"/>
      <c r="BA45" s="334"/>
      <c r="BB45" s="334"/>
      <c r="BC45" s="334"/>
      <c r="BD45" s="342"/>
      <c r="BE45" s="342"/>
      <c r="BF45" s="342"/>
      <c r="BG45" s="342"/>
      <c r="BH45" s="334"/>
      <c r="BI45" s="334"/>
      <c r="BJ45" s="334"/>
      <c r="BK45" s="334"/>
      <c r="BL45" s="334"/>
      <c r="BM45" s="334"/>
      <c r="BN45" s="334"/>
      <c r="BO45" s="334"/>
      <c r="BP45" s="334"/>
      <c r="BQ45" s="334"/>
      <c r="BR45" s="334"/>
      <c r="BS45" s="334"/>
      <c r="BT45" s="344"/>
      <c r="BU45" s="344"/>
      <c r="BV45" s="344"/>
      <c r="BW45" s="344"/>
      <c r="BX45" s="337"/>
      <c r="BY45" s="328"/>
      <c r="BZ45" s="338"/>
      <c r="CA45" s="340"/>
      <c r="CB45" s="328"/>
      <c r="CC45" s="336"/>
      <c r="CD45" s="25"/>
      <c r="CE45" s="26"/>
      <c r="CF45" s="25"/>
      <c r="CG45" s="26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</row>
    <row r="46" spans="1:134" ht="9" customHeight="1" x14ac:dyDescent="0.2">
      <c r="A46" s="25"/>
      <c r="B46" s="25"/>
      <c r="C46" s="26"/>
      <c r="D46" s="25"/>
      <c r="E46" s="26"/>
      <c r="F46" s="320" t="s">
        <v>31</v>
      </c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2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7">
        <v>1</v>
      </c>
      <c r="AR46" s="278">
        <f>IF(ISBLANK(AS46),"",AS46/SUM($AS$46:$AS$85))</f>
        <v>6.4516129032258063E-2</v>
      </c>
      <c r="AS46" s="279">
        <v>4</v>
      </c>
      <c r="AT46" s="310" t="s">
        <v>126</v>
      </c>
      <c r="AU46" s="311"/>
      <c r="AV46" s="326" t="s">
        <v>29</v>
      </c>
      <c r="AW46" s="318"/>
      <c r="AX46" s="318"/>
      <c r="AY46" s="318"/>
      <c r="AZ46" s="318"/>
      <c r="BA46" s="318"/>
      <c r="BB46" s="318"/>
      <c r="BC46" s="318"/>
      <c r="BD46" s="318" t="s">
        <v>36</v>
      </c>
      <c r="BE46" s="318"/>
      <c r="BF46" s="318"/>
      <c r="BG46" s="318"/>
      <c r="BH46" s="318"/>
      <c r="BI46" s="318"/>
      <c r="BJ46" s="318"/>
      <c r="BK46" s="318"/>
      <c r="BL46" s="318"/>
      <c r="BM46" s="318"/>
      <c r="BN46" s="318"/>
      <c r="BO46" s="318"/>
      <c r="BP46" s="318"/>
      <c r="BQ46" s="318"/>
      <c r="BR46" s="318"/>
      <c r="BS46" s="318"/>
      <c r="BT46" s="318"/>
      <c r="BU46" s="318"/>
      <c r="BV46" s="318"/>
      <c r="BW46" s="319"/>
      <c r="BX46" s="271">
        <f>IF(COUNTIF(AV46:BW49,"&lt;&gt;") &gt; 0, COUNTIF(AV46:BW49,"&lt;&gt;"), "")</f>
        <v>2</v>
      </c>
      <c r="BY46" s="269">
        <f>IF(COUNTIF(AV46:BW49,"&lt;&gt;") &gt; 0, (COUNTIF(AV46:BW49,$T$50)*$W$50) + (COUNTIF(AV46:BW49,$T$52)*$W$52) + (COUNTIF(AV46:BW49,$T$54)*$W$54), "")</f>
        <v>10</v>
      </c>
      <c r="BZ46" s="272">
        <f>IF(COUNTIF(AV46:BW49,"&lt;&gt;") &gt; 0, BY46/BX46, "")</f>
        <v>5</v>
      </c>
      <c r="CA46" s="271">
        <f>'Alternatyva #2'!BP46</f>
        <v>3</v>
      </c>
      <c r="CB46" s="269">
        <f>'Alternatyva #2'!BQ46</f>
        <v>11</v>
      </c>
      <c r="CC46" s="270">
        <f>'Alternatyva #2'!BR46:BR49</f>
        <v>3.6666666666666665</v>
      </c>
      <c r="CD46" s="25"/>
      <c r="CE46" s="26"/>
      <c r="CF46" s="25"/>
      <c r="CG46" s="26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</row>
    <row r="47" spans="1:134" ht="9" customHeight="1" x14ac:dyDescent="0.2">
      <c r="A47" s="25"/>
      <c r="B47" s="25"/>
      <c r="C47" s="26"/>
      <c r="D47" s="25"/>
      <c r="E47" s="26"/>
      <c r="F47" s="323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5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7"/>
      <c r="AR47" s="278"/>
      <c r="AS47" s="279"/>
      <c r="AT47" s="310"/>
      <c r="AU47" s="311"/>
      <c r="AV47" s="285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3"/>
      <c r="BS47" s="273"/>
      <c r="BT47" s="273"/>
      <c r="BU47" s="273"/>
      <c r="BV47" s="273"/>
      <c r="BW47" s="275"/>
      <c r="BX47" s="271"/>
      <c r="BY47" s="269"/>
      <c r="BZ47" s="272"/>
      <c r="CA47" s="271"/>
      <c r="CB47" s="269"/>
      <c r="CC47" s="270"/>
      <c r="CD47" s="25"/>
      <c r="CE47" s="26"/>
      <c r="CF47" s="25"/>
      <c r="CG47" s="26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</row>
    <row r="48" spans="1:134" ht="9" customHeight="1" x14ac:dyDescent="0.2">
      <c r="A48" s="25"/>
      <c r="B48" s="25"/>
      <c r="C48" s="26"/>
      <c r="D48" s="25"/>
      <c r="E48" s="26"/>
      <c r="F48" s="312" t="s">
        <v>32</v>
      </c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247"/>
      <c r="U48" s="247"/>
      <c r="V48" s="247"/>
      <c r="W48" s="199">
        <v>0</v>
      </c>
      <c r="X48" s="199"/>
      <c r="Y48" s="313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7"/>
      <c r="AR48" s="278"/>
      <c r="AS48" s="279"/>
      <c r="AT48" s="310"/>
      <c r="AU48" s="311"/>
      <c r="AV48" s="285"/>
      <c r="AW48" s="273"/>
      <c r="AX48" s="273"/>
      <c r="AY48" s="273"/>
      <c r="AZ48" s="273"/>
      <c r="BA48" s="273"/>
      <c r="BB48" s="273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3"/>
      <c r="BP48" s="273"/>
      <c r="BQ48" s="273"/>
      <c r="BR48" s="273"/>
      <c r="BS48" s="273"/>
      <c r="BT48" s="273"/>
      <c r="BU48" s="273"/>
      <c r="BV48" s="273"/>
      <c r="BW48" s="275"/>
      <c r="BX48" s="271"/>
      <c r="BY48" s="269"/>
      <c r="BZ48" s="272"/>
      <c r="CA48" s="271"/>
      <c r="CB48" s="269"/>
      <c r="CC48" s="270"/>
      <c r="CD48" s="25"/>
      <c r="CE48" s="26"/>
      <c r="CF48" s="25"/>
      <c r="CG48" s="26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</row>
    <row r="49" spans="1:134" ht="9" customHeight="1" x14ac:dyDescent="0.3">
      <c r="A49" s="25"/>
      <c r="B49" s="25"/>
      <c r="C49" s="26"/>
      <c r="D49" s="25"/>
      <c r="E49" s="26"/>
      <c r="F49" s="312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247"/>
      <c r="U49" s="247"/>
      <c r="V49" s="247"/>
      <c r="W49" s="199"/>
      <c r="X49" s="199"/>
      <c r="Y49" s="313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6"/>
      <c r="AP49" s="55"/>
      <c r="AQ49" s="277"/>
      <c r="AR49" s="278"/>
      <c r="AS49" s="279"/>
      <c r="AT49" s="310"/>
      <c r="AU49" s="311"/>
      <c r="AV49" s="285"/>
      <c r="AW49" s="273"/>
      <c r="AX49" s="273"/>
      <c r="AY49" s="273"/>
      <c r="AZ49" s="273"/>
      <c r="BA49" s="273"/>
      <c r="BB49" s="273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3"/>
      <c r="BS49" s="273"/>
      <c r="BT49" s="273"/>
      <c r="BU49" s="273"/>
      <c r="BV49" s="273"/>
      <c r="BW49" s="275"/>
      <c r="BX49" s="271"/>
      <c r="BY49" s="269"/>
      <c r="BZ49" s="272"/>
      <c r="CA49" s="271"/>
      <c r="CB49" s="269"/>
      <c r="CC49" s="270"/>
      <c r="CD49" s="25"/>
      <c r="CE49" s="26"/>
      <c r="CF49" s="25"/>
      <c r="CG49" s="26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</row>
    <row r="50" spans="1:134" ht="9" customHeight="1" x14ac:dyDescent="0.3">
      <c r="A50" s="25"/>
      <c r="B50" s="25"/>
      <c r="C50" s="26"/>
      <c r="D50" s="25"/>
      <c r="E50" s="26"/>
      <c r="F50" s="312" t="s">
        <v>35</v>
      </c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314" t="s">
        <v>36</v>
      </c>
      <c r="U50" s="314"/>
      <c r="V50" s="314"/>
      <c r="W50" s="199">
        <v>1</v>
      </c>
      <c r="X50" s="199"/>
      <c r="Y50" s="313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67"/>
      <c r="AO50" s="268"/>
      <c r="AP50" s="50"/>
      <c r="AQ50" s="277">
        <v>2</v>
      </c>
      <c r="AR50" s="278">
        <f>IF(ISBLANK(AS50),"",AS50/SUM($AS$46:$AS$85))</f>
        <v>8.0645161290322578E-2</v>
      </c>
      <c r="AS50" s="279">
        <v>5</v>
      </c>
      <c r="AT50" s="281" t="s">
        <v>134</v>
      </c>
      <c r="AU50" s="287"/>
      <c r="AV50" s="285" t="s">
        <v>36</v>
      </c>
      <c r="AW50" s="273"/>
      <c r="AX50" s="273"/>
      <c r="AY50" s="273"/>
      <c r="AZ50" s="273" t="s">
        <v>29</v>
      </c>
      <c r="BA50" s="273"/>
      <c r="BB50" s="273"/>
      <c r="BC50" s="273"/>
      <c r="BD50" s="273" t="s">
        <v>36</v>
      </c>
      <c r="BE50" s="273"/>
      <c r="BF50" s="273"/>
      <c r="BG50" s="273"/>
      <c r="BH50" s="273" t="s">
        <v>30</v>
      </c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5"/>
      <c r="BX50" s="271">
        <f>IF(COUNTIF(AV50:BW53,"&lt;&gt;") &gt; 0, COUNTIF(AV50:BW53,"&lt;&gt;"), "")</f>
        <v>4</v>
      </c>
      <c r="BY50" s="269">
        <f>IF(COUNTIF(AV50:BW53,"&lt;&gt;") &gt; 0, (COUNTIF(AV50:BW53,$T$50)*$W$50) + (COUNTIF(AV50:BW53,$T$52)*$W$52) + (COUNTIF(AV50:BW53,$T$54)*$W$54), "")</f>
        <v>14</v>
      </c>
      <c r="BZ50" s="272">
        <f>IF(COUNTIF(AV50:BW53,"&lt;&gt;") &gt; 0, BY50/BX50, "")</f>
        <v>3.5</v>
      </c>
      <c r="CA50" s="271">
        <f>'Alternatyva #2'!BP50</f>
        <v>4</v>
      </c>
      <c r="CB50" s="269">
        <f>'Alternatyva #2'!BQ50</f>
        <v>22</v>
      </c>
      <c r="CC50" s="270">
        <f>'Alternatyva #2'!BR50:BR53</f>
        <v>5.5</v>
      </c>
      <c r="CD50" s="25"/>
      <c r="CE50" s="26"/>
      <c r="CF50" s="25"/>
      <c r="CG50" s="26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</row>
    <row r="51" spans="1:134" ht="9" customHeight="1" x14ac:dyDescent="0.3">
      <c r="A51" s="25"/>
      <c r="B51" s="25"/>
      <c r="C51" s="26"/>
      <c r="D51" s="25"/>
      <c r="E51" s="26"/>
      <c r="F51" s="312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314"/>
      <c r="U51" s="314"/>
      <c r="V51" s="314"/>
      <c r="W51" s="199"/>
      <c r="X51" s="199"/>
      <c r="Y51" s="313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1"/>
      <c r="AM51" s="262"/>
      <c r="AN51" s="56"/>
      <c r="AO51" s="54"/>
      <c r="AP51" s="51"/>
      <c r="AQ51" s="277"/>
      <c r="AR51" s="278"/>
      <c r="AS51" s="279"/>
      <c r="AT51" s="281"/>
      <c r="AU51" s="287"/>
      <c r="AV51" s="285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3"/>
      <c r="BS51" s="273"/>
      <c r="BT51" s="273"/>
      <c r="BU51" s="273"/>
      <c r="BV51" s="273"/>
      <c r="BW51" s="275"/>
      <c r="BX51" s="271"/>
      <c r="BY51" s="269"/>
      <c r="BZ51" s="272"/>
      <c r="CA51" s="271"/>
      <c r="CB51" s="269"/>
      <c r="CC51" s="270"/>
      <c r="CD51" s="25"/>
      <c r="CE51" s="26"/>
      <c r="CF51" s="25"/>
      <c r="CG51" s="26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</row>
    <row r="52" spans="1:134" ht="9" customHeight="1" x14ac:dyDescent="0.3">
      <c r="A52" s="25"/>
      <c r="B52" s="25"/>
      <c r="C52" s="26"/>
      <c r="D52" s="25"/>
      <c r="E52" s="26"/>
      <c r="F52" s="312" t="s">
        <v>34</v>
      </c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62" t="s">
        <v>30</v>
      </c>
      <c r="U52" s="163"/>
      <c r="V52" s="164"/>
      <c r="W52" s="199">
        <v>3</v>
      </c>
      <c r="X52" s="199"/>
      <c r="Y52" s="313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64"/>
      <c r="AM52" s="265"/>
      <c r="AN52" s="54"/>
      <c r="AO52" s="56"/>
      <c r="AP52" s="51"/>
      <c r="AQ52" s="277"/>
      <c r="AR52" s="278"/>
      <c r="AS52" s="279"/>
      <c r="AT52" s="281"/>
      <c r="AU52" s="287"/>
      <c r="AV52" s="285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5"/>
      <c r="BX52" s="271"/>
      <c r="BY52" s="269"/>
      <c r="BZ52" s="272"/>
      <c r="CA52" s="271"/>
      <c r="CB52" s="269"/>
      <c r="CC52" s="270"/>
      <c r="CD52" s="25"/>
      <c r="CE52" s="26"/>
      <c r="CF52" s="25"/>
      <c r="CG52" s="26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</row>
    <row r="53" spans="1:134" ht="9" customHeight="1" x14ac:dyDescent="0.3">
      <c r="A53" s="25"/>
      <c r="B53" s="25"/>
      <c r="C53" s="26"/>
      <c r="D53" s="25"/>
      <c r="E53" s="26"/>
      <c r="F53" s="312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71"/>
      <c r="U53" s="172"/>
      <c r="V53" s="173"/>
      <c r="W53" s="199"/>
      <c r="X53" s="199"/>
      <c r="Y53" s="313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63"/>
      <c r="AK53" s="262"/>
      <c r="AL53" s="56"/>
      <c r="AM53" s="54"/>
      <c r="AN53" s="263"/>
      <c r="AO53" s="262"/>
      <c r="AP53" s="55"/>
      <c r="AQ53" s="277"/>
      <c r="AR53" s="278"/>
      <c r="AS53" s="279"/>
      <c r="AT53" s="281"/>
      <c r="AU53" s="287"/>
      <c r="AV53" s="285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3"/>
      <c r="BS53" s="273"/>
      <c r="BT53" s="273"/>
      <c r="BU53" s="273"/>
      <c r="BV53" s="273"/>
      <c r="BW53" s="275"/>
      <c r="BX53" s="271"/>
      <c r="BY53" s="269"/>
      <c r="BZ53" s="272"/>
      <c r="CA53" s="271"/>
      <c r="CB53" s="269"/>
      <c r="CC53" s="270"/>
      <c r="CD53" s="25"/>
      <c r="CE53" s="26"/>
      <c r="CF53" s="25"/>
      <c r="CG53" s="26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</row>
    <row r="54" spans="1:134" ht="9" customHeight="1" x14ac:dyDescent="0.3">
      <c r="A54" s="25"/>
      <c r="B54" s="25"/>
      <c r="C54" s="26"/>
      <c r="D54" s="25"/>
      <c r="E54" s="26"/>
      <c r="F54" s="312" t="s">
        <v>33</v>
      </c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62" t="s">
        <v>29</v>
      </c>
      <c r="U54" s="163"/>
      <c r="V54" s="164"/>
      <c r="W54" s="199">
        <v>9</v>
      </c>
      <c r="X54" s="199"/>
      <c r="Y54" s="313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64"/>
      <c r="AK54" s="265"/>
      <c r="AL54" s="54"/>
      <c r="AM54" s="56"/>
      <c r="AN54" s="264"/>
      <c r="AO54" s="265"/>
      <c r="AP54" s="50"/>
      <c r="AQ54" s="277">
        <v>3</v>
      </c>
      <c r="AR54" s="278">
        <f>IF(ISBLANK(AS54),"",AS54/SUM($AS$46:$AS$85))</f>
        <v>4.8387096774193547E-2</v>
      </c>
      <c r="AS54" s="279">
        <v>3</v>
      </c>
      <c r="AT54" s="308" t="s">
        <v>127</v>
      </c>
      <c r="AU54" s="309"/>
      <c r="AV54" s="285" t="s">
        <v>36</v>
      </c>
      <c r="AW54" s="273"/>
      <c r="AX54" s="273"/>
      <c r="AY54" s="273"/>
      <c r="AZ54" s="273"/>
      <c r="BA54" s="273"/>
      <c r="BB54" s="273"/>
      <c r="BC54" s="273"/>
      <c r="BD54" s="273" t="s">
        <v>29</v>
      </c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P54" s="273"/>
      <c r="BQ54" s="273"/>
      <c r="BR54" s="273"/>
      <c r="BS54" s="273"/>
      <c r="BT54" s="273"/>
      <c r="BU54" s="273"/>
      <c r="BV54" s="273"/>
      <c r="BW54" s="275"/>
      <c r="BX54" s="271">
        <f>IF(COUNTIF(AV54:BW57,"&lt;&gt;") &gt; 0, COUNTIF(AV54:BW57,"&lt;&gt;"), "")</f>
        <v>2</v>
      </c>
      <c r="BY54" s="269">
        <f>IF(COUNTIF(AV54:BW57,"&lt;&gt;") &gt; 0, (COUNTIF(AV54:BW57,$T$50)*$W$50) + (COUNTIF(AV54:BW57,$T$52)*$W$52) + (COUNTIF(AV54:BW57,$T$54)*$W$54), "")</f>
        <v>10</v>
      </c>
      <c r="BZ54" s="272">
        <f>IF(COUNTIF(AV54:BW57,"&lt;&gt;") &gt; 0, BY54/BX54, "")</f>
        <v>5</v>
      </c>
      <c r="CA54" s="271">
        <f>'Alternatyva #2'!BP54</f>
        <v>4</v>
      </c>
      <c r="CB54" s="269">
        <f>'Alternatyva #2'!BQ54</f>
        <v>14</v>
      </c>
      <c r="CC54" s="270">
        <f>'Alternatyva #2'!BR54:BR57</f>
        <v>3.5</v>
      </c>
      <c r="CD54" s="25"/>
      <c r="CE54" s="26"/>
      <c r="CF54" s="25"/>
      <c r="CG54" s="26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</row>
    <row r="55" spans="1:134" ht="9" customHeight="1" thickBot="1" x14ac:dyDescent="0.35">
      <c r="A55" s="25"/>
      <c r="B55" s="25"/>
      <c r="C55" s="26"/>
      <c r="D55" s="25"/>
      <c r="E55" s="26"/>
      <c r="F55" s="315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165"/>
      <c r="U55" s="166"/>
      <c r="V55" s="167"/>
      <c r="W55" s="316"/>
      <c r="X55" s="316"/>
      <c r="Y55" s="317"/>
      <c r="Z55" s="52"/>
      <c r="AA55" s="53"/>
      <c r="AB55" s="53"/>
      <c r="AC55" s="53"/>
      <c r="AD55" s="53"/>
      <c r="AE55" s="53"/>
      <c r="AF55" s="53"/>
      <c r="AG55" s="54"/>
      <c r="AH55" s="263"/>
      <c r="AI55" s="262"/>
      <c r="AJ55" s="56"/>
      <c r="AK55" s="54"/>
      <c r="AL55" s="263"/>
      <c r="AM55" s="262"/>
      <c r="AN55" s="56"/>
      <c r="AO55" s="54"/>
      <c r="AP55" s="51"/>
      <c r="AQ55" s="277"/>
      <c r="AR55" s="278"/>
      <c r="AS55" s="279"/>
      <c r="AT55" s="308"/>
      <c r="AU55" s="309"/>
      <c r="AV55" s="285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3"/>
      <c r="BS55" s="273"/>
      <c r="BT55" s="273"/>
      <c r="BU55" s="273"/>
      <c r="BV55" s="273"/>
      <c r="BW55" s="275"/>
      <c r="BX55" s="271"/>
      <c r="BY55" s="269"/>
      <c r="BZ55" s="272"/>
      <c r="CA55" s="271"/>
      <c r="CB55" s="269"/>
      <c r="CC55" s="270"/>
      <c r="CD55" s="25"/>
      <c r="CE55" s="26"/>
      <c r="CF55" s="25"/>
      <c r="CG55" s="26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</row>
    <row r="56" spans="1:134" ht="9" customHeight="1" x14ac:dyDescent="0.3">
      <c r="A56" s="25"/>
      <c r="B56" s="25"/>
      <c r="C56" s="25"/>
      <c r="D56" s="25"/>
      <c r="E56" s="26"/>
      <c r="F56" s="292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4"/>
      <c r="T56" s="298"/>
      <c r="U56" s="299"/>
      <c r="V56" s="150"/>
      <c r="W56" s="302"/>
      <c r="X56" s="303"/>
      <c r="Y56" s="304"/>
      <c r="Z56" s="52"/>
      <c r="AA56" s="53"/>
      <c r="AB56" s="53"/>
      <c r="AC56" s="53"/>
      <c r="AD56" s="53"/>
      <c r="AE56" s="53"/>
      <c r="AF56" s="54"/>
      <c r="AG56" s="56"/>
      <c r="AH56" s="264"/>
      <c r="AI56" s="265"/>
      <c r="AJ56" s="54"/>
      <c r="AK56" s="56"/>
      <c r="AL56" s="264"/>
      <c r="AM56" s="265"/>
      <c r="AN56" s="54"/>
      <c r="AO56" s="56"/>
      <c r="AP56" s="51"/>
      <c r="AQ56" s="277"/>
      <c r="AR56" s="278"/>
      <c r="AS56" s="279"/>
      <c r="AT56" s="308"/>
      <c r="AU56" s="309"/>
      <c r="AV56" s="285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5"/>
      <c r="BX56" s="271"/>
      <c r="BY56" s="269"/>
      <c r="BZ56" s="272"/>
      <c r="CA56" s="271"/>
      <c r="CB56" s="269"/>
      <c r="CC56" s="270"/>
      <c r="CD56" s="25"/>
      <c r="CE56" s="26"/>
      <c r="CF56" s="25"/>
      <c r="CG56" s="26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</row>
    <row r="57" spans="1:134" ht="9" customHeight="1" x14ac:dyDescent="0.3">
      <c r="A57" s="25"/>
      <c r="B57" s="25"/>
      <c r="C57" s="25"/>
      <c r="D57" s="25"/>
      <c r="E57" s="26"/>
      <c r="F57" s="295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7"/>
      <c r="T57" s="300"/>
      <c r="U57" s="301"/>
      <c r="V57" s="147"/>
      <c r="W57" s="305"/>
      <c r="X57" s="306"/>
      <c r="Y57" s="307"/>
      <c r="Z57" s="52"/>
      <c r="AA57" s="53"/>
      <c r="AB57" s="53"/>
      <c r="AC57" s="53"/>
      <c r="AD57" s="53"/>
      <c r="AE57" s="54"/>
      <c r="AF57" s="291" t="s">
        <v>23</v>
      </c>
      <c r="AG57" s="262"/>
      <c r="AH57" s="56"/>
      <c r="AI57" s="54"/>
      <c r="AJ57" s="263"/>
      <c r="AK57" s="262"/>
      <c r="AL57" s="56"/>
      <c r="AM57" s="54"/>
      <c r="AN57" s="263"/>
      <c r="AO57" s="262"/>
      <c r="AP57" s="55"/>
      <c r="AQ57" s="277"/>
      <c r="AR57" s="278"/>
      <c r="AS57" s="279"/>
      <c r="AT57" s="308"/>
      <c r="AU57" s="309"/>
      <c r="AV57" s="285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5"/>
      <c r="BX57" s="271"/>
      <c r="BY57" s="269"/>
      <c r="BZ57" s="272"/>
      <c r="CA57" s="271"/>
      <c r="CB57" s="269"/>
      <c r="CC57" s="270"/>
      <c r="CD57" s="25"/>
      <c r="CE57" s="26"/>
      <c r="CF57" s="25"/>
      <c r="CG57" s="26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</row>
    <row r="58" spans="1:134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64"/>
      <c r="AG58" s="265"/>
      <c r="AH58" s="54"/>
      <c r="AI58" s="56"/>
      <c r="AJ58" s="264"/>
      <c r="AK58" s="265"/>
      <c r="AL58" s="54"/>
      <c r="AM58" s="56"/>
      <c r="AN58" s="264"/>
      <c r="AO58" s="265"/>
      <c r="AP58" s="50"/>
      <c r="AQ58" s="277">
        <v>4</v>
      </c>
      <c r="AR58" s="278">
        <f>IF(ISBLANK(AS58),"",AS58/SUM($AS$46:$AS$85))</f>
        <v>9.6774193548387094E-2</v>
      </c>
      <c r="AS58" s="279">
        <v>6</v>
      </c>
      <c r="AT58" s="310" t="s">
        <v>135</v>
      </c>
      <c r="AU58" s="311"/>
      <c r="AV58" s="285"/>
      <c r="AW58" s="273"/>
      <c r="AX58" s="273"/>
      <c r="AY58" s="273"/>
      <c r="AZ58" s="273" t="s">
        <v>30</v>
      </c>
      <c r="BA58" s="273"/>
      <c r="BB58" s="273"/>
      <c r="BC58" s="273"/>
      <c r="BD58" s="273"/>
      <c r="BE58" s="273"/>
      <c r="BF58" s="273"/>
      <c r="BG58" s="273"/>
      <c r="BH58" s="273" t="s">
        <v>29</v>
      </c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5"/>
      <c r="BX58" s="271">
        <f>IF(COUNTIF(AV58:BW61,"&lt;&gt;") &gt; 0, COUNTIF(AV58:BW61,"&lt;&gt;"), "")</f>
        <v>2</v>
      </c>
      <c r="BY58" s="269">
        <f>IF(COUNTIF(AV58:BW61,"&lt;&gt;") &gt; 0, (COUNTIF(AV58:BW61,$T$50)*$W$50) + (COUNTIF(AV58:BW61,$T$52)*$W$52) + (COUNTIF(AV58:BW61,$T$54)*$W$54), "")</f>
        <v>12</v>
      </c>
      <c r="BZ58" s="272">
        <f>IF(COUNTIF(AV58:BW61,"&lt;&gt;") &gt; 0, BY58/BX58, "")</f>
        <v>6</v>
      </c>
      <c r="CA58" s="271">
        <f>'Alternatyva #2'!BP58</f>
        <v>4</v>
      </c>
      <c r="CB58" s="269">
        <f>'Alternatyva #2'!BQ58</f>
        <v>24</v>
      </c>
      <c r="CC58" s="270">
        <f>'Alternatyva #2'!BR58:BR61</f>
        <v>6</v>
      </c>
      <c r="CD58" s="25"/>
      <c r="CE58" s="26"/>
      <c r="CF58" s="25"/>
      <c r="CG58" s="26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</row>
    <row r="59" spans="1:134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63"/>
      <c r="AE59" s="262"/>
      <c r="AF59" s="56"/>
      <c r="AG59" s="54"/>
      <c r="AH59" s="263"/>
      <c r="AI59" s="262"/>
      <c r="AJ59" s="56"/>
      <c r="AK59" s="54"/>
      <c r="AL59" s="263"/>
      <c r="AM59" s="262"/>
      <c r="AN59" s="56"/>
      <c r="AO59" s="54"/>
      <c r="AP59" s="51"/>
      <c r="AQ59" s="277"/>
      <c r="AR59" s="278"/>
      <c r="AS59" s="279"/>
      <c r="AT59" s="310"/>
      <c r="AU59" s="311"/>
      <c r="AV59" s="285"/>
      <c r="AW59" s="273"/>
      <c r="AX59" s="273"/>
      <c r="AY59" s="273"/>
      <c r="AZ59" s="273"/>
      <c r="BA59" s="273"/>
      <c r="BB59" s="273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3"/>
      <c r="BT59" s="273"/>
      <c r="BU59" s="273"/>
      <c r="BV59" s="273"/>
      <c r="BW59" s="275"/>
      <c r="BX59" s="271"/>
      <c r="BY59" s="269"/>
      <c r="BZ59" s="272"/>
      <c r="CA59" s="271"/>
      <c r="CB59" s="269"/>
      <c r="CC59" s="270"/>
      <c r="CD59" s="25"/>
      <c r="CE59" s="26"/>
      <c r="CF59" s="25"/>
      <c r="CG59" s="26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</row>
    <row r="60" spans="1:134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64"/>
      <c r="AE60" s="265"/>
      <c r="AF60" s="54"/>
      <c r="AG60" s="56"/>
      <c r="AH60" s="264"/>
      <c r="AI60" s="265"/>
      <c r="AJ60" s="54"/>
      <c r="AK60" s="56"/>
      <c r="AL60" s="264"/>
      <c r="AM60" s="265"/>
      <c r="AN60" s="54"/>
      <c r="AO60" s="56"/>
      <c r="AP60" s="51"/>
      <c r="AQ60" s="277"/>
      <c r="AR60" s="278"/>
      <c r="AS60" s="279"/>
      <c r="AT60" s="310"/>
      <c r="AU60" s="311"/>
      <c r="AV60" s="285"/>
      <c r="AW60" s="273"/>
      <c r="AX60" s="273"/>
      <c r="AY60" s="273"/>
      <c r="AZ60" s="273"/>
      <c r="BA60" s="273"/>
      <c r="BB60" s="273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3"/>
      <c r="BS60" s="273"/>
      <c r="BT60" s="273"/>
      <c r="BU60" s="273"/>
      <c r="BV60" s="273"/>
      <c r="BW60" s="275"/>
      <c r="BX60" s="271"/>
      <c r="BY60" s="269"/>
      <c r="BZ60" s="272"/>
      <c r="CA60" s="271"/>
      <c r="CB60" s="269"/>
      <c r="CC60" s="270"/>
      <c r="CD60" s="25"/>
      <c r="CE60" s="26"/>
      <c r="CF60" s="25"/>
      <c r="CG60" s="26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</row>
    <row r="61" spans="1:134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63"/>
      <c r="AC61" s="262"/>
      <c r="AD61" s="56"/>
      <c r="AE61" s="54"/>
      <c r="AF61" s="263"/>
      <c r="AG61" s="262"/>
      <c r="AH61" s="56"/>
      <c r="AI61" s="54"/>
      <c r="AJ61" s="263"/>
      <c r="AK61" s="262"/>
      <c r="AL61" s="56"/>
      <c r="AM61" s="54"/>
      <c r="AN61" s="291" t="s">
        <v>23</v>
      </c>
      <c r="AO61" s="262"/>
      <c r="AP61" s="55"/>
      <c r="AQ61" s="277"/>
      <c r="AR61" s="278"/>
      <c r="AS61" s="279"/>
      <c r="AT61" s="310"/>
      <c r="AU61" s="311"/>
      <c r="AV61" s="285"/>
      <c r="AW61" s="273"/>
      <c r="AX61" s="273"/>
      <c r="AY61" s="273"/>
      <c r="AZ61" s="273"/>
      <c r="BA61" s="273"/>
      <c r="BB61" s="273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3"/>
      <c r="BS61" s="273"/>
      <c r="BT61" s="273"/>
      <c r="BU61" s="273"/>
      <c r="BV61" s="273"/>
      <c r="BW61" s="275"/>
      <c r="BX61" s="271"/>
      <c r="BY61" s="269"/>
      <c r="BZ61" s="272"/>
      <c r="CA61" s="271"/>
      <c r="CB61" s="269"/>
      <c r="CC61" s="270"/>
      <c r="CD61" s="25"/>
      <c r="CE61" s="26"/>
      <c r="CF61" s="25"/>
      <c r="CG61" s="26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</row>
    <row r="62" spans="1:134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64"/>
      <c r="AC62" s="265"/>
      <c r="AD62" s="54"/>
      <c r="AE62" s="56"/>
      <c r="AF62" s="264"/>
      <c r="AG62" s="265"/>
      <c r="AH62" s="54"/>
      <c r="AI62" s="56"/>
      <c r="AJ62" s="264"/>
      <c r="AK62" s="265"/>
      <c r="AL62" s="54"/>
      <c r="AM62" s="56"/>
      <c r="AN62" s="264"/>
      <c r="AO62" s="265"/>
      <c r="AP62" s="50"/>
      <c r="AQ62" s="277">
        <v>5</v>
      </c>
      <c r="AR62" s="278">
        <f>IF(ISBLANK(AS62),"",AS62/SUM($AS$46:$AS$85))</f>
        <v>9.6774193548387094E-2</v>
      </c>
      <c r="AS62" s="279">
        <v>6</v>
      </c>
      <c r="AT62" s="281" t="s">
        <v>128</v>
      </c>
      <c r="AU62" s="287"/>
      <c r="AV62" s="285"/>
      <c r="AW62" s="273"/>
      <c r="AX62" s="273"/>
      <c r="AY62" s="273"/>
      <c r="AZ62" s="273"/>
      <c r="BA62" s="273"/>
      <c r="BB62" s="273"/>
      <c r="BC62" s="273"/>
      <c r="BD62" s="273"/>
      <c r="BE62" s="273"/>
      <c r="BF62" s="273"/>
      <c r="BG62" s="273"/>
      <c r="BH62" s="273" t="s">
        <v>29</v>
      </c>
      <c r="BI62" s="273"/>
      <c r="BJ62" s="273"/>
      <c r="BK62" s="273"/>
      <c r="BL62" s="273"/>
      <c r="BM62" s="273"/>
      <c r="BN62" s="273"/>
      <c r="BO62" s="273"/>
      <c r="BP62" s="273"/>
      <c r="BQ62" s="273"/>
      <c r="BR62" s="273"/>
      <c r="BS62" s="273"/>
      <c r="BT62" s="273"/>
      <c r="BU62" s="273"/>
      <c r="BV62" s="273"/>
      <c r="BW62" s="275"/>
      <c r="BX62" s="271">
        <f>IF(COUNTIF(AV62:BW65,"&lt;&gt;") &gt; 0, COUNTIF(AV62:BW65,"&lt;&gt;"), "")</f>
        <v>1</v>
      </c>
      <c r="BY62" s="269">
        <f>IF(COUNTIF(AV62:BW65,"&lt;&gt;") &gt; 0, (COUNTIF(AV62:BW65,$T$50)*$W$50) + (COUNTIF(AV62:BW65,$T$52)*$W$52) + (COUNTIF(AV62:BW65,$T$54)*$W$54), "")</f>
        <v>9</v>
      </c>
      <c r="BZ62" s="272">
        <f>IF(COUNTIF(AV62:BW65,"&lt;&gt;") &gt; 0, BY62/BX62, "")</f>
        <v>9</v>
      </c>
      <c r="CA62" s="271">
        <f>'Alternatyva #2'!BP62</f>
        <v>2</v>
      </c>
      <c r="CB62" s="269">
        <f>'Alternatyva #2'!BQ62</f>
        <v>12</v>
      </c>
      <c r="CC62" s="270">
        <f>'Alternatyva #2'!BR62:BR65</f>
        <v>6</v>
      </c>
      <c r="CD62" s="25"/>
      <c r="CE62" s="26"/>
      <c r="CF62" s="25"/>
      <c r="CG62" s="26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</row>
    <row r="63" spans="1:134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66"/>
      <c r="AA63" s="256"/>
      <c r="AB63" s="59"/>
      <c r="AC63" s="58"/>
      <c r="AD63" s="266"/>
      <c r="AE63" s="256"/>
      <c r="AF63" s="59"/>
      <c r="AG63" s="58"/>
      <c r="AH63" s="266"/>
      <c r="AI63" s="256"/>
      <c r="AJ63" s="59"/>
      <c r="AK63" s="58"/>
      <c r="AL63" s="263"/>
      <c r="AM63" s="262"/>
      <c r="AN63" s="56"/>
      <c r="AO63" s="54"/>
      <c r="AP63" s="51"/>
      <c r="AQ63" s="277"/>
      <c r="AR63" s="278"/>
      <c r="AS63" s="279"/>
      <c r="AT63" s="281"/>
      <c r="AU63" s="287"/>
      <c r="AV63" s="285"/>
      <c r="AW63" s="273"/>
      <c r="AX63" s="273"/>
      <c r="AY63" s="273"/>
      <c r="AZ63" s="273"/>
      <c r="BA63" s="273"/>
      <c r="BB63" s="273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3"/>
      <c r="BS63" s="273"/>
      <c r="BT63" s="273"/>
      <c r="BU63" s="273"/>
      <c r="BV63" s="273"/>
      <c r="BW63" s="275"/>
      <c r="BX63" s="271"/>
      <c r="BY63" s="269"/>
      <c r="BZ63" s="272"/>
      <c r="CA63" s="271"/>
      <c r="CB63" s="269"/>
      <c r="CC63" s="270"/>
      <c r="CD63" s="25"/>
      <c r="CE63" s="26"/>
      <c r="CF63" s="25"/>
      <c r="CG63" s="26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</row>
    <row r="64" spans="1:134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67"/>
      <c r="AA64" s="268"/>
      <c r="AB64" s="58"/>
      <c r="AC64" s="59"/>
      <c r="AD64" s="267"/>
      <c r="AE64" s="268"/>
      <c r="AF64" s="58"/>
      <c r="AG64" s="59"/>
      <c r="AH64" s="267"/>
      <c r="AI64" s="268"/>
      <c r="AJ64" s="58"/>
      <c r="AK64" s="59"/>
      <c r="AL64" s="264"/>
      <c r="AM64" s="265"/>
      <c r="AN64" s="54"/>
      <c r="AO64" s="56"/>
      <c r="AP64" s="51"/>
      <c r="AQ64" s="277"/>
      <c r="AR64" s="278"/>
      <c r="AS64" s="279"/>
      <c r="AT64" s="281"/>
      <c r="AU64" s="287"/>
      <c r="AV64" s="285"/>
      <c r="AW64" s="273"/>
      <c r="AX64" s="273"/>
      <c r="AY64" s="273"/>
      <c r="AZ64" s="273"/>
      <c r="BA64" s="273"/>
      <c r="BB64" s="273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  <c r="BV64" s="273"/>
      <c r="BW64" s="275"/>
      <c r="BX64" s="271"/>
      <c r="BY64" s="269"/>
      <c r="BZ64" s="272"/>
      <c r="CA64" s="271"/>
      <c r="CB64" s="269"/>
      <c r="CC64" s="270"/>
      <c r="CD64" s="25"/>
      <c r="CE64" s="26"/>
      <c r="CF64" s="25"/>
      <c r="CG64" s="26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</row>
    <row r="65" spans="1:134" ht="9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93"/>
      <c r="W65" s="58"/>
      <c r="X65" s="266"/>
      <c r="Y65" s="256"/>
      <c r="Z65" s="59"/>
      <c r="AA65" s="58"/>
      <c r="AB65" s="266"/>
      <c r="AC65" s="256"/>
      <c r="AD65" s="59"/>
      <c r="AE65" s="58"/>
      <c r="AF65" s="266"/>
      <c r="AG65" s="256"/>
      <c r="AH65" s="59"/>
      <c r="AI65" s="58"/>
      <c r="AJ65" s="266"/>
      <c r="AK65" s="256"/>
      <c r="AL65" s="56"/>
      <c r="AM65" s="54"/>
      <c r="AN65" s="263"/>
      <c r="AO65" s="262"/>
      <c r="AP65" s="55"/>
      <c r="AQ65" s="277"/>
      <c r="AR65" s="278"/>
      <c r="AS65" s="279"/>
      <c r="AT65" s="281"/>
      <c r="AU65" s="287"/>
      <c r="AV65" s="285"/>
      <c r="AW65" s="273"/>
      <c r="AX65" s="273"/>
      <c r="AY65" s="273"/>
      <c r="AZ65" s="273"/>
      <c r="BA65" s="273"/>
      <c r="BB65" s="273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  <c r="BV65" s="273"/>
      <c r="BW65" s="275"/>
      <c r="BX65" s="271"/>
      <c r="BY65" s="269"/>
      <c r="BZ65" s="272"/>
      <c r="CA65" s="271"/>
      <c r="CB65" s="269"/>
      <c r="CC65" s="270"/>
      <c r="CD65" s="25"/>
      <c r="CE65" s="26"/>
      <c r="CF65" s="25"/>
      <c r="CG65" s="26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</row>
    <row r="66" spans="1:134" ht="9" customHeight="1" x14ac:dyDescent="0.3">
      <c r="A66" s="25"/>
      <c r="B66" s="25"/>
      <c r="C66" s="25"/>
      <c r="D66" s="25"/>
      <c r="E66" s="25"/>
      <c r="F66" s="25"/>
      <c r="G66" s="25"/>
      <c r="H66" s="25"/>
      <c r="I66" s="28"/>
      <c r="J66" s="28"/>
      <c r="K66" s="28"/>
      <c r="L66" s="81"/>
      <c r="M66" s="81"/>
      <c r="N66" s="81"/>
      <c r="O66" s="81"/>
      <c r="P66" s="81"/>
      <c r="Q66" s="81"/>
      <c r="R66" s="81"/>
      <c r="S66" s="81"/>
      <c r="T66" s="81"/>
      <c r="U66" s="91"/>
      <c r="V66" s="123"/>
      <c r="W66" s="92"/>
      <c r="X66" s="267"/>
      <c r="Y66" s="268"/>
      <c r="Z66" s="58"/>
      <c r="AA66" s="59"/>
      <c r="AB66" s="267"/>
      <c r="AC66" s="268"/>
      <c r="AD66" s="58"/>
      <c r="AE66" s="59"/>
      <c r="AF66" s="267"/>
      <c r="AG66" s="268"/>
      <c r="AH66" s="58"/>
      <c r="AI66" s="59"/>
      <c r="AJ66" s="267"/>
      <c r="AK66" s="268"/>
      <c r="AL66" s="54"/>
      <c r="AM66" s="56"/>
      <c r="AN66" s="264"/>
      <c r="AO66" s="265"/>
      <c r="AP66" s="50"/>
      <c r="AQ66" s="277">
        <v>6</v>
      </c>
      <c r="AR66" s="278">
        <f>IF(ISBLANK(AS66),"",AS66/SUM($AS$46:$AS$85))</f>
        <v>0.16129032258064516</v>
      </c>
      <c r="AS66" s="279">
        <v>10</v>
      </c>
      <c r="AT66" s="289" t="s">
        <v>129</v>
      </c>
      <c r="AU66" s="290"/>
      <c r="AV66" s="285" t="s">
        <v>29</v>
      </c>
      <c r="AW66" s="273"/>
      <c r="AX66" s="273"/>
      <c r="AY66" s="273"/>
      <c r="AZ66" s="273"/>
      <c r="BA66" s="273"/>
      <c r="BB66" s="273"/>
      <c r="BC66" s="273"/>
      <c r="BD66" s="273" t="s">
        <v>36</v>
      </c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 t="s">
        <v>29</v>
      </c>
      <c r="BU66" s="273"/>
      <c r="BV66" s="273"/>
      <c r="BW66" s="275"/>
      <c r="BX66" s="271">
        <f>IF(COUNTIF(AV66:BW69,"&lt;&gt;") &gt; 0, COUNTIF(AV66:BW69,"&lt;&gt;"), "")</f>
        <v>3</v>
      </c>
      <c r="BY66" s="269">
        <f>IF(COUNTIF(AV66:BW69,"&lt;&gt;") &gt; 0, (COUNTIF(AV66:BW69,$T$50)*$W$50) + (COUNTIF(AV66:BW69,$T$52)*$W$52) + (COUNTIF(AV66:BW69,$T$54)*$W$54), "")</f>
        <v>19</v>
      </c>
      <c r="BZ66" s="272">
        <f>IF(COUNTIF(AV66:BW69,"&lt;&gt;") &gt; 0, BY66/BX66, "")</f>
        <v>6.333333333333333</v>
      </c>
      <c r="CA66" s="271">
        <f>'Alternatyva #2'!BP66</f>
        <v>1</v>
      </c>
      <c r="CB66" s="269">
        <f>'Alternatyva #2'!BQ66</f>
        <v>9</v>
      </c>
      <c r="CC66" s="270">
        <f>'Alternatyva #2'!BR66:BR69</f>
        <v>9</v>
      </c>
      <c r="CD66" s="25"/>
      <c r="CE66" s="26"/>
      <c r="CF66" s="25"/>
      <c r="CG66" s="26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</row>
    <row r="67" spans="1:134" ht="9" customHeight="1" x14ac:dyDescent="0.3">
      <c r="A67" s="25"/>
      <c r="B67" s="25"/>
      <c r="C67" s="25"/>
      <c r="D67" s="25"/>
      <c r="E67" s="25"/>
      <c r="F67" s="25"/>
      <c r="G67" s="25"/>
      <c r="H67" s="26"/>
      <c r="I67" s="121"/>
      <c r="J67" s="121"/>
      <c r="K67" s="121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254"/>
      <c r="W67" s="254"/>
      <c r="X67" s="92"/>
      <c r="Y67" s="58"/>
      <c r="Z67" s="266"/>
      <c r="AA67" s="256"/>
      <c r="AB67" s="59"/>
      <c r="AC67" s="58"/>
      <c r="AD67" s="266"/>
      <c r="AE67" s="256"/>
      <c r="AF67" s="59"/>
      <c r="AG67" s="58"/>
      <c r="AH67" s="288"/>
      <c r="AI67" s="256"/>
      <c r="AJ67" s="59"/>
      <c r="AK67" s="58"/>
      <c r="AL67" s="263"/>
      <c r="AM67" s="262"/>
      <c r="AN67" s="56"/>
      <c r="AO67" s="54"/>
      <c r="AP67" s="51"/>
      <c r="AQ67" s="277"/>
      <c r="AR67" s="278"/>
      <c r="AS67" s="279"/>
      <c r="AT67" s="289"/>
      <c r="AU67" s="290"/>
      <c r="AV67" s="285"/>
      <c r="AW67" s="273"/>
      <c r="AX67" s="273"/>
      <c r="AY67" s="273"/>
      <c r="AZ67" s="273"/>
      <c r="BA67" s="273"/>
      <c r="BB67" s="273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3"/>
      <c r="BS67" s="273"/>
      <c r="BT67" s="273"/>
      <c r="BU67" s="273"/>
      <c r="BV67" s="273"/>
      <c r="BW67" s="275"/>
      <c r="BX67" s="271"/>
      <c r="BY67" s="269"/>
      <c r="BZ67" s="272"/>
      <c r="CA67" s="271"/>
      <c r="CB67" s="269"/>
      <c r="CC67" s="270"/>
      <c r="CD67" s="25"/>
      <c r="CE67" s="26"/>
      <c r="CF67" s="25"/>
      <c r="CG67" s="26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</row>
    <row r="68" spans="1:134" ht="9" customHeight="1" x14ac:dyDescent="0.3">
      <c r="A68" s="25"/>
      <c r="B68" s="25"/>
      <c r="C68" s="25"/>
      <c r="D68" s="25"/>
      <c r="E68" s="25"/>
      <c r="F68" s="25"/>
      <c r="G68" s="25"/>
      <c r="H68" s="26"/>
      <c r="I68" s="121"/>
      <c r="J68" s="121"/>
      <c r="K68" s="121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254"/>
      <c r="W68" s="254"/>
      <c r="X68" s="123"/>
      <c r="Y68" s="79"/>
      <c r="Z68" s="267"/>
      <c r="AA68" s="268"/>
      <c r="AB68" s="58"/>
      <c r="AC68" s="59"/>
      <c r="AD68" s="267"/>
      <c r="AE68" s="268"/>
      <c r="AF68" s="58"/>
      <c r="AG68" s="59"/>
      <c r="AH68" s="267"/>
      <c r="AI68" s="268"/>
      <c r="AJ68" s="58"/>
      <c r="AK68" s="59"/>
      <c r="AL68" s="264"/>
      <c r="AM68" s="265"/>
      <c r="AN68" s="54"/>
      <c r="AO68" s="56"/>
      <c r="AP68" s="51"/>
      <c r="AQ68" s="277"/>
      <c r="AR68" s="278"/>
      <c r="AS68" s="279"/>
      <c r="AT68" s="289"/>
      <c r="AU68" s="290"/>
      <c r="AV68" s="285"/>
      <c r="AW68" s="273"/>
      <c r="AX68" s="273"/>
      <c r="AY68" s="273"/>
      <c r="AZ68" s="273"/>
      <c r="BA68" s="273"/>
      <c r="BB68" s="273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3"/>
      <c r="BS68" s="273"/>
      <c r="BT68" s="273"/>
      <c r="BU68" s="273"/>
      <c r="BV68" s="273"/>
      <c r="BW68" s="275"/>
      <c r="BX68" s="271"/>
      <c r="BY68" s="269"/>
      <c r="BZ68" s="272"/>
      <c r="CA68" s="271"/>
      <c r="CB68" s="269"/>
      <c r="CC68" s="270"/>
      <c r="CD68" s="25"/>
      <c r="CE68" s="26"/>
      <c r="CF68" s="25"/>
      <c r="CG68" s="26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</row>
    <row r="69" spans="1:134" ht="9" customHeight="1" x14ac:dyDescent="0.3">
      <c r="A69" s="25"/>
      <c r="B69" s="25"/>
      <c r="C69" s="25"/>
      <c r="D69" s="25"/>
      <c r="E69" s="25"/>
      <c r="F69" s="25"/>
      <c r="G69" s="25"/>
      <c r="H69" s="26"/>
      <c r="I69" s="121"/>
      <c r="J69" s="121"/>
      <c r="K69" s="121"/>
      <c r="L69" s="122"/>
      <c r="M69" s="122"/>
      <c r="N69" s="122"/>
      <c r="O69" s="122"/>
      <c r="P69" s="122"/>
      <c r="Q69" s="122"/>
      <c r="R69" s="122"/>
      <c r="S69" s="122"/>
      <c r="T69" s="252"/>
      <c r="U69" s="252"/>
      <c r="V69" s="123"/>
      <c r="W69" s="123"/>
      <c r="X69" s="255"/>
      <c r="Y69" s="256"/>
      <c r="Z69" s="83"/>
      <c r="AA69" s="58"/>
      <c r="AB69" s="266"/>
      <c r="AC69" s="256"/>
      <c r="AD69" s="59"/>
      <c r="AE69" s="58"/>
      <c r="AF69" s="288"/>
      <c r="AG69" s="256"/>
      <c r="AH69" s="59"/>
      <c r="AI69" s="58"/>
      <c r="AJ69" s="266"/>
      <c r="AK69" s="256"/>
      <c r="AL69" s="56"/>
      <c r="AM69" s="54"/>
      <c r="AN69" s="263"/>
      <c r="AO69" s="262"/>
      <c r="AP69" s="55"/>
      <c r="AQ69" s="277"/>
      <c r="AR69" s="278"/>
      <c r="AS69" s="279"/>
      <c r="AT69" s="289"/>
      <c r="AU69" s="290"/>
      <c r="AV69" s="285"/>
      <c r="AW69" s="273"/>
      <c r="AX69" s="273"/>
      <c r="AY69" s="273"/>
      <c r="AZ69" s="273"/>
      <c r="BA69" s="273"/>
      <c r="BB69" s="273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3"/>
      <c r="BS69" s="273"/>
      <c r="BT69" s="273"/>
      <c r="BU69" s="273"/>
      <c r="BV69" s="273"/>
      <c r="BW69" s="275"/>
      <c r="BX69" s="271"/>
      <c r="BY69" s="269"/>
      <c r="BZ69" s="272"/>
      <c r="CA69" s="271"/>
      <c r="CB69" s="269"/>
      <c r="CC69" s="270"/>
      <c r="CD69" s="25"/>
      <c r="CE69" s="26"/>
      <c r="CF69" s="25"/>
      <c r="CG69" s="26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</row>
    <row r="70" spans="1:134" ht="9" customHeight="1" x14ac:dyDescent="0.3">
      <c r="A70" s="25"/>
      <c r="B70" s="25"/>
      <c r="C70" s="25"/>
      <c r="D70" s="25"/>
      <c r="E70" s="25"/>
      <c r="F70" s="25"/>
      <c r="G70" s="25"/>
      <c r="H70" s="26"/>
      <c r="I70" s="121"/>
      <c r="J70" s="121"/>
      <c r="K70" s="121"/>
      <c r="L70" s="122"/>
      <c r="M70" s="122"/>
      <c r="N70" s="122"/>
      <c r="O70" s="122"/>
      <c r="P70" s="122"/>
      <c r="Q70" s="122"/>
      <c r="R70" s="122"/>
      <c r="S70" s="122"/>
      <c r="T70" s="252"/>
      <c r="U70" s="252"/>
      <c r="V70" s="123"/>
      <c r="W70" s="123"/>
      <c r="X70" s="255"/>
      <c r="Y70" s="255"/>
      <c r="Z70" s="123"/>
      <c r="AA70" s="92"/>
      <c r="AB70" s="267"/>
      <c r="AC70" s="268"/>
      <c r="AD70" s="58"/>
      <c r="AE70" s="59"/>
      <c r="AF70" s="267"/>
      <c r="AG70" s="268"/>
      <c r="AH70" s="58"/>
      <c r="AI70" s="59"/>
      <c r="AJ70" s="267"/>
      <c r="AK70" s="268"/>
      <c r="AL70" s="54"/>
      <c r="AM70" s="56"/>
      <c r="AN70" s="264"/>
      <c r="AO70" s="265"/>
      <c r="AP70" s="50"/>
      <c r="AQ70" s="277">
        <v>7</v>
      </c>
      <c r="AR70" s="278">
        <f>IF(ISBLANK(AS70),"",AS70/SUM($AS$46:$AS$85))</f>
        <v>0.11290322580645161</v>
      </c>
      <c r="AS70" s="279">
        <v>7</v>
      </c>
      <c r="AT70" s="281" t="s">
        <v>130</v>
      </c>
      <c r="AU70" s="287"/>
      <c r="AV70" s="285"/>
      <c r="AW70" s="273"/>
      <c r="AX70" s="273"/>
      <c r="AY70" s="273"/>
      <c r="AZ70" s="273" t="s">
        <v>30</v>
      </c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273"/>
      <c r="BL70" s="273" t="s">
        <v>29</v>
      </c>
      <c r="BM70" s="273"/>
      <c r="BN70" s="273"/>
      <c r="BO70" s="273"/>
      <c r="BP70" s="273" t="s">
        <v>36</v>
      </c>
      <c r="BQ70" s="273"/>
      <c r="BR70" s="273"/>
      <c r="BS70" s="273"/>
      <c r="BT70" s="273"/>
      <c r="BU70" s="273"/>
      <c r="BV70" s="273"/>
      <c r="BW70" s="275"/>
      <c r="BX70" s="271">
        <f>IF(COUNTIF(AV70:BW73,"&lt;&gt;") &gt; 0, COUNTIF(AV70:BW73,"&lt;&gt;"), "")</f>
        <v>3</v>
      </c>
      <c r="BY70" s="269">
        <f>IF(COUNTIF(AV70:BW73,"&lt;&gt;") &gt; 0, (COUNTIF(AV70:BW73,$T$50)*$W$50) + (COUNTIF(AV70:BW73,$T$52)*$W$52) + (COUNTIF(AV70:BW73,$T$54)*$W$54), "")</f>
        <v>13</v>
      </c>
      <c r="BZ70" s="272">
        <f>IF(COUNTIF(AV70:BW73,"&lt;&gt;") &gt; 0, BY70/BX70, "")</f>
        <v>4.333333333333333</v>
      </c>
      <c r="CA70" s="271">
        <f>'Alternatyva #2'!BP70</f>
        <v>3</v>
      </c>
      <c r="CB70" s="269">
        <f>'Alternatyva #2'!BQ70</f>
        <v>15</v>
      </c>
      <c r="CC70" s="270">
        <f>'Alternatyva #2'!BR70:BR73</f>
        <v>5</v>
      </c>
      <c r="CD70" s="25"/>
      <c r="CE70" s="26"/>
      <c r="CF70" s="25"/>
      <c r="CG70" s="26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</row>
    <row r="71" spans="1:134" ht="9" customHeight="1" x14ac:dyDescent="0.3">
      <c r="A71" s="25"/>
      <c r="B71" s="25"/>
      <c r="C71" s="25"/>
      <c r="D71" s="25"/>
      <c r="E71" s="25"/>
      <c r="F71" s="25"/>
      <c r="G71" s="25"/>
      <c r="H71" s="26"/>
      <c r="I71" s="121"/>
      <c r="J71" s="121"/>
      <c r="K71" s="121"/>
      <c r="L71" s="122"/>
      <c r="M71" s="122"/>
      <c r="N71" s="122"/>
      <c r="O71" s="122"/>
      <c r="P71" s="122"/>
      <c r="Q71" s="122"/>
      <c r="R71" s="252"/>
      <c r="S71" s="252"/>
      <c r="T71" s="122"/>
      <c r="U71" s="122"/>
      <c r="V71" s="254"/>
      <c r="W71" s="254"/>
      <c r="X71" s="123"/>
      <c r="Y71" s="123"/>
      <c r="Z71" s="254"/>
      <c r="AA71" s="254"/>
      <c r="AB71" s="92"/>
      <c r="AC71" s="58"/>
      <c r="AD71" s="288"/>
      <c r="AE71" s="256"/>
      <c r="AF71" s="59"/>
      <c r="AG71" s="58"/>
      <c r="AH71" s="288"/>
      <c r="AI71" s="256"/>
      <c r="AJ71" s="59"/>
      <c r="AK71" s="58"/>
      <c r="AL71" s="263"/>
      <c r="AM71" s="262"/>
      <c r="AN71" s="56"/>
      <c r="AO71" s="54"/>
      <c r="AP71" s="51"/>
      <c r="AQ71" s="277"/>
      <c r="AR71" s="278"/>
      <c r="AS71" s="279"/>
      <c r="AT71" s="281"/>
      <c r="AU71" s="287"/>
      <c r="AV71" s="285"/>
      <c r="AW71" s="273"/>
      <c r="AX71" s="273"/>
      <c r="AY71" s="273"/>
      <c r="AZ71" s="273"/>
      <c r="BA71" s="273"/>
      <c r="BB71" s="273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3"/>
      <c r="BP71" s="273"/>
      <c r="BQ71" s="273"/>
      <c r="BR71" s="273"/>
      <c r="BS71" s="273"/>
      <c r="BT71" s="273"/>
      <c r="BU71" s="273"/>
      <c r="BV71" s="273"/>
      <c r="BW71" s="275"/>
      <c r="BX71" s="271"/>
      <c r="BY71" s="269"/>
      <c r="BZ71" s="272"/>
      <c r="CA71" s="271"/>
      <c r="CB71" s="269"/>
      <c r="CC71" s="270"/>
      <c r="CD71" s="25"/>
      <c r="CE71" s="26"/>
      <c r="CF71" s="25"/>
      <c r="CG71" s="26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</row>
    <row r="72" spans="1:134" ht="9" customHeight="1" x14ac:dyDescent="0.3">
      <c r="A72" s="25"/>
      <c r="B72" s="25"/>
      <c r="C72" s="25"/>
      <c r="D72" s="25"/>
      <c r="E72" s="25"/>
      <c r="F72" s="25"/>
      <c r="G72" s="25"/>
      <c r="H72" s="26"/>
      <c r="I72" s="121"/>
      <c r="J72" s="121"/>
      <c r="K72" s="121"/>
      <c r="L72" s="122"/>
      <c r="M72" s="122"/>
      <c r="N72" s="122"/>
      <c r="O72" s="122"/>
      <c r="P72" s="122"/>
      <c r="Q72" s="122"/>
      <c r="R72" s="252"/>
      <c r="S72" s="252"/>
      <c r="T72" s="122"/>
      <c r="U72" s="122"/>
      <c r="V72" s="254"/>
      <c r="W72" s="254"/>
      <c r="X72" s="123"/>
      <c r="Y72" s="123"/>
      <c r="Z72" s="254"/>
      <c r="AA72" s="254"/>
      <c r="AB72" s="123"/>
      <c r="AC72" s="92"/>
      <c r="AD72" s="267"/>
      <c r="AE72" s="268"/>
      <c r="AF72" s="58"/>
      <c r="AG72" s="59"/>
      <c r="AH72" s="267"/>
      <c r="AI72" s="268"/>
      <c r="AJ72" s="58"/>
      <c r="AK72" s="59"/>
      <c r="AL72" s="264"/>
      <c r="AM72" s="265"/>
      <c r="AN72" s="54"/>
      <c r="AO72" s="56"/>
      <c r="AP72" s="51"/>
      <c r="AQ72" s="277"/>
      <c r="AR72" s="278"/>
      <c r="AS72" s="279"/>
      <c r="AT72" s="281"/>
      <c r="AU72" s="287"/>
      <c r="AV72" s="285"/>
      <c r="AW72" s="273"/>
      <c r="AX72" s="273"/>
      <c r="AY72" s="273"/>
      <c r="AZ72" s="273"/>
      <c r="BA72" s="273"/>
      <c r="BB72" s="273"/>
      <c r="BC72" s="273"/>
      <c r="BD72" s="273"/>
      <c r="BE72" s="273"/>
      <c r="BF72" s="273"/>
      <c r="BG72" s="273"/>
      <c r="BH72" s="273"/>
      <c r="BI72" s="273"/>
      <c r="BJ72" s="273"/>
      <c r="BK72" s="273"/>
      <c r="BL72" s="273"/>
      <c r="BM72" s="273"/>
      <c r="BN72" s="273"/>
      <c r="BO72" s="273"/>
      <c r="BP72" s="273"/>
      <c r="BQ72" s="273"/>
      <c r="BR72" s="273"/>
      <c r="BS72" s="273"/>
      <c r="BT72" s="273"/>
      <c r="BU72" s="273"/>
      <c r="BV72" s="273"/>
      <c r="BW72" s="275"/>
      <c r="BX72" s="271"/>
      <c r="BY72" s="269"/>
      <c r="BZ72" s="272"/>
      <c r="CA72" s="271"/>
      <c r="CB72" s="269"/>
      <c r="CC72" s="270"/>
      <c r="CD72" s="25"/>
      <c r="CE72" s="26"/>
      <c r="CF72" s="25"/>
      <c r="CG72" s="26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</row>
    <row r="73" spans="1:134" ht="9" customHeight="1" x14ac:dyDescent="0.3">
      <c r="A73" s="25"/>
      <c r="B73" s="25"/>
      <c r="C73" s="25"/>
      <c r="D73" s="25"/>
      <c r="E73" s="25"/>
      <c r="F73" s="25"/>
      <c r="G73" s="25"/>
      <c r="H73" s="26"/>
      <c r="I73" s="121"/>
      <c r="J73" s="121"/>
      <c r="K73" s="121"/>
      <c r="L73" s="122"/>
      <c r="M73" s="122"/>
      <c r="N73" s="122"/>
      <c r="O73" s="122"/>
      <c r="P73" s="252"/>
      <c r="Q73" s="252"/>
      <c r="R73" s="122"/>
      <c r="S73" s="122"/>
      <c r="T73" s="252"/>
      <c r="U73" s="252"/>
      <c r="V73" s="123"/>
      <c r="W73" s="123"/>
      <c r="X73" s="254"/>
      <c r="Y73" s="254"/>
      <c r="Z73" s="123"/>
      <c r="AA73" s="123"/>
      <c r="AB73" s="254"/>
      <c r="AC73" s="254"/>
      <c r="AD73" s="92"/>
      <c r="AE73" s="58"/>
      <c r="AF73" s="266"/>
      <c r="AG73" s="256"/>
      <c r="AH73" s="59"/>
      <c r="AI73" s="58"/>
      <c r="AJ73" s="266"/>
      <c r="AK73" s="256"/>
      <c r="AL73" s="56"/>
      <c r="AM73" s="54"/>
      <c r="AN73" s="263"/>
      <c r="AO73" s="262"/>
      <c r="AP73" s="55"/>
      <c r="AQ73" s="277"/>
      <c r="AR73" s="278"/>
      <c r="AS73" s="279"/>
      <c r="AT73" s="281"/>
      <c r="AU73" s="287"/>
      <c r="AV73" s="285"/>
      <c r="AW73" s="273"/>
      <c r="AX73" s="273"/>
      <c r="AY73" s="273"/>
      <c r="AZ73" s="273"/>
      <c r="BA73" s="273"/>
      <c r="BB73" s="273"/>
      <c r="BC73" s="273"/>
      <c r="BD73" s="273"/>
      <c r="BE73" s="273"/>
      <c r="BF73" s="273"/>
      <c r="BG73" s="273"/>
      <c r="BH73" s="273"/>
      <c r="BI73" s="273"/>
      <c r="BJ73" s="273"/>
      <c r="BK73" s="273"/>
      <c r="BL73" s="273"/>
      <c r="BM73" s="273"/>
      <c r="BN73" s="273"/>
      <c r="BO73" s="273"/>
      <c r="BP73" s="273"/>
      <c r="BQ73" s="273"/>
      <c r="BR73" s="273"/>
      <c r="BS73" s="273"/>
      <c r="BT73" s="273"/>
      <c r="BU73" s="273"/>
      <c r="BV73" s="273"/>
      <c r="BW73" s="275"/>
      <c r="BX73" s="271"/>
      <c r="BY73" s="269"/>
      <c r="BZ73" s="272"/>
      <c r="CA73" s="271"/>
      <c r="CB73" s="269"/>
      <c r="CC73" s="270"/>
      <c r="CD73" s="25"/>
      <c r="CE73" s="26"/>
      <c r="CF73" s="25"/>
      <c r="CG73" s="26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</row>
    <row r="74" spans="1:134" ht="9" customHeight="1" x14ac:dyDescent="0.3">
      <c r="A74" s="25"/>
      <c r="B74" s="25"/>
      <c r="C74" s="25"/>
      <c r="D74" s="25"/>
      <c r="E74" s="25"/>
      <c r="F74" s="25"/>
      <c r="G74" s="25"/>
      <c r="H74" s="26"/>
      <c r="I74" s="121"/>
      <c r="J74" s="121"/>
      <c r="K74" s="121"/>
      <c r="L74" s="122"/>
      <c r="M74" s="122"/>
      <c r="N74" s="122"/>
      <c r="O74" s="122"/>
      <c r="P74" s="252"/>
      <c r="Q74" s="252"/>
      <c r="R74" s="122"/>
      <c r="S74" s="122"/>
      <c r="T74" s="252"/>
      <c r="U74" s="252"/>
      <c r="V74" s="123"/>
      <c r="W74" s="123"/>
      <c r="X74" s="254"/>
      <c r="Y74" s="254"/>
      <c r="Z74" s="123"/>
      <c r="AA74" s="123"/>
      <c r="AB74" s="254"/>
      <c r="AC74" s="254"/>
      <c r="AD74" s="123"/>
      <c r="AE74" s="79"/>
      <c r="AF74" s="267"/>
      <c r="AG74" s="268"/>
      <c r="AH74" s="58"/>
      <c r="AI74" s="59"/>
      <c r="AJ74" s="267"/>
      <c r="AK74" s="268"/>
      <c r="AL74" s="54"/>
      <c r="AM74" s="56"/>
      <c r="AN74" s="264"/>
      <c r="AO74" s="265"/>
      <c r="AP74" s="50"/>
      <c r="AQ74" s="277">
        <v>8</v>
      </c>
      <c r="AR74" s="278">
        <f>IF(ISBLANK(AS74),"",AS74/SUM($AS$46:$AS$85))</f>
        <v>8.0645161290322578E-2</v>
      </c>
      <c r="AS74" s="279">
        <v>5</v>
      </c>
      <c r="AT74" s="281" t="s">
        <v>131</v>
      </c>
      <c r="AU74" s="287"/>
      <c r="AV74" s="285"/>
      <c r="AW74" s="273"/>
      <c r="AX74" s="273"/>
      <c r="AY74" s="273"/>
      <c r="AZ74" s="273"/>
      <c r="BA74" s="273"/>
      <c r="BB74" s="273"/>
      <c r="BC74" s="273"/>
      <c r="BD74" s="273"/>
      <c r="BE74" s="273"/>
      <c r="BF74" s="273"/>
      <c r="BG74" s="273"/>
      <c r="BH74" s="273" t="s">
        <v>30</v>
      </c>
      <c r="BI74" s="273"/>
      <c r="BJ74" s="273"/>
      <c r="BK74" s="273"/>
      <c r="BL74" s="273"/>
      <c r="BM74" s="273"/>
      <c r="BN74" s="273"/>
      <c r="BO74" s="273"/>
      <c r="BP74" s="273"/>
      <c r="BQ74" s="273"/>
      <c r="BR74" s="273"/>
      <c r="BS74" s="273"/>
      <c r="BT74" s="273" t="s">
        <v>29</v>
      </c>
      <c r="BU74" s="273"/>
      <c r="BV74" s="273"/>
      <c r="BW74" s="275"/>
      <c r="BX74" s="271">
        <f>IF(COUNTIF(AV74:BW77,"&lt;&gt;") &gt; 0, COUNTIF(AV74:BW77,"&lt;&gt;"), "")</f>
        <v>2</v>
      </c>
      <c r="BY74" s="269">
        <f>IF(COUNTIF(AV74:BW77,"&lt;&gt;") &gt; 0, (COUNTIF(AV74:BW77,$T$50)*$W$50) + (COUNTIF(AV74:BW77,$T$52)*$W$52) + (COUNTIF(AV74:BW77,$T$54)*$W$54), "")</f>
        <v>12</v>
      </c>
      <c r="BZ74" s="272">
        <f>IF(COUNTIF(AV74:BW77,"&lt;&gt;") &gt; 0, BY74/BX74, "")</f>
        <v>6</v>
      </c>
      <c r="CA74" s="271">
        <f>'Alternatyva #2'!BP74</f>
        <v>1</v>
      </c>
      <c r="CB74" s="269">
        <f>'Alternatyva #2'!BQ74</f>
        <v>9</v>
      </c>
      <c r="CC74" s="270">
        <f>'Alternatyva #2'!BR74:BR77</f>
        <v>9</v>
      </c>
      <c r="CD74" s="25"/>
      <c r="CE74" s="26"/>
      <c r="CF74" s="25"/>
      <c r="CG74" s="26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</row>
    <row r="75" spans="1:134" ht="9" customHeight="1" x14ac:dyDescent="0.3">
      <c r="A75" s="25"/>
      <c r="B75" s="25"/>
      <c r="C75" s="25"/>
      <c r="D75" s="25"/>
      <c r="E75" s="25"/>
      <c r="F75" s="25"/>
      <c r="G75" s="25"/>
      <c r="H75" s="26"/>
      <c r="I75" s="121"/>
      <c r="J75" s="121"/>
      <c r="K75" s="121"/>
      <c r="L75" s="122"/>
      <c r="M75" s="122"/>
      <c r="N75" s="253"/>
      <c r="O75" s="252"/>
      <c r="P75" s="122"/>
      <c r="Q75" s="122"/>
      <c r="R75" s="252"/>
      <c r="S75" s="252"/>
      <c r="T75" s="122"/>
      <c r="U75" s="122"/>
      <c r="V75" s="254"/>
      <c r="W75" s="254"/>
      <c r="X75" s="123"/>
      <c r="Y75" s="123"/>
      <c r="Z75" s="254"/>
      <c r="AA75" s="254"/>
      <c r="AB75" s="123"/>
      <c r="AC75" s="123"/>
      <c r="AD75" s="255"/>
      <c r="AE75" s="256"/>
      <c r="AF75" s="83"/>
      <c r="AG75" s="58"/>
      <c r="AH75" s="266"/>
      <c r="AI75" s="256"/>
      <c r="AJ75" s="59"/>
      <c r="AK75" s="58"/>
      <c r="AL75" s="263"/>
      <c r="AM75" s="262"/>
      <c r="AN75" s="56"/>
      <c r="AO75" s="54"/>
      <c r="AP75" s="51"/>
      <c r="AQ75" s="277"/>
      <c r="AR75" s="278"/>
      <c r="AS75" s="279"/>
      <c r="AT75" s="281"/>
      <c r="AU75" s="287"/>
      <c r="AV75" s="285"/>
      <c r="AW75" s="273"/>
      <c r="AX75" s="273"/>
      <c r="AY75" s="273"/>
      <c r="AZ75" s="273"/>
      <c r="BA75" s="273"/>
      <c r="BB75" s="273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3"/>
      <c r="BP75" s="273"/>
      <c r="BQ75" s="273"/>
      <c r="BR75" s="273"/>
      <c r="BS75" s="273"/>
      <c r="BT75" s="273"/>
      <c r="BU75" s="273"/>
      <c r="BV75" s="273"/>
      <c r="BW75" s="275"/>
      <c r="BX75" s="271"/>
      <c r="BY75" s="269"/>
      <c r="BZ75" s="272"/>
      <c r="CA75" s="271"/>
      <c r="CB75" s="269"/>
      <c r="CC75" s="270"/>
      <c r="CD75" s="25"/>
      <c r="CE75" s="26"/>
      <c r="CF75" s="25"/>
      <c r="CG75" s="26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</row>
    <row r="76" spans="1:134" ht="9" customHeight="1" x14ac:dyDescent="0.3">
      <c r="A76" s="25"/>
      <c r="B76" s="25"/>
      <c r="C76" s="25"/>
      <c r="D76" s="25"/>
      <c r="E76" s="25"/>
      <c r="F76" s="25"/>
      <c r="G76" s="25"/>
      <c r="H76" s="26"/>
      <c r="I76" s="121"/>
      <c r="J76" s="121"/>
      <c r="K76" s="121"/>
      <c r="L76" s="122"/>
      <c r="M76" s="122"/>
      <c r="N76" s="252"/>
      <c r="O76" s="252"/>
      <c r="P76" s="122"/>
      <c r="Q76" s="122"/>
      <c r="R76" s="252"/>
      <c r="S76" s="252"/>
      <c r="T76" s="122"/>
      <c r="U76" s="122"/>
      <c r="V76" s="254"/>
      <c r="W76" s="254"/>
      <c r="X76" s="123"/>
      <c r="Y76" s="123"/>
      <c r="Z76" s="254"/>
      <c r="AA76" s="254"/>
      <c r="AB76" s="123"/>
      <c r="AC76" s="123"/>
      <c r="AD76" s="255"/>
      <c r="AE76" s="255"/>
      <c r="AF76" s="123"/>
      <c r="AG76" s="92"/>
      <c r="AH76" s="267"/>
      <c r="AI76" s="268"/>
      <c r="AJ76" s="58"/>
      <c r="AK76" s="59"/>
      <c r="AL76" s="264"/>
      <c r="AM76" s="265"/>
      <c r="AN76" s="54"/>
      <c r="AO76" s="56"/>
      <c r="AP76" s="51"/>
      <c r="AQ76" s="277"/>
      <c r="AR76" s="278"/>
      <c r="AS76" s="279"/>
      <c r="AT76" s="281"/>
      <c r="AU76" s="287"/>
      <c r="AV76" s="285"/>
      <c r="AW76" s="273"/>
      <c r="AX76" s="273"/>
      <c r="AY76" s="273"/>
      <c r="AZ76" s="273"/>
      <c r="BA76" s="273"/>
      <c r="BB76" s="273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3"/>
      <c r="BP76" s="273"/>
      <c r="BQ76" s="273"/>
      <c r="BR76" s="273"/>
      <c r="BS76" s="273"/>
      <c r="BT76" s="273"/>
      <c r="BU76" s="273"/>
      <c r="BV76" s="273"/>
      <c r="BW76" s="275"/>
      <c r="BX76" s="271"/>
      <c r="BY76" s="269"/>
      <c r="BZ76" s="272"/>
      <c r="CA76" s="271"/>
      <c r="CB76" s="269"/>
      <c r="CC76" s="270"/>
      <c r="CD76" s="25"/>
      <c r="CE76" s="26"/>
      <c r="CF76" s="25"/>
      <c r="CG76" s="26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</row>
    <row r="77" spans="1:134" ht="9" customHeight="1" x14ac:dyDescent="0.3">
      <c r="A77" s="25"/>
      <c r="B77" s="25"/>
      <c r="C77" s="25"/>
      <c r="D77" s="25"/>
      <c r="E77" s="25"/>
      <c r="F77" s="25"/>
      <c r="G77" s="25"/>
      <c r="H77" s="26"/>
      <c r="I77" s="121"/>
      <c r="J77" s="121"/>
      <c r="K77" s="121"/>
      <c r="L77" s="253"/>
      <c r="M77" s="252"/>
      <c r="N77" s="122"/>
      <c r="O77" s="122"/>
      <c r="P77" s="252"/>
      <c r="Q77" s="252"/>
      <c r="R77" s="122"/>
      <c r="S77" s="122"/>
      <c r="T77" s="252"/>
      <c r="U77" s="252"/>
      <c r="V77" s="123"/>
      <c r="W77" s="123"/>
      <c r="X77" s="254"/>
      <c r="Y77" s="254"/>
      <c r="Z77" s="123"/>
      <c r="AA77" s="123"/>
      <c r="AB77" s="254"/>
      <c r="AC77" s="254"/>
      <c r="AD77" s="123"/>
      <c r="AE77" s="123"/>
      <c r="AF77" s="254"/>
      <c r="AG77" s="254"/>
      <c r="AH77" s="92"/>
      <c r="AI77" s="58"/>
      <c r="AJ77" s="266"/>
      <c r="AK77" s="256"/>
      <c r="AL77" s="56"/>
      <c r="AM77" s="54"/>
      <c r="AN77" s="263"/>
      <c r="AO77" s="262"/>
      <c r="AP77" s="55"/>
      <c r="AQ77" s="277"/>
      <c r="AR77" s="278"/>
      <c r="AS77" s="279"/>
      <c r="AT77" s="281"/>
      <c r="AU77" s="287"/>
      <c r="AV77" s="285"/>
      <c r="AW77" s="273"/>
      <c r="AX77" s="273"/>
      <c r="AY77" s="273"/>
      <c r="AZ77" s="273"/>
      <c r="BA77" s="273"/>
      <c r="BB77" s="273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3"/>
      <c r="BP77" s="273"/>
      <c r="BQ77" s="273"/>
      <c r="BR77" s="273"/>
      <c r="BS77" s="273"/>
      <c r="BT77" s="273"/>
      <c r="BU77" s="273"/>
      <c r="BV77" s="273"/>
      <c r="BW77" s="275"/>
      <c r="BX77" s="271"/>
      <c r="BY77" s="269"/>
      <c r="BZ77" s="272"/>
      <c r="CA77" s="271"/>
      <c r="CB77" s="269"/>
      <c r="CC77" s="270"/>
      <c r="CD77" s="25"/>
      <c r="CE77" s="26"/>
      <c r="CF77" s="25"/>
      <c r="CG77" s="26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</row>
    <row r="78" spans="1:134" ht="9" customHeight="1" x14ac:dyDescent="0.3">
      <c r="A78" s="25"/>
      <c r="B78" s="25"/>
      <c r="C78" s="25"/>
      <c r="D78" s="25"/>
      <c r="E78" s="25"/>
      <c r="F78" s="25"/>
      <c r="G78" s="25"/>
      <c r="H78" s="26"/>
      <c r="I78" s="121"/>
      <c r="J78" s="121"/>
      <c r="K78" s="121"/>
      <c r="L78" s="252"/>
      <c r="M78" s="252"/>
      <c r="N78" s="122"/>
      <c r="O78" s="122"/>
      <c r="P78" s="252"/>
      <c r="Q78" s="252"/>
      <c r="R78" s="122"/>
      <c r="S78" s="122"/>
      <c r="T78" s="252"/>
      <c r="U78" s="252"/>
      <c r="V78" s="123"/>
      <c r="W78" s="123"/>
      <c r="X78" s="254"/>
      <c r="Y78" s="254"/>
      <c r="Z78" s="123"/>
      <c r="AA78" s="123"/>
      <c r="AB78" s="254"/>
      <c r="AC78" s="254"/>
      <c r="AD78" s="123"/>
      <c r="AE78" s="123"/>
      <c r="AF78" s="254"/>
      <c r="AG78" s="254"/>
      <c r="AH78" s="123"/>
      <c r="AI78" s="79"/>
      <c r="AJ78" s="267"/>
      <c r="AK78" s="268"/>
      <c r="AL78" s="54"/>
      <c r="AM78" s="56"/>
      <c r="AN78" s="264"/>
      <c r="AO78" s="265"/>
      <c r="AP78" s="50"/>
      <c r="AQ78" s="277">
        <v>9</v>
      </c>
      <c r="AR78" s="278">
        <f>IF(ISBLANK(AS78),"",AS78/SUM($AS$46:$AS$85))</f>
        <v>0.14516129032258066</v>
      </c>
      <c r="AS78" s="279">
        <v>9</v>
      </c>
      <c r="AT78" s="281" t="s">
        <v>132</v>
      </c>
      <c r="AU78" s="287"/>
      <c r="AV78" s="285"/>
      <c r="AW78" s="273"/>
      <c r="AX78" s="273"/>
      <c r="AY78" s="273"/>
      <c r="AZ78" s="273"/>
      <c r="BA78" s="273"/>
      <c r="BB78" s="273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 t="s">
        <v>29</v>
      </c>
      <c r="BQ78" s="273"/>
      <c r="BR78" s="273"/>
      <c r="BS78" s="273"/>
      <c r="BT78" s="273"/>
      <c r="BU78" s="273"/>
      <c r="BV78" s="273"/>
      <c r="BW78" s="275"/>
      <c r="BX78" s="271">
        <f>IF(COUNTIF(AV78:BW81,"&lt;&gt;") &gt; 0, COUNTIF(AV78:BW81,"&lt;&gt;"), "")</f>
        <v>1</v>
      </c>
      <c r="BY78" s="269">
        <f>IF(COUNTIF(AV78:BW81,"&lt;&gt;") &gt; 0, (COUNTIF(AV78:BW81,$T$50)*$W$50) + (COUNTIF(AV78:BW81,$T$52)*$W$52) + (COUNTIF(AV78:BW81,$T$54)*$W$54), "")</f>
        <v>9</v>
      </c>
      <c r="BZ78" s="272">
        <f>IF(COUNTIF(AV78:BW81,"&lt;&gt;") &gt; 0, BY78/BX78, "")</f>
        <v>9</v>
      </c>
      <c r="CA78" s="271">
        <f>'Alternatyva #2'!BP78</f>
        <v>3</v>
      </c>
      <c r="CB78" s="269">
        <f>'Alternatyva #2'!BQ78</f>
        <v>15</v>
      </c>
      <c r="CC78" s="270">
        <f>'Alternatyva #2'!BR78:BR81</f>
        <v>5</v>
      </c>
      <c r="CD78" s="25"/>
      <c r="CE78" s="26"/>
      <c r="CF78" s="25"/>
      <c r="CG78" s="26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</row>
    <row r="79" spans="1:134" ht="9" customHeight="1" x14ac:dyDescent="0.3">
      <c r="A79" s="25"/>
      <c r="B79" s="25"/>
      <c r="C79" s="25"/>
      <c r="D79" s="25"/>
      <c r="E79" s="25"/>
      <c r="F79" s="25"/>
      <c r="G79" s="25"/>
      <c r="H79" s="26"/>
      <c r="I79" s="121"/>
      <c r="J79" s="121"/>
      <c r="K79" s="121"/>
      <c r="L79" s="122"/>
      <c r="M79" s="122"/>
      <c r="N79" s="252"/>
      <c r="O79" s="252"/>
      <c r="P79" s="122"/>
      <c r="Q79" s="122"/>
      <c r="R79" s="252"/>
      <c r="S79" s="252"/>
      <c r="T79" s="122"/>
      <c r="U79" s="122"/>
      <c r="V79" s="252"/>
      <c r="W79" s="252"/>
      <c r="X79" s="122"/>
      <c r="Y79" s="122"/>
      <c r="Z79" s="252"/>
      <c r="AA79" s="252"/>
      <c r="AB79" s="122"/>
      <c r="AC79" s="122"/>
      <c r="AD79" s="252"/>
      <c r="AE79" s="252"/>
      <c r="AF79" s="122"/>
      <c r="AG79" s="122"/>
      <c r="AH79" s="261"/>
      <c r="AI79" s="262"/>
      <c r="AJ79" s="90"/>
      <c r="AK79" s="54"/>
      <c r="AL79" s="263"/>
      <c r="AM79" s="262"/>
      <c r="AN79" s="56"/>
      <c r="AO79" s="54"/>
      <c r="AP79" s="51"/>
      <c r="AQ79" s="277"/>
      <c r="AR79" s="278"/>
      <c r="AS79" s="279"/>
      <c r="AT79" s="281"/>
      <c r="AU79" s="287"/>
      <c r="AV79" s="285"/>
      <c r="AW79" s="273"/>
      <c r="AX79" s="273"/>
      <c r="AY79" s="273"/>
      <c r="AZ79" s="273"/>
      <c r="BA79" s="273"/>
      <c r="BB79" s="273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3"/>
      <c r="BP79" s="273"/>
      <c r="BQ79" s="273"/>
      <c r="BR79" s="273"/>
      <c r="BS79" s="273"/>
      <c r="BT79" s="273"/>
      <c r="BU79" s="273"/>
      <c r="BV79" s="273"/>
      <c r="BW79" s="275"/>
      <c r="BX79" s="271"/>
      <c r="BY79" s="269"/>
      <c r="BZ79" s="272"/>
      <c r="CA79" s="271"/>
      <c r="CB79" s="269"/>
      <c r="CC79" s="270"/>
      <c r="CD79" s="25"/>
      <c r="CE79" s="26"/>
      <c r="CF79" s="25"/>
      <c r="CG79" s="26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</row>
    <row r="80" spans="1:134" ht="9" customHeight="1" x14ac:dyDescent="0.3">
      <c r="A80" s="25"/>
      <c r="B80" s="25"/>
      <c r="C80" s="25"/>
      <c r="D80" s="25"/>
      <c r="E80" s="25"/>
      <c r="F80" s="25"/>
      <c r="G80" s="25"/>
      <c r="H80" s="26"/>
      <c r="I80" s="121"/>
      <c r="J80" s="121"/>
      <c r="K80" s="121"/>
      <c r="L80" s="122"/>
      <c r="M80" s="122"/>
      <c r="N80" s="252"/>
      <c r="O80" s="252"/>
      <c r="P80" s="122"/>
      <c r="Q80" s="122"/>
      <c r="R80" s="252"/>
      <c r="S80" s="252"/>
      <c r="T80" s="122"/>
      <c r="U80" s="122"/>
      <c r="V80" s="252"/>
      <c r="W80" s="252"/>
      <c r="X80" s="122"/>
      <c r="Y80" s="122"/>
      <c r="Z80" s="252"/>
      <c r="AA80" s="252"/>
      <c r="AB80" s="122"/>
      <c r="AC80" s="122"/>
      <c r="AD80" s="252"/>
      <c r="AE80" s="252"/>
      <c r="AF80" s="122"/>
      <c r="AG80" s="122"/>
      <c r="AH80" s="261"/>
      <c r="AI80" s="261"/>
      <c r="AJ80" s="122"/>
      <c r="AK80" s="98"/>
      <c r="AL80" s="264"/>
      <c r="AM80" s="265"/>
      <c r="AN80" s="54"/>
      <c r="AO80" s="56"/>
      <c r="AP80" s="51"/>
      <c r="AQ80" s="277"/>
      <c r="AR80" s="278"/>
      <c r="AS80" s="279"/>
      <c r="AT80" s="281"/>
      <c r="AU80" s="287"/>
      <c r="AV80" s="285"/>
      <c r="AW80" s="273"/>
      <c r="AX80" s="273"/>
      <c r="AY80" s="273"/>
      <c r="AZ80" s="273"/>
      <c r="BA80" s="273"/>
      <c r="BB80" s="273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3"/>
      <c r="BP80" s="273"/>
      <c r="BQ80" s="273"/>
      <c r="BR80" s="273"/>
      <c r="BS80" s="273"/>
      <c r="BT80" s="273"/>
      <c r="BU80" s="273"/>
      <c r="BV80" s="273"/>
      <c r="BW80" s="275"/>
      <c r="BX80" s="271"/>
      <c r="BY80" s="269"/>
      <c r="BZ80" s="272"/>
      <c r="CA80" s="271"/>
      <c r="CB80" s="269"/>
      <c r="CC80" s="270"/>
      <c r="CD80" s="25"/>
      <c r="CE80" s="26"/>
      <c r="CF80" s="25"/>
      <c r="CG80" s="26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</row>
    <row r="81" spans="1:134" ht="9" customHeight="1" x14ac:dyDescent="0.3">
      <c r="A81" s="25"/>
      <c r="B81" s="25"/>
      <c r="C81" s="25"/>
      <c r="D81" s="25"/>
      <c r="E81" s="25"/>
      <c r="F81" s="25"/>
      <c r="G81" s="25"/>
      <c r="H81" s="26"/>
      <c r="I81" s="121"/>
      <c r="J81" s="121"/>
      <c r="K81" s="121"/>
      <c r="L81" s="122"/>
      <c r="M81" s="122"/>
      <c r="N81" s="122"/>
      <c r="O81" s="122"/>
      <c r="P81" s="252"/>
      <c r="Q81" s="252"/>
      <c r="R81" s="122"/>
      <c r="S81" s="122"/>
      <c r="T81" s="252"/>
      <c r="U81" s="252"/>
      <c r="V81" s="122"/>
      <c r="W81" s="122"/>
      <c r="X81" s="252"/>
      <c r="Y81" s="252"/>
      <c r="Z81" s="122"/>
      <c r="AA81" s="122"/>
      <c r="AB81" s="252"/>
      <c r="AC81" s="252"/>
      <c r="AD81" s="122"/>
      <c r="AE81" s="122"/>
      <c r="AF81" s="252"/>
      <c r="AG81" s="252"/>
      <c r="AH81" s="122"/>
      <c r="AI81" s="122"/>
      <c r="AJ81" s="252"/>
      <c r="AK81" s="252"/>
      <c r="AL81" s="98"/>
      <c r="AM81" s="54"/>
      <c r="AN81" s="263"/>
      <c r="AO81" s="262"/>
      <c r="AP81" s="55"/>
      <c r="AQ81" s="277"/>
      <c r="AR81" s="278"/>
      <c r="AS81" s="279"/>
      <c r="AT81" s="281"/>
      <c r="AU81" s="287"/>
      <c r="AV81" s="285"/>
      <c r="AW81" s="273"/>
      <c r="AX81" s="273"/>
      <c r="AY81" s="273"/>
      <c r="AZ81" s="273"/>
      <c r="BA81" s="273"/>
      <c r="BB81" s="273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3"/>
      <c r="BP81" s="273"/>
      <c r="BQ81" s="273"/>
      <c r="BR81" s="273"/>
      <c r="BS81" s="273"/>
      <c r="BT81" s="273"/>
      <c r="BU81" s="273"/>
      <c r="BV81" s="273"/>
      <c r="BW81" s="275"/>
      <c r="BX81" s="271"/>
      <c r="BY81" s="269"/>
      <c r="BZ81" s="272"/>
      <c r="CA81" s="271"/>
      <c r="CB81" s="269"/>
      <c r="CC81" s="270"/>
      <c r="CD81" s="25"/>
      <c r="CE81" s="26"/>
      <c r="CF81" s="25"/>
      <c r="CG81" s="26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</row>
    <row r="82" spans="1:134" ht="9" customHeight="1" x14ac:dyDescent="0.3">
      <c r="A82" s="25"/>
      <c r="B82" s="25"/>
      <c r="C82" s="25"/>
      <c r="D82" s="25"/>
      <c r="E82" s="25"/>
      <c r="F82" s="25"/>
      <c r="G82" s="25"/>
      <c r="H82" s="26"/>
      <c r="I82" s="121"/>
      <c r="J82" s="121"/>
      <c r="K82" s="121"/>
      <c r="L82" s="122"/>
      <c r="M82" s="122"/>
      <c r="N82" s="122"/>
      <c r="O82" s="122"/>
      <c r="P82" s="252"/>
      <c r="Q82" s="252"/>
      <c r="R82" s="122"/>
      <c r="S82" s="122"/>
      <c r="T82" s="252"/>
      <c r="U82" s="252"/>
      <c r="V82" s="122"/>
      <c r="W82" s="122"/>
      <c r="X82" s="252"/>
      <c r="Y82" s="252"/>
      <c r="Z82" s="122"/>
      <c r="AA82" s="122"/>
      <c r="AB82" s="252"/>
      <c r="AC82" s="252"/>
      <c r="AD82" s="122"/>
      <c r="AE82" s="122"/>
      <c r="AF82" s="252"/>
      <c r="AG82" s="252"/>
      <c r="AH82" s="122"/>
      <c r="AI82" s="122"/>
      <c r="AJ82" s="252"/>
      <c r="AK82" s="252"/>
      <c r="AL82" s="122"/>
      <c r="AM82" s="98"/>
      <c r="AN82" s="264"/>
      <c r="AO82" s="265"/>
      <c r="AP82" s="50"/>
      <c r="AQ82" s="277">
        <v>10</v>
      </c>
      <c r="AR82" s="278">
        <f>IF(ISBLANK(AS82),"",AS82/SUM($AS$46:$AS$85))</f>
        <v>0.11290322580645161</v>
      </c>
      <c r="AS82" s="279">
        <v>7</v>
      </c>
      <c r="AT82" s="281" t="s">
        <v>133</v>
      </c>
      <c r="AU82" s="282"/>
      <c r="AV82" s="285"/>
      <c r="AW82" s="273"/>
      <c r="AX82" s="273"/>
      <c r="AY82" s="273"/>
      <c r="AZ82" s="273"/>
      <c r="BA82" s="273"/>
      <c r="BB82" s="273"/>
      <c r="BC82" s="273"/>
      <c r="BD82" s="273"/>
      <c r="BE82" s="273"/>
      <c r="BF82" s="273"/>
      <c r="BG82" s="273"/>
      <c r="BH82" s="273"/>
      <c r="BI82" s="273"/>
      <c r="BJ82" s="273"/>
      <c r="BK82" s="273"/>
      <c r="BL82" s="273" t="s">
        <v>29</v>
      </c>
      <c r="BM82" s="273"/>
      <c r="BN82" s="273"/>
      <c r="BO82" s="273"/>
      <c r="BP82" s="273"/>
      <c r="BQ82" s="273"/>
      <c r="BR82" s="273"/>
      <c r="BS82" s="273"/>
      <c r="BT82" s="273"/>
      <c r="BU82" s="273"/>
      <c r="BV82" s="273"/>
      <c r="BW82" s="275"/>
      <c r="BX82" s="271">
        <f>IF(COUNTIF(AV82:BW85,"&lt;&gt;") &gt; 0, COUNTIF(AV82:BW85,"&lt;&gt;"), "")</f>
        <v>1</v>
      </c>
      <c r="BY82" s="269">
        <f>IF(COUNTIF(AV82:BW85,"&lt;&gt;") &gt; 0, (COUNTIF(AV82:BW85,$T$50)*$W$50) + (COUNTIF(AV82:BW85,$T$52)*$W$52) + (COUNTIF(AV82:BW85,$T$54)*$W$54), "")</f>
        <v>9</v>
      </c>
      <c r="BZ82" s="272">
        <f>IF(COUNTIF(AV82:BW85,"&lt;&gt;") &gt; 0, BY82/BX82, "")</f>
        <v>9</v>
      </c>
      <c r="CA82" s="271">
        <f>'Alternatyva #2'!BP82</f>
        <v>4</v>
      </c>
      <c r="CB82" s="269">
        <f>'Alternatyva #2'!BQ82</f>
        <v>22</v>
      </c>
      <c r="CC82" s="270">
        <f>'Alternatyva #2'!BR82:BR85</f>
        <v>5.5</v>
      </c>
      <c r="CD82" s="25"/>
      <c r="CE82" s="26"/>
      <c r="CF82" s="25"/>
      <c r="CG82" s="26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</row>
    <row r="83" spans="1:134" ht="9" customHeight="1" x14ac:dyDescent="0.3">
      <c r="A83" s="25"/>
      <c r="B83" s="25"/>
      <c r="C83" s="25"/>
      <c r="D83" s="25"/>
      <c r="E83" s="25"/>
      <c r="F83" s="25"/>
      <c r="G83" s="25"/>
      <c r="H83" s="26"/>
      <c r="I83" s="121"/>
      <c r="J83" s="121"/>
      <c r="K83" s="121"/>
      <c r="L83" s="122"/>
      <c r="M83" s="122"/>
      <c r="N83" s="122"/>
      <c r="O83" s="122"/>
      <c r="P83" s="122"/>
      <c r="Q83" s="122"/>
      <c r="R83" s="252"/>
      <c r="S83" s="252"/>
      <c r="T83" s="122"/>
      <c r="U83" s="122"/>
      <c r="V83" s="252"/>
      <c r="W83" s="252"/>
      <c r="X83" s="122"/>
      <c r="Y83" s="122"/>
      <c r="Z83" s="252"/>
      <c r="AA83" s="252"/>
      <c r="AB83" s="122"/>
      <c r="AC83" s="122"/>
      <c r="AD83" s="252"/>
      <c r="AE83" s="252"/>
      <c r="AF83" s="122"/>
      <c r="AG83" s="122"/>
      <c r="AH83" s="252"/>
      <c r="AI83" s="252"/>
      <c r="AJ83" s="122"/>
      <c r="AK83" s="122"/>
      <c r="AL83" s="252"/>
      <c r="AM83" s="252"/>
      <c r="AN83" s="98"/>
      <c r="AO83" s="54"/>
      <c r="AP83" s="51"/>
      <c r="AQ83" s="277"/>
      <c r="AR83" s="278"/>
      <c r="AS83" s="279"/>
      <c r="AT83" s="281"/>
      <c r="AU83" s="282"/>
      <c r="AV83" s="285"/>
      <c r="AW83" s="273"/>
      <c r="AX83" s="273"/>
      <c r="AY83" s="273"/>
      <c r="AZ83" s="273"/>
      <c r="BA83" s="273"/>
      <c r="BB83" s="273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3"/>
      <c r="BP83" s="273"/>
      <c r="BQ83" s="273"/>
      <c r="BR83" s="273"/>
      <c r="BS83" s="273"/>
      <c r="BT83" s="273"/>
      <c r="BU83" s="273"/>
      <c r="BV83" s="273"/>
      <c r="BW83" s="275"/>
      <c r="BX83" s="271"/>
      <c r="BY83" s="269"/>
      <c r="BZ83" s="272"/>
      <c r="CA83" s="271"/>
      <c r="CB83" s="269"/>
      <c r="CC83" s="270"/>
      <c r="CD83" s="25"/>
      <c r="CE83" s="26"/>
      <c r="CF83" s="25"/>
      <c r="CG83" s="26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</row>
    <row r="84" spans="1:134" ht="9" customHeight="1" x14ac:dyDescent="0.3">
      <c r="A84" s="25"/>
      <c r="B84" s="25"/>
      <c r="C84" s="25"/>
      <c r="D84" s="25"/>
      <c r="E84" s="25"/>
      <c r="F84" s="25"/>
      <c r="G84" s="25"/>
      <c r="H84" s="26"/>
      <c r="I84" s="121"/>
      <c r="J84" s="121"/>
      <c r="K84" s="121"/>
      <c r="L84" s="122"/>
      <c r="M84" s="122"/>
      <c r="N84" s="122"/>
      <c r="O84" s="122"/>
      <c r="P84" s="122"/>
      <c r="Q84" s="122"/>
      <c r="R84" s="252"/>
      <c r="S84" s="252"/>
      <c r="T84" s="122"/>
      <c r="U84" s="122"/>
      <c r="V84" s="252"/>
      <c r="W84" s="252"/>
      <c r="X84" s="122"/>
      <c r="Y84" s="122"/>
      <c r="Z84" s="252"/>
      <c r="AA84" s="252"/>
      <c r="AB84" s="122"/>
      <c r="AC84" s="122"/>
      <c r="AD84" s="252"/>
      <c r="AE84" s="252"/>
      <c r="AF84" s="122"/>
      <c r="AG84" s="122"/>
      <c r="AH84" s="252"/>
      <c r="AI84" s="252"/>
      <c r="AJ84" s="122"/>
      <c r="AK84" s="122"/>
      <c r="AL84" s="252"/>
      <c r="AM84" s="252"/>
      <c r="AN84" s="122"/>
      <c r="AO84" s="80"/>
      <c r="AP84" s="51"/>
      <c r="AQ84" s="277"/>
      <c r="AR84" s="278"/>
      <c r="AS84" s="279"/>
      <c r="AT84" s="281"/>
      <c r="AU84" s="282"/>
      <c r="AV84" s="285"/>
      <c r="AW84" s="273"/>
      <c r="AX84" s="273"/>
      <c r="AY84" s="273"/>
      <c r="AZ84" s="273"/>
      <c r="BA84" s="273"/>
      <c r="BB84" s="273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3"/>
      <c r="BP84" s="273"/>
      <c r="BQ84" s="273"/>
      <c r="BR84" s="273"/>
      <c r="BS84" s="273"/>
      <c r="BT84" s="273"/>
      <c r="BU84" s="273"/>
      <c r="BV84" s="273"/>
      <c r="BW84" s="275"/>
      <c r="BX84" s="271"/>
      <c r="BY84" s="269"/>
      <c r="BZ84" s="272"/>
      <c r="CA84" s="271"/>
      <c r="CB84" s="269"/>
      <c r="CC84" s="270"/>
      <c r="CD84" s="25"/>
      <c r="CE84" s="26"/>
      <c r="CF84" s="25"/>
      <c r="CG84" s="26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</row>
    <row r="85" spans="1:134" ht="9" customHeight="1" thickBot="1" x14ac:dyDescent="0.35">
      <c r="A85" s="25"/>
      <c r="B85" s="25"/>
      <c r="C85" s="25"/>
      <c r="D85" s="25"/>
      <c r="E85" s="25"/>
      <c r="F85" s="25"/>
      <c r="G85" s="25"/>
      <c r="H85" s="26"/>
      <c r="I85" s="121"/>
      <c r="J85" s="121"/>
      <c r="K85" s="121"/>
      <c r="L85" s="122"/>
      <c r="M85" s="122"/>
      <c r="N85" s="122"/>
      <c r="O85" s="122"/>
      <c r="P85" s="122"/>
      <c r="Q85" s="122"/>
      <c r="R85" s="122"/>
      <c r="S85" s="122"/>
      <c r="T85" s="252"/>
      <c r="U85" s="252"/>
      <c r="V85" s="122"/>
      <c r="W85" s="122"/>
      <c r="X85" s="252"/>
      <c r="Y85" s="252"/>
      <c r="Z85" s="122"/>
      <c r="AA85" s="122"/>
      <c r="AB85" s="252"/>
      <c r="AC85" s="252"/>
      <c r="AD85" s="122"/>
      <c r="AE85" s="122"/>
      <c r="AF85" s="252"/>
      <c r="AG85" s="252"/>
      <c r="AH85" s="122"/>
      <c r="AI85" s="122"/>
      <c r="AJ85" s="252"/>
      <c r="AK85" s="252"/>
      <c r="AL85" s="122"/>
      <c r="AM85" s="122"/>
      <c r="AN85" s="261"/>
      <c r="AO85" s="262"/>
      <c r="AP85" s="55"/>
      <c r="AQ85" s="277"/>
      <c r="AR85" s="278"/>
      <c r="AS85" s="280"/>
      <c r="AT85" s="283"/>
      <c r="AU85" s="284"/>
      <c r="AV85" s="286"/>
      <c r="AW85" s="274"/>
      <c r="AX85" s="274"/>
      <c r="AY85" s="274"/>
      <c r="AZ85" s="274"/>
      <c r="BA85" s="274"/>
      <c r="BB85" s="274"/>
      <c r="BC85" s="274"/>
      <c r="BD85" s="274"/>
      <c r="BE85" s="274"/>
      <c r="BF85" s="274"/>
      <c r="BG85" s="274"/>
      <c r="BH85" s="274"/>
      <c r="BI85" s="274"/>
      <c r="BJ85" s="274"/>
      <c r="BK85" s="274"/>
      <c r="BL85" s="274"/>
      <c r="BM85" s="274"/>
      <c r="BN85" s="274"/>
      <c r="BO85" s="274"/>
      <c r="BP85" s="274"/>
      <c r="BQ85" s="274"/>
      <c r="BR85" s="274"/>
      <c r="BS85" s="274"/>
      <c r="BT85" s="274"/>
      <c r="BU85" s="274"/>
      <c r="BV85" s="274"/>
      <c r="BW85" s="276"/>
      <c r="BX85" s="271"/>
      <c r="BY85" s="269"/>
      <c r="BZ85" s="272"/>
      <c r="CA85" s="271"/>
      <c r="CB85" s="269"/>
      <c r="CC85" s="270"/>
      <c r="CD85" s="25"/>
      <c r="CE85" s="26"/>
      <c r="CF85" s="25"/>
      <c r="CG85" s="26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</row>
    <row r="86" spans="1:134" ht="20.25" customHeight="1" x14ac:dyDescent="0.2">
      <c r="A86" s="25"/>
      <c r="B86" s="25"/>
      <c r="C86" s="25"/>
      <c r="D86" s="25"/>
      <c r="E86" s="2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25"/>
      <c r="AO86" s="25"/>
      <c r="AQ86" s="61"/>
      <c r="AR86" s="62"/>
      <c r="AS86" s="233" t="s">
        <v>112</v>
      </c>
      <c r="AT86" s="236" t="s">
        <v>9</v>
      </c>
      <c r="AU86" s="236"/>
      <c r="AV86" s="212">
        <f>IF(AND(COUNTIF($AS$46:$AS$85,"&lt;&gt;") &gt; 0, COUNTIF(AV46:AV85,"&lt;&gt;") &gt; 0), SUM(SUMPRODUCT($AS$46:$AS$85,$W$48*(AV46:AV85=$T$48)),SUMPRODUCT($AS$46:$AS$85,$W$50*(AV46:AV85=$T$50)),SUMPRODUCT($AS$46:$AS$85,$W$52*(AV46:AV85=$T$52)),SUMPRODUCT($AS$46:$AS$85,$W$54*(AV46:AV85=$T$54))), "")</f>
        <v>134</v>
      </c>
      <c r="AW86" s="213"/>
      <c r="AX86" s="213"/>
      <c r="AY86" s="213"/>
      <c r="AZ86" s="212">
        <f t="shared" ref="AZ86" si="0">IF(AND(COUNTIF($AS$46:$AS$85,"&lt;&gt;") &gt; 0, COUNTIF(AZ46:AZ85,"&lt;&gt;") &gt; 0), SUM(SUMPRODUCT($AS$46:$AS$85,$W$48*(AZ46:AZ85=$T$48)),SUMPRODUCT($AS$46:$AS$85,$W$50*(AZ46:AZ85=$T$50)),SUMPRODUCT($AS$46:$AS$85,$W$52*(AZ46:AZ85=$T$52)),SUMPRODUCT($AS$46:$AS$85,$W$54*(AZ46:AZ85=$T$54))), "")</f>
        <v>84</v>
      </c>
      <c r="BA86" s="213"/>
      <c r="BB86" s="213"/>
      <c r="BC86" s="213"/>
      <c r="BD86" s="212">
        <f t="shared" ref="BD86" si="1">IF(AND(COUNTIF($AS$46:$AS$85,"&lt;&gt;") &gt; 0, COUNTIF(BD46:BD85,"&lt;&gt;") &gt; 0), SUM(SUMPRODUCT($AS$46:$AS$85,$W$48*(BD46:BD85=$T$48)),SUMPRODUCT($AS$46:$AS$85,$W$50*(BD46:BD85=$T$50)),SUMPRODUCT($AS$46:$AS$85,$W$52*(BD46:BD85=$T$52)),SUMPRODUCT($AS$46:$AS$85,$W$54*(BD46:BD85=$T$54))), "")</f>
        <v>46</v>
      </c>
      <c r="BE86" s="213"/>
      <c r="BF86" s="213"/>
      <c r="BG86" s="213"/>
      <c r="BH86" s="212">
        <f t="shared" ref="BH86" si="2">IF(AND(COUNTIF($AS$46:$AS$85,"&lt;&gt;") &gt; 0, COUNTIF(BH46:BH85,"&lt;&gt;") &gt; 0), SUM(SUMPRODUCT($AS$46:$AS$85,$W$48*(BH46:BH85=$T$48)),SUMPRODUCT($AS$46:$AS$85,$W$50*(BH46:BH85=$T$50)),SUMPRODUCT($AS$46:$AS$85,$W$52*(BH46:BH85=$T$52)),SUMPRODUCT($AS$46:$AS$85,$W$54*(BH46:BH85=$T$54))), "")</f>
        <v>138</v>
      </c>
      <c r="BI86" s="213"/>
      <c r="BJ86" s="213"/>
      <c r="BK86" s="213"/>
      <c r="BL86" s="212">
        <f t="shared" ref="BL86" si="3">IF(AND(COUNTIF($AS$46:$AS$85,"&lt;&gt;") &gt; 0, COUNTIF(BL46:BL85,"&lt;&gt;") &gt; 0), SUM(SUMPRODUCT($AS$46:$AS$85,$W$48*(BL46:BL85=$T$48)),SUMPRODUCT($AS$46:$AS$85,$W$50*(BL46:BL85=$T$50)),SUMPRODUCT($AS$46:$AS$85,$W$52*(BL46:BL85=$T$52)),SUMPRODUCT($AS$46:$AS$85,$W$54*(BL46:BL85=$T$54))), "")</f>
        <v>126</v>
      </c>
      <c r="BM86" s="213"/>
      <c r="BN86" s="213"/>
      <c r="BO86" s="213"/>
      <c r="BP86" s="212">
        <f t="shared" ref="BP86" si="4">IF(AND(COUNTIF($AS$46:$AS$85,"&lt;&gt;") &gt; 0, COUNTIF(BP46:BP85,"&lt;&gt;") &gt; 0), SUM(SUMPRODUCT($AS$46:$AS$85,$W$48*(BP46:BP85=$T$48)),SUMPRODUCT($AS$46:$AS$85,$W$50*(BP46:BP85=$T$50)),SUMPRODUCT($AS$46:$AS$85,$W$52*(BP46:BP85=$T$52)),SUMPRODUCT($AS$46:$AS$85,$W$54*(BP46:BP85=$T$54))), "")</f>
        <v>88</v>
      </c>
      <c r="BQ86" s="213"/>
      <c r="BR86" s="213"/>
      <c r="BS86" s="213"/>
      <c r="BT86" s="212">
        <f t="shared" ref="BT86" si="5">IF(AND(COUNTIF($AS$46:$AS$85,"&lt;&gt;") &gt; 0, COUNTIF(BT46:BT85,"&lt;&gt;") &gt; 0), SUM(SUMPRODUCT($AS$46:$AS$85,$W$48*(BT46:BT85=$T$48)),SUMPRODUCT($AS$46:$AS$85,$W$50*(BT46:BT85=$T$50)),SUMPRODUCT($AS$46:$AS$85,$W$52*(BT46:BT85=$T$52)),SUMPRODUCT($AS$46:$AS$85,$W$54*(BT46:BT85=$T$54))), "")</f>
        <v>135</v>
      </c>
      <c r="BU86" s="213"/>
      <c r="BV86" s="213"/>
      <c r="BW86" s="213"/>
      <c r="BX86" s="244"/>
      <c r="BY86" s="178"/>
      <c r="BZ86" s="245"/>
      <c r="CA86" s="177"/>
      <c r="CB86" s="178"/>
      <c r="CC86" s="245"/>
      <c r="CD86" s="25"/>
      <c r="CE86" s="26"/>
      <c r="CF86" s="25"/>
      <c r="CG86" s="26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</row>
    <row r="87" spans="1:134" ht="20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63"/>
      <c r="AS87" s="234"/>
      <c r="AT87" s="188" t="s">
        <v>10</v>
      </c>
      <c r="AU87" s="188"/>
      <c r="AV87" s="237">
        <f>IF(OR(COUNTIF(AV46:AV85,"&lt;&gt;") = 0,COUNT(AV86)=0,AV86=0),"",AV86/SUM($AV$86:$BW$86))</f>
        <v>0.17842876165113183</v>
      </c>
      <c r="AW87" s="238"/>
      <c r="AX87" s="238"/>
      <c r="AY87" s="238"/>
      <c r="AZ87" s="237">
        <f>IF(OR(COUNTIF(AZ46:AZ85,"&lt;&gt;") = 0,COUNT(AZ86)=0,AZ86=0),"",AZ86/SUM($AV$86:$BW$86))</f>
        <v>0.11185086551264981</v>
      </c>
      <c r="BA87" s="238"/>
      <c r="BB87" s="238"/>
      <c r="BC87" s="238"/>
      <c r="BD87" s="237">
        <f>IF(OR(COUNTIF(BD46:BD85,"&lt;&gt;") = 0,COUNT(BD86)=0,BD86=0),"",BD86/SUM($AV$86:$BW$86))</f>
        <v>6.1251664447403459E-2</v>
      </c>
      <c r="BE87" s="238"/>
      <c r="BF87" s="238"/>
      <c r="BG87" s="238"/>
      <c r="BH87" s="237">
        <f>IF(OR(COUNTIF(BH46:BH85,"&lt;&gt;") = 0,COUNT(BH86)=0,BH86=0),"",BH86/SUM($AV$86:$BW$86))</f>
        <v>0.18375499334221038</v>
      </c>
      <c r="BI87" s="238"/>
      <c r="BJ87" s="238"/>
      <c r="BK87" s="238"/>
      <c r="BL87" s="237">
        <f>IF(OR(COUNTIF(BL46:BL85,"&lt;&gt;") = 0,COUNT(BL86)=0,BL86=0),"",BL86/SUM($AV$86:$BW$86))</f>
        <v>0.16777629826897469</v>
      </c>
      <c r="BM87" s="238"/>
      <c r="BN87" s="238"/>
      <c r="BO87" s="238"/>
      <c r="BP87" s="237">
        <f>IF(OR(COUNTIF(BP46:BP85,"&lt;&gt;") = 0,COUNT(BP86)=0,BP86=0),"",BP86/SUM($AV$86:$BW$86))</f>
        <v>0.11717709720372836</v>
      </c>
      <c r="BQ87" s="238"/>
      <c r="BR87" s="238"/>
      <c r="BS87" s="238"/>
      <c r="BT87" s="237">
        <f>IF(OR(COUNTIF(BT46:BT85,"&lt;&gt;") = 0,COUNT(BT86)=0,BT86=0),"",BT86/SUM($AV$86:$BW$86))</f>
        <v>0.17976031957390146</v>
      </c>
      <c r="BU87" s="238"/>
      <c r="BV87" s="238"/>
      <c r="BW87" s="238"/>
      <c r="BX87" s="239"/>
      <c r="BY87" s="240"/>
      <c r="BZ87" s="241"/>
      <c r="CA87" s="242"/>
      <c r="CB87" s="240"/>
      <c r="CC87" s="241"/>
      <c r="CD87" s="25"/>
      <c r="CE87" s="26"/>
      <c r="CF87" s="25"/>
      <c r="CG87" s="26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</row>
    <row r="88" spans="1:134" ht="20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64"/>
      <c r="AS88" s="234"/>
      <c r="AT88" s="188" t="s">
        <v>11</v>
      </c>
      <c r="AU88" s="188"/>
      <c r="AV88" s="198">
        <f>IF(COUNTIF(AV46:AY85,"&lt;&gt;") &gt; 0, COUNTIF(AV46:AY85,"&lt;&gt;"), "")</f>
        <v>4</v>
      </c>
      <c r="AW88" s="199"/>
      <c r="AX88" s="199"/>
      <c r="AY88" s="199"/>
      <c r="AZ88" s="198">
        <f>IF(COUNTIF(AZ46:BC85,"&lt;&gt;") &gt; 0, COUNTIF(AZ46:BC85,"&lt;&gt;"), "")</f>
        <v>3</v>
      </c>
      <c r="BA88" s="199"/>
      <c r="BB88" s="199"/>
      <c r="BC88" s="199"/>
      <c r="BD88" s="198">
        <f>IF(COUNTIF(BD46:BG85,"&lt;&gt;") &gt; 0, COUNTIF(BD46:BG85,"&lt;&gt;"), "")</f>
        <v>4</v>
      </c>
      <c r="BE88" s="199"/>
      <c r="BF88" s="199"/>
      <c r="BG88" s="199"/>
      <c r="BH88" s="198">
        <f>IF(COUNTIF(BH46:BK85,"&lt;&gt;") &gt; 0, COUNTIF(BH46:BK85,"&lt;&gt;"), "")</f>
        <v>4</v>
      </c>
      <c r="BI88" s="199"/>
      <c r="BJ88" s="199"/>
      <c r="BK88" s="199"/>
      <c r="BL88" s="198">
        <f>IF(COUNTIF(BL46:BO85,"&lt;&gt;") &gt; 0, COUNTIF(BL46:BO85,"&lt;&gt;"), "")</f>
        <v>2</v>
      </c>
      <c r="BM88" s="199"/>
      <c r="BN88" s="199"/>
      <c r="BO88" s="199"/>
      <c r="BP88" s="198">
        <f>IF(COUNTIF(BP46:BS85,"&lt;&gt;") &gt; 0, COUNTIF(BP46:BS85,"&lt;&gt;"), "")</f>
        <v>2</v>
      </c>
      <c r="BQ88" s="199"/>
      <c r="BR88" s="199"/>
      <c r="BS88" s="199"/>
      <c r="BT88" s="198">
        <f>IF(COUNTIF(BT46:BW85,"&lt;&gt;") &gt; 0, COUNTIF(BT46:BW85,"&lt;&gt;"), "")</f>
        <v>2</v>
      </c>
      <c r="BU88" s="199"/>
      <c r="BV88" s="199"/>
      <c r="BW88" s="199"/>
      <c r="BX88" s="239"/>
      <c r="BY88" s="240"/>
      <c r="BZ88" s="241"/>
      <c r="CA88" s="242"/>
      <c r="CB88" s="240"/>
      <c r="CC88" s="241"/>
      <c r="CD88" s="25"/>
      <c r="CE88" s="26"/>
      <c r="CF88" s="25"/>
      <c r="CG88" s="26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</row>
    <row r="89" spans="1:134" ht="20.2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S89" s="234"/>
      <c r="AT89" s="208" t="s">
        <v>12</v>
      </c>
      <c r="AU89" s="208"/>
      <c r="AV89" s="198">
        <f>IF(COUNTIF(AV46:AY85,"&lt;&gt;") &gt; 0, (COUNTIF(AV46:AY85,$T$50)*$W$50) + (COUNTIF(AV46:AY85,$T$52)*$W$52) + (COUNTIF(AV46:AY85,$T$54)*$W$54), "")</f>
        <v>20</v>
      </c>
      <c r="AW89" s="199"/>
      <c r="AX89" s="199"/>
      <c r="AY89" s="199"/>
      <c r="AZ89" s="198">
        <f>IF(COUNTIF(AZ46:BC85,"&lt;&gt;") &gt; 0, (COUNTIF(AZ46:BC85,$T$50)*$W$50) + (COUNTIF(AZ46:BC85,$T$52)*$W$52) + (COUNTIF(AZ46:BC85,$T$54)*$W$54), "")</f>
        <v>15</v>
      </c>
      <c r="BA89" s="199"/>
      <c r="BB89" s="199"/>
      <c r="BC89" s="199"/>
      <c r="BD89" s="198">
        <f>IF(COUNTIF(BD46:BG85,"&lt;&gt;") &gt; 0, (COUNTIF(BD46:BG85,$T$50)*$W$50) + (COUNTIF(BD46:BG85,$T$52)*$W$52) + (COUNTIF(BD46:BG85,$T$54)*$W$54), "")</f>
        <v>12</v>
      </c>
      <c r="BE89" s="199"/>
      <c r="BF89" s="199"/>
      <c r="BG89" s="199"/>
      <c r="BH89" s="198">
        <f>IF(COUNTIF(BH46:BK85,"&lt;&gt;") &gt; 0, (COUNTIF(BH46:BK85,$T$50)*$W$50) + (COUNTIF(BH46:BK85,$T$52)*$W$52) + (COUNTIF(BH46:BK85,$T$54)*$W$54), "")</f>
        <v>24</v>
      </c>
      <c r="BI89" s="199"/>
      <c r="BJ89" s="199"/>
      <c r="BK89" s="199"/>
      <c r="BL89" s="198">
        <f>IF(COUNTIF(BL46:BO85,"&lt;&gt;") &gt; 0, (COUNTIF(BL46:BO85,$T$50)*$W$50) + (COUNTIF(BL46:BO85,$T$52)*$W$52) + (COUNTIF(BL46:BO85,$T$54)*$W$54), "")</f>
        <v>18</v>
      </c>
      <c r="BM89" s="199"/>
      <c r="BN89" s="199"/>
      <c r="BO89" s="199"/>
      <c r="BP89" s="198">
        <f>IF(COUNTIF(BP46:BS85,"&lt;&gt;") &gt; 0, (COUNTIF(BP46:BS85,$T$50)*$W$50) + (COUNTIF(BP46:BS85,$T$52)*$W$52) + (COUNTIF(BP46:BS85,$T$54)*$W$54), "")</f>
        <v>10</v>
      </c>
      <c r="BQ89" s="199"/>
      <c r="BR89" s="199"/>
      <c r="BS89" s="199"/>
      <c r="BT89" s="198">
        <f>IF(COUNTIF(BT46:BW85,"&lt;&gt;") &gt; 0, (COUNTIF(BT46:BW85,$T$50)*$W$50) + (COUNTIF(BT46:BW85,$T$52)*$W$52) + (COUNTIF(BT46:BW85,$T$54)*$W$54), "")</f>
        <v>18</v>
      </c>
      <c r="BU89" s="199"/>
      <c r="BV89" s="199"/>
      <c r="BW89" s="199"/>
      <c r="BX89" s="239"/>
      <c r="BY89" s="240"/>
      <c r="BZ89" s="240"/>
      <c r="CA89" s="242"/>
      <c r="CB89" s="240"/>
      <c r="CC89" s="241"/>
      <c r="CD89" s="25"/>
      <c r="CE89" s="26"/>
      <c r="CF89" s="25"/>
      <c r="CG89" s="26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</row>
    <row r="90" spans="1:134" ht="20.2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64"/>
      <c r="AS90" s="234"/>
      <c r="AT90" s="243" t="s">
        <v>13</v>
      </c>
      <c r="AU90" s="243"/>
      <c r="AV90" s="189">
        <f>IF(COUNTIF(AV46:AY85,"&lt;&gt;") &gt; 0, AV89/AV88, "")</f>
        <v>5</v>
      </c>
      <c r="AW90" s="190"/>
      <c r="AX90" s="190"/>
      <c r="AY90" s="190"/>
      <c r="AZ90" s="189">
        <f>IF(COUNTIF(AZ46:BC85,"&lt;&gt;") &gt; 0, AZ89/AZ88, "")</f>
        <v>5</v>
      </c>
      <c r="BA90" s="190"/>
      <c r="BB90" s="190"/>
      <c r="BC90" s="190"/>
      <c r="BD90" s="189">
        <f>IF(COUNTIF(BD46:BG85,"&lt;&gt;") &gt; 0, BD89/BD88, "")</f>
        <v>3</v>
      </c>
      <c r="BE90" s="190"/>
      <c r="BF90" s="190"/>
      <c r="BG90" s="190"/>
      <c r="BH90" s="189">
        <f>IF(COUNTIF(BH46:BK85,"&lt;&gt;") &gt; 0, BH89/BH88, "")</f>
        <v>6</v>
      </c>
      <c r="BI90" s="190"/>
      <c r="BJ90" s="190"/>
      <c r="BK90" s="190"/>
      <c r="BL90" s="189">
        <f>IF(COUNTIF(BL46:BO85,"&lt;&gt;") &gt; 0, BL89/BL88, "")</f>
        <v>9</v>
      </c>
      <c r="BM90" s="190"/>
      <c r="BN90" s="190"/>
      <c r="BO90" s="190"/>
      <c r="BP90" s="189">
        <f>IF(COUNTIF(BP46:BS85,"&lt;&gt;") &gt; 0, BP89/BP88, "")</f>
        <v>5</v>
      </c>
      <c r="BQ90" s="190"/>
      <c r="BR90" s="190"/>
      <c r="BS90" s="190"/>
      <c r="BT90" s="189">
        <f>IF(COUNTIF(BT46:BW85,"&lt;&gt;") &gt; 0, BT89/BT88, "")</f>
        <v>9</v>
      </c>
      <c r="BU90" s="190"/>
      <c r="BV90" s="190"/>
      <c r="BW90" s="190"/>
      <c r="BX90" s="239"/>
      <c r="BY90" s="240"/>
      <c r="BZ90" s="241"/>
      <c r="CA90" s="242"/>
      <c r="CB90" s="240"/>
      <c r="CC90" s="241"/>
      <c r="CD90" s="25"/>
      <c r="CE90" s="26"/>
      <c r="CF90" s="25"/>
      <c r="CG90" s="26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</row>
    <row r="91" spans="1:134" ht="20.2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S91" s="234"/>
      <c r="AT91" s="188" t="s">
        <v>44</v>
      </c>
      <c r="AU91" s="188"/>
      <c r="AV91" s="198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>2</v>
      </c>
      <c r="AW91" s="199"/>
      <c r="AX91" s="199"/>
      <c r="AY91" s="199"/>
      <c r="AZ91" s="199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>4</v>
      </c>
      <c r="BA91" s="199"/>
      <c r="BB91" s="199"/>
      <c r="BC91" s="199"/>
      <c r="BD91" s="199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>3</v>
      </c>
      <c r="BE91" s="199"/>
      <c r="BF91" s="199"/>
      <c r="BG91" s="199"/>
      <c r="BH91" s="199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>3</v>
      </c>
      <c r="BI91" s="199"/>
      <c r="BJ91" s="199"/>
      <c r="BK91" s="199"/>
      <c r="BL91" s="199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>3</v>
      </c>
      <c r="BM91" s="199"/>
      <c r="BN91" s="199"/>
      <c r="BO91" s="199"/>
      <c r="BP91" s="199">
        <f ca="1">IF(SUMPRODUCT(COUNTIF(INDIRECT({"BG32";"BI34";"BK36";"BM38";"BO40";"BS40";"BU38";"BW36";"BY34";"CA32";"CC30";"CE28";"CG26";"CI24";"CK22"}),"&lt;&gt;"))&gt;0,SUMPRODUCT(COUNTIF(INDIRECT({"BG32";"BI34";"BK36";"BM38";"BO40";"BS40";"BU38";"BW36";"BY34";"CA32";"CC30";"CE28";"CG26";"CI24";"CK22"}),"&lt;&gt;")),"")</f>
        <v>2</v>
      </c>
      <c r="BQ91" s="199"/>
      <c r="BR91" s="199"/>
      <c r="BS91" s="199"/>
      <c r="BT91" s="199">
        <f ca="1">IF(SUMPRODUCT(COUNTIF(INDIRECT({"BI30";"BK32";"BM34";"BO36";"BQ38";"BS40";"BW40";"BY38";"CA36";"CC34";"CE32";"CG30";"CI28";"CK26";"CM24"}),"&lt;&gt;"))&gt;0,SUMPRODUCT(COUNTIF(INDIRECT({"BI30";"BK32";"BM34";"BO36";"BQ38";"BS40";"BW40";"BY38";"CA36";"CC34";"CE32";"CG30";"CI28";"CK26";"CM24"}),"&lt;&gt;")),"")</f>
        <v>3</v>
      </c>
      <c r="BU91" s="199"/>
      <c r="BV91" s="199"/>
      <c r="BW91" s="199"/>
      <c r="BX91" s="239"/>
      <c r="BY91" s="240"/>
      <c r="BZ91" s="241"/>
      <c r="CA91" s="242"/>
      <c r="CB91" s="240"/>
      <c r="CC91" s="241"/>
      <c r="CD91" s="25"/>
      <c r="CE91" s="26"/>
      <c r="CF91" s="25"/>
      <c r="CG91" s="26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</row>
    <row r="92" spans="1:134" ht="20.2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63"/>
      <c r="AS92" s="234"/>
      <c r="AT92" s="188" t="s">
        <v>45</v>
      </c>
      <c r="AU92" s="188"/>
      <c r="AV92" s="198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SUMPRODUCT(COUNTIF(INDIRECT({"AY40";"BA38";"BC36";"BE34";"BG32";"BI30";"BK28";"BM26";"BO24";"BQ22";"BS20";"BU18";"BW16";"BY14";"CA12"}),$BO$10))*$BR$10 + SUMPRODUCT(COUNTIF(INDIRECT({"AY40";"BA38";"BC36";"BE34";"BG32";"BI30";"BK28";"BM26";"BO24";"BQ22";"BS20";"BU18";"BW16";"BY14";"CA12"}),$BO$12))*$BR$12,
"")</f>
        <v>4</v>
      </c>
      <c r="AW92" s="199"/>
      <c r="AX92" s="199"/>
      <c r="AY92" s="199"/>
      <c r="AZ92" s="199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SUMPRODUCT(COUNTIF(INDIRECT({"AY40";"BC40";"BE38";"BG36";"BI34";"BK32";"BM30";"BO28";"BQ26";"BS24";"BU22";"BW20";"BY18";"CA16";"CC14"}),$BO$10))*$BR$10+
SUMPRODUCT(COUNTIF(INDIRECT({"AY40";"BC40";"BE38";"BG36";"BI34";"BK32";"BM30";"BO28";"BQ26";"BS24";"BU22";"BW20";"BY18";"CA16";"CC14"}),$BO$12))*$BR$12,
"")</f>
        <v>8</v>
      </c>
      <c r="BA92" s="199"/>
      <c r="BB92" s="199"/>
      <c r="BC92" s="199"/>
      <c r="BD92" s="199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SUMPRODUCT(COUNTIF(INDIRECT({"BA38";"BC40";"BG40";"BI38";"BK36";"BM34";"BO32";"BQ30";"BS28";"BU26";"BW24";"BY22";"CA20";"CC18";"CE16"}),$BO$10))*$BR$10+
SUMPRODUCT(COUNTIF(INDIRECT({"BA38";"BC40";"BG40";"BI38";"BK36";"BM34";"BO32";"BQ30";"BS28";"BU26";"BW24";"BY22";"CA20";"CC18";"CE16"}),$BO$12))*$BR$12,
"")</f>
        <v>3</v>
      </c>
      <c r="BE92" s="199"/>
      <c r="BF92" s="199"/>
      <c r="BG92" s="199"/>
      <c r="BH92" s="199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SUMPRODUCT(COUNTIF(INDIRECT({"BC36";"BE38";"BG40";"BK40";"BM38";"BO36";"BQ34";"BS32";"BU30";"BW28";"BY26";"CA24";"CC22";"CE20";"CG18"}),$BO$10))*$BR$10+
SUMPRODUCT(COUNTIF(INDIRECT({"BC36";"BE38";"BG40";"BK40";"BM38";"BO36";"BQ34";"BS32";"BU30";"BW28";"BY26";"CA24";"CC22";"CE20";"CG18"}),$BO$12))*$BR$12,
"")</f>
        <v>7</v>
      </c>
      <c r="BI92" s="199"/>
      <c r="BJ92" s="199"/>
      <c r="BK92" s="199"/>
      <c r="BL92" s="199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SUMPRODUCT(COUNTIF(INDIRECT({"BE34";"BG36";"BI38";"BK40";"BO40";"BQ38";"BS36";"BU34";"BW32";"BY30";"CA28";"CC26";"CE24";"CG22";"CI20"}),$BO$10))*$BR$10+
SUMPRODUCT(COUNTIF(INDIRECT({"BE34";"BG36";"BI38";"BK40";"BO40";"BQ38";"BS36";"BU34";"BW32";"BY30";"CA28";"CC26";"CE24";"CG22";"CI20"}),$BO$12))*$BR$12,
"")</f>
        <v>7</v>
      </c>
      <c r="BM92" s="199"/>
      <c r="BN92" s="199"/>
      <c r="BO92" s="199"/>
      <c r="BP92" s="199">
        <f ca="1">IF(SUMPRODUCT(COUNTIF(INDIRECT({"BG32";"BI34";"BK36";"BM38";"BO40";"BS40";"BU38";"BW36";"BY34";"CA32";"CC30";"CE28";"CG26";"CI24";"CK22"}),"&lt;&gt;"))&gt;0,
SUMPRODUCT(COUNTIF(INDIRECT({"BG32";"BI34";"BK36";"BM38";"BO40";"BS40";"BU38";"BW36";"BY34";"CA32";"CC30";"CE28";"CG26";"CI24";"CK22"}),$BO$10))*$BR$10+
SUMPRODUCT(COUNTIF(INDIRECT({"BG32";"BI34";"BK36";"BM38";"BO40";"BS40";"BU38";"BW36";"BY34";"CA32";"CC30";"CE28";"CG26";"CI24";"CK22"}),$BO$12))*$BR$12,
"")</f>
        <v>6</v>
      </c>
      <c r="BQ92" s="199"/>
      <c r="BR92" s="199"/>
      <c r="BS92" s="199"/>
      <c r="BT92" s="199">
        <f ca="1">IF(SUMPRODUCT(COUNTIF(INDIRECT({"BI30";"BK32";"BM34";"BO36";"BQ38";"BS40";"BW40";"BY38";"CA36";"CC34";"CE32";"CG30";"CI28";"CK26";"CM24"}),"&lt;&gt;"))&gt;0,
SUMPRODUCT(COUNTIF(INDIRECT({"BI30";"BK32";"BM34";"BO36";"BQ38";"BS40";"BW40";"BY38";"CA36";"CC34";"CE32";"CG30";"CI28";"CK26";"CM24"}),$BO$10))*$BR$10+
SUMPRODUCT(COUNTIF(INDIRECT({"BI30";"BK32";"BM34";"BO36";"BQ38";"BS40";"BW40";"BY38";"CA36";"CC34";"CE32";"CG30";"CI28";"CK26";"CM24"}),$BO$12))*$BR$12,
"")</f>
        <v>5</v>
      </c>
      <c r="BU92" s="199"/>
      <c r="BV92" s="199"/>
      <c r="BW92" s="199"/>
      <c r="BX92" s="239"/>
      <c r="BY92" s="240"/>
      <c r="BZ92" s="241"/>
      <c r="CA92" s="242"/>
      <c r="CB92" s="240"/>
      <c r="CC92" s="241"/>
      <c r="CD92" s="25"/>
      <c r="CE92" s="26"/>
      <c r="CF92" s="25"/>
      <c r="CG92" s="26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</row>
    <row r="93" spans="1:134" ht="20.25" customHeight="1" thickBo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63"/>
      <c r="AS93" s="235"/>
      <c r="AT93" s="232" t="s">
        <v>46</v>
      </c>
      <c r="AU93" s="232"/>
      <c r="AV93" s="231">
        <f ca="1">IF(SUMPRODUCT(COUNTIF(INDIRECT({"AY40";"BA38";"BC36";"BE34";"BG32";"BI30";"BK28";"BM26";"BO24";"BQ22";"BS20";"BU18";"BW16";"BY14";"CA12"}),"&lt;&gt;"))&gt;0,AV92/AV91,"")</f>
        <v>2</v>
      </c>
      <c r="AW93" s="230"/>
      <c r="AX93" s="230"/>
      <c r="AY93" s="230"/>
      <c r="AZ93" s="231">
        <f ca="1">IF(SUMPRODUCT(COUNTIF(INDIRECT({"AY40";"BC40";"BE38";"BG36";"BI34";"BK32";"BM30";"BO28";"BQ26";"BS24";"BU22";"BW20";"BY18";"CA16";"CC14"}),"&lt;&gt;"))&gt;0,AZ92/AZ91,"")</f>
        <v>2</v>
      </c>
      <c r="BA93" s="230"/>
      <c r="BB93" s="230"/>
      <c r="BC93" s="230"/>
      <c r="BD93" s="230">
        <f ca="1">IF(SUMPRODUCT(COUNTIF(INDIRECT({"BA38";"BC40";"BG40";"BI38";"BK36";"BM34";"BO32";"BQ30";"BS28";"BU26";"BW24";"BY22";"CA20";"CC18";"CE16"}),"&lt;&gt;"))&gt;0,BD92/BD91,"")</f>
        <v>1</v>
      </c>
      <c r="BE93" s="230"/>
      <c r="BF93" s="230"/>
      <c r="BG93" s="230"/>
      <c r="BH93" s="231">
        <f ca="1">IF(SUMPRODUCT(COUNTIF(INDIRECT({"BC36";"BE38";"BG40";"BK40";"BM38";"BO36";"BQ34";"BS32";"BU30";"BW28";"BY26";"CA24";"CC22";"CE20";"CG18"}),"&lt;&gt;"))&gt;0,BH92/BH91,"")</f>
        <v>2.3333333333333335</v>
      </c>
      <c r="BI93" s="230"/>
      <c r="BJ93" s="230"/>
      <c r="BK93" s="230"/>
      <c r="BL93" s="231">
        <f ca="1">IF(SUMPRODUCT(COUNTIF(INDIRECT({"BE34";"BG36";"BI38";"BK40";"BO40";"BQ38";"BS36";"BU34";"BW32";"BY30";"CA28";"CC26";"CE24";"CG22";"CI20"}),"&lt;&gt;"))&gt;0,BL92/BL91,"")</f>
        <v>2.3333333333333335</v>
      </c>
      <c r="BM93" s="230"/>
      <c r="BN93" s="230"/>
      <c r="BO93" s="230"/>
      <c r="BP93" s="230">
        <f ca="1">IF(SUMPRODUCT(COUNTIF(INDIRECT({"BG32";"BI34";"BK36";"BM38";"BO40";"BS40";"BU38";"BW36";"BY34";"CA32";"CC30";"CE28";"CG26";"CI24";"CK22"}),"&lt;&gt;"))&gt;0,BP92/BP91,"")</f>
        <v>3</v>
      </c>
      <c r="BQ93" s="230"/>
      <c r="BR93" s="230"/>
      <c r="BS93" s="230"/>
      <c r="BT93" s="231">
        <f ca="1">IF(SUMPRODUCT(COUNTIF(INDIRECT({"BI30";"BK32";"BM34";"BO36";"BQ38";"BS40";"BW40";"BY38";"CA36";"CC34";"CE32";"CG30";"CI28";"CK26";"CM24"}),"&lt;&gt;"))&gt;0,BT92/BT91,"")</f>
        <v>1.6666666666666667</v>
      </c>
      <c r="BU93" s="230"/>
      <c r="BV93" s="230"/>
      <c r="BW93" s="230"/>
      <c r="BX93" s="229"/>
      <c r="BY93" s="219"/>
      <c r="BZ93" s="220"/>
      <c r="CA93" s="218"/>
      <c r="CB93" s="219"/>
      <c r="CC93" s="220"/>
      <c r="CD93" s="25"/>
      <c r="CE93" s="26"/>
      <c r="CF93" s="25"/>
      <c r="CG93" s="26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</row>
    <row r="94" spans="1:134" ht="20.2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63"/>
      <c r="AS94" s="221" t="s">
        <v>113</v>
      </c>
      <c r="AT94" s="224" t="s">
        <v>114</v>
      </c>
      <c r="AU94" s="224"/>
      <c r="AV94" s="225">
        <f>IF(COUNTIF(AV44:BW45,"&lt;&gt;"),COUNTIF(AV44:BW45,"&lt;&gt;"),"")</f>
        <v>7</v>
      </c>
      <c r="AW94" s="225"/>
      <c r="AX94" s="225"/>
      <c r="AY94" s="226"/>
      <c r="AZ94" s="227">
        <f>'Alternatyva #2'!AV94</f>
        <v>5</v>
      </c>
      <c r="BA94" s="228"/>
      <c r="BB94" s="228"/>
      <c r="BC94" s="228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194"/>
      <c r="BQ94" s="194"/>
      <c r="BR94" s="194"/>
      <c r="BS94" s="194"/>
      <c r="BT94" s="216"/>
      <c r="BU94" s="217"/>
      <c r="BV94" s="217"/>
      <c r="BW94" s="217"/>
      <c r="BX94" s="65"/>
      <c r="BY94" s="65"/>
      <c r="BZ94" s="65"/>
      <c r="CA94" s="65"/>
      <c r="CB94" s="65"/>
      <c r="CC94" s="65"/>
      <c r="CD94" s="29"/>
      <c r="CE94" s="26"/>
      <c r="CF94" s="25"/>
      <c r="CG94" s="26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</row>
    <row r="95" spans="1:134" ht="20.2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63"/>
      <c r="AS95" s="222"/>
      <c r="AT95" s="215" t="s">
        <v>49</v>
      </c>
      <c r="AU95" s="215"/>
      <c r="AV95" s="212">
        <f>IF(COUNT(AV86:BW86)&gt;0,SUM(AV86:BW86),"")</f>
        <v>751</v>
      </c>
      <c r="AW95" s="213"/>
      <c r="AX95" s="213"/>
      <c r="AY95" s="214"/>
      <c r="AZ95" s="203">
        <f>'Alternatyva #2'!AV95</f>
        <v>941</v>
      </c>
      <c r="BA95" s="204"/>
      <c r="BB95" s="204"/>
      <c r="BC95" s="204"/>
      <c r="BD95" s="184"/>
      <c r="BE95" s="184"/>
      <c r="BF95" s="184"/>
      <c r="BG95" s="184"/>
      <c r="BH95" s="184"/>
      <c r="BI95" s="184"/>
      <c r="BJ95" s="184"/>
      <c r="BK95" s="184"/>
      <c r="BL95" s="184"/>
      <c r="BM95" s="184"/>
      <c r="BN95" s="184"/>
      <c r="BO95" s="184"/>
      <c r="BP95" s="184"/>
      <c r="BQ95" s="184"/>
      <c r="BR95" s="184"/>
      <c r="BS95" s="184"/>
      <c r="BT95" s="195"/>
      <c r="BU95" s="196"/>
      <c r="BV95" s="196"/>
      <c r="BW95" s="197"/>
      <c r="BX95" s="66"/>
      <c r="BY95" s="67"/>
      <c r="BZ95" s="36"/>
      <c r="CA95" s="36"/>
      <c r="CB95" s="36"/>
      <c r="CC95" s="36"/>
      <c r="CD95" s="25"/>
      <c r="CE95" s="26"/>
      <c r="CF95" s="25"/>
      <c r="CG95" s="26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</row>
    <row r="96" spans="1:134" ht="20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63"/>
      <c r="AS96" s="222"/>
      <c r="AT96" s="211" t="s">
        <v>48</v>
      </c>
      <c r="AU96" s="211"/>
      <c r="AV96" s="212">
        <f>IF(COUNT(AV86:BW86)&gt;0,MEDIAN(AV86:BW86),"")</f>
        <v>126</v>
      </c>
      <c r="AW96" s="213"/>
      <c r="AX96" s="213"/>
      <c r="AY96" s="214"/>
      <c r="AZ96" s="203">
        <f>'Alternatyva #2'!AV96</f>
        <v>183</v>
      </c>
      <c r="BA96" s="204"/>
      <c r="BB96" s="204"/>
      <c r="BC96" s="204"/>
      <c r="BD96" s="184"/>
      <c r="BE96" s="184"/>
      <c r="BF96" s="184"/>
      <c r="BG96" s="184"/>
      <c r="BH96" s="184"/>
      <c r="BI96" s="184"/>
      <c r="BJ96" s="184"/>
      <c r="BK96" s="184"/>
      <c r="BL96" s="184"/>
      <c r="BM96" s="184"/>
      <c r="BN96" s="184"/>
      <c r="BO96" s="184"/>
      <c r="BP96" s="184"/>
      <c r="BQ96" s="184"/>
      <c r="BR96" s="184"/>
      <c r="BS96" s="184"/>
      <c r="BT96" s="195"/>
      <c r="BU96" s="196"/>
      <c r="BV96" s="196"/>
      <c r="BW96" s="197"/>
      <c r="BX96" s="25"/>
      <c r="BY96" s="25"/>
      <c r="BZ96" s="25"/>
      <c r="CA96" s="25"/>
      <c r="CB96" s="25"/>
      <c r="CC96" s="25"/>
      <c r="CD96" s="25"/>
      <c r="CE96" s="26"/>
      <c r="CF96" s="25"/>
      <c r="CG96" s="26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</row>
    <row r="97" spans="1:134" ht="20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64"/>
      <c r="AS97" s="222"/>
      <c r="AT97" s="208" t="s">
        <v>14</v>
      </c>
      <c r="AU97" s="208"/>
      <c r="AV97" s="189">
        <f>IF(COUNT(AV87:BW87)&gt;1,MAX(AV87:BW87)-MIN(AV87:BW87),"")</f>
        <v>0.12250332889480692</v>
      </c>
      <c r="AW97" s="190"/>
      <c r="AX97" s="190"/>
      <c r="AY97" s="191"/>
      <c r="AZ97" s="209">
        <f>'Alternatyva #2'!AV97</f>
        <v>0.1498405951115834</v>
      </c>
      <c r="BA97" s="210"/>
      <c r="BB97" s="210"/>
      <c r="BC97" s="210"/>
      <c r="BD97" s="184"/>
      <c r="BE97" s="184"/>
      <c r="BF97" s="184"/>
      <c r="BG97" s="184"/>
      <c r="BH97" s="184"/>
      <c r="BI97" s="184"/>
      <c r="BJ97" s="184"/>
      <c r="BK97" s="184"/>
      <c r="BL97" s="184"/>
      <c r="BM97" s="184"/>
      <c r="BN97" s="184"/>
      <c r="BO97" s="184"/>
      <c r="BP97" s="184"/>
      <c r="BQ97" s="184"/>
      <c r="BR97" s="184"/>
      <c r="BS97" s="184"/>
      <c r="BT97" s="195"/>
      <c r="BU97" s="196"/>
      <c r="BV97" s="196"/>
      <c r="BW97" s="197"/>
      <c r="BX97" s="25"/>
      <c r="BY97" s="25"/>
      <c r="BZ97" s="25"/>
      <c r="CA97" s="25"/>
      <c r="CB97" s="25"/>
      <c r="CC97" s="25"/>
      <c r="CD97" s="25"/>
      <c r="CE97" s="26"/>
      <c r="CF97" s="25"/>
      <c r="CG97" s="26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</row>
    <row r="98" spans="1:134" ht="20.2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S98" s="222"/>
      <c r="AT98" s="188" t="s">
        <v>11</v>
      </c>
      <c r="AU98" s="188"/>
      <c r="AV98" s="198">
        <f>IF(COUNT(AV88:BW88)&gt;0,SUM(AV88:BW88),"")</f>
        <v>21</v>
      </c>
      <c r="AW98" s="199"/>
      <c r="AX98" s="199"/>
      <c r="AY98" s="200"/>
      <c r="AZ98" s="203">
        <f>'Alternatyva #2'!AV98</f>
        <v>29</v>
      </c>
      <c r="BA98" s="204"/>
      <c r="BB98" s="204"/>
      <c r="BC98" s="20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5"/>
      <c r="BU98" s="196"/>
      <c r="BV98" s="196"/>
      <c r="BW98" s="197"/>
      <c r="BX98" s="25"/>
      <c r="BY98" s="25"/>
      <c r="BZ98" s="25"/>
      <c r="CA98" s="25"/>
      <c r="CB98" s="25"/>
      <c r="CC98" s="25"/>
      <c r="CD98" s="25"/>
      <c r="CE98" s="26"/>
      <c r="CF98" s="25"/>
      <c r="CG98" s="26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</row>
    <row r="99" spans="1:134" ht="20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64"/>
      <c r="AS99" s="222"/>
      <c r="AT99" s="208" t="s">
        <v>12</v>
      </c>
      <c r="AU99" s="208"/>
      <c r="AV99" s="198">
        <f>IF(COUNT(AV89:BW89)&gt;0,SUM(AV89:BW89),"")</f>
        <v>117</v>
      </c>
      <c r="AW99" s="199"/>
      <c r="AX99" s="199"/>
      <c r="AY99" s="200"/>
      <c r="AZ99" s="201">
        <f>'Alternatyva #2'!AV99</f>
        <v>153</v>
      </c>
      <c r="BA99" s="202"/>
      <c r="BB99" s="202"/>
      <c r="BC99" s="202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4"/>
      <c r="BO99" s="194"/>
      <c r="BP99" s="194"/>
      <c r="BQ99" s="194"/>
      <c r="BR99" s="194"/>
      <c r="BS99" s="194"/>
      <c r="BT99" s="195"/>
      <c r="BU99" s="196"/>
      <c r="BV99" s="196"/>
      <c r="BW99" s="197"/>
      <c r="BX99" s="25"/>
      <c r="BY99" s="25"/>
      <c r="BZ99" s="25"/>
      <c r="CA99" s="25"/>
      <c r="CB99" s="25"/>
      <c r="CC99" s="25"/>
      <c r="CD99" s="25"/>
      <c r="CE99" s="26"/>
      <c r="CF99" s="25"/>
      <c r="CG99" s="26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</row>
    <row r="100" spans="1:134" ht="20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64"/>
      <c r="AS100" s="222"/>
      <c r="AT100" s="205" t="s">
        <v>15</v>
      </c>
      <c r="AU100" s="205"/>
      <c r="AV100" s="189">
        <f>IF(COUNT(AV90:BW90)&gt;1,MAX(AV90:BW90)-MIN(AV90:BW90),"")</f>
        <v>6</v>
      </c>
      <c r="AW100" s="190"/>
      <c r="AX100" s="190"/>
      <c r="AY100" s="191"/>
      <c r="AZ100" s="206">
        <f>'Alternatyva #2'!AV100</f>
        <v>2</v>
      </c>
      <c r="BA100" s="207"/>
      <c r="BB100" s="207"/>
      <c r="BC100" s="207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4"/>
      <c r="BN100" s="184"/>
      <c r="BO100" s="184"/>
      <c r="BP100" s="184"/>
      <c r="BQ100" s="184"/>
      <c r="BR100" s="184"/>
      <c r="BS100" s="184"/>
      <c r="BT100" s="195"/>
      <c r="BU100" s="196"/>
      <c r="BV100" s="196"/>
      <c r="BW100" s="197"/>
      <c r="BX100" s="25"/>
      <c r="BY100" s="25"/>
      <c r="BZ100" s="25"/>
      <c r="CA100" s="25"/>
      <c r="CB100" s="25"/>
      <c r="CC100" s="25"/>
      <c r="CD100" s="25"/>
      <c r="CE100" s="26"/>
      <c r="CF100" s="25"/>
      <c r="CG100" s="26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</row>
    <row r="101" spans="1:134" ht="20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S101" s="222"/>
      <c r="AT101" s="188" t="s">
        <v>44</v>
      </c>
      <c r="AU101" s="188"/>
      <c r="AV101" s="198">
        <f ca="1">IF(COUNT(AV91:BW91)&gt;0,SUM(AV91:BW91)/2,"")</f>
        <v>10</v>
      </c>
      <c r="AW101" s="199"/>
      <c r="AX101" s="199"/>
      <c r="AY101" s="200"/>
      <c r="AZ101" s="203">
        <f ca="1">'Alternatyva #2'!AV101</f>
        <v>7</v>
      </c>
      <c r="BA101" s="204"/>
      <c r="BB101" s="204"/>
      <c r="BC101" s="20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5"/>
      <c r="BU101" s="196"/>
      <c r="BV101" s="196"/>
      <c r="BW101" s="197"/>
      <c r="BX101" s="25"/>
      <c r="BY101" s="25"/>
      <c r="BZ101" s="25"/>
      <c r="CA101" s="25"/>
      <c r="CB101" s="25"/>
      <c r="CC101" s="25"/>
      <c r="CD101" s="25"/>
      <c r="CE101" s="26"/>
      <c r="CF101" s="25"/>
      <c r="CG101" s="26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</row>
    <row r="102" spans="1:134" ht="20.2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63"/>
      <c r="AS102" s="222"/>
      <c r="AT102" s="188" t="s">
        <v>45</v>
      </c>
      <c r="AU102" s="188"/>
      <c r="AV102" s="198">
        <f ca="1">IF(COUNT(AV92:BW92)&gt;0,SUM(AV92:BW92)/2,"")</f>
        <v>20</v>
      </c>
      <c r="AW102" s="199"/>
      <c r="AX102" s="199"/>
      <c r="AY102" s="200"/>
      <c r="AZ102" s="201">
        <f ca="1">'Alternatyva #2'!AV102</f>
        <v>17</v>
      </c>
      <c r="BA102" s="202"/>
      <c r="BB102" s="202"/>
      <c r="BC102" s="202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194"/>
      <c r="BQ102" s="194"/>
      <c r="BR102" s="194"/>
      <c r="BS102" s="194"/>
      <c r="BT102" s="195"/>
      <c r="BU102" s="196"/>
      <c r="BV102" s="196"/>
      <c r="BW102" s="197"/>
      <c r="BX102" s="25"/>
      <c r="BY102" s="25"/>
      <c r="BZ102" s="25"/>
      <c r="CA102" s="25"/>
      <c r="CB102" s="25"/>
      <c r="CC102" s="25"/>
      <c r="CD102" s="25"/>
      <c r="CE102" s="26"/>
      <c r="CF102" s="25"/>
      <c r="CG102" s="26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</row>
    <row r="103" spans="1:134" ht="20.2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64"/>
      <c r="AS103" s="223"/>
      <c r="AT103" s="188" t="s">
        <v>52</v>
      </c>
      <c r="AU103" s="188"/>
      <c r="AV103" s="189">
        <f ca="1">IF(COUNT(AV91:BW91)&gt;1,MAX(AV91:BW91)-MIN(AV91:BW91),"")</f>
        <v>2</v>
      </c>
      <c r="AW103" s="190"/>
      <c r="AX103" s="190"/>
      <c r="AY103" s="191"/>
      <c r="AZ103" s="192">
        <f ca="1">'Alternatyva #2'!AV103</f>
        <v>3</v>
      </c>
      <c r="BA103" s="193"/>
      <c r="BB103" s="193"/>
      <c r="BC103" s="193"/>
      <c r="BD103" s="184"/>
      <c r="BE103" s="184"/>
      <c r="BF103" s="184"/>
      <c r="BG103" s="184"/>
      <c r="BH103" s="184"/>
      <c r="BI103" s="184"/>
      <c r="BJ103" s="184"/>
      <c r="BK103" s="184"/>
      <c r="BL103" s="184"/>
      <c r="BM103" s="184"/>
      <c r="BN103" s="184"/>
      <c r="BO103" s="184"/>
      <c r="BP103" s="184"/>
      <c r="BQ103" s="184"/>
      <c r="BR103" s="184"/>
      <c r="BS103" s="184"/>
      <c r="BT103" s="185"/>
      <c r="BU103" s="186"/>
      <c r="BV103" s="186"/>
      <c r="BW103" s="187"/>
      <c r="BX103" s="25"/>
      <c r="BY103" s="25"/>
      <c r="BZ103" s="25"/>
      <c r="CA103" s="25"/>
      <c r="CB103" s="25"/>
      <c r="CC103" s="25"/>
      <c r="CD103" s="25"/>
      <c r="CE103" s="26"/>
      <c r="CF103" s="25"/>
      <c r="CG103" s="26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</row>
    <row r="104" spans="1:134" ht="99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S104" s="68"/>
      <c r="AT104" s="68"/>
      <c r="AV104" s="177"/>
      <c r="AW104" s="178"/>
      <c r="AX104" s="178"/>
      <c r="AY104" s="179"/>
      <c r="AZ104" s="180" t="s">
        <v>7</v>
      </c>
      <c r="BA104" s="181"/>
      <c r="BB104" s="181"/>
      <c r="BC104" s="182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183"/>
      <c r="BN104" s="183"/>
      <c r="BO104" s="183"/>
      <c r="BP104" s="183"/>
      <c r="BQ104" s="183"/>
      <c r="BR104" s="183"/>
      <c r="BS104" s="183"/>
      <c r="BT104" s="174"/>
      <c r="BU104" s="175"/>
      <c r="BV104" s="175"/>
      <c r="BW104" s="176"/>
      <c r="BX104" s="25"/>
      <c r="BY104" s="25"/>
      <c r="BZ104" s="25"/>
      <c r="CA104" s="25"/>
      <c r="CB104" s="25"/>
      <c r="CC104" s="25"/>
      <c r="CD104" s="25"/>
      <c r="CE104" s="26"/>
      <c r="CF104" s="25"/>
      <c r="CG104" s="26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</row>
    <row r="105" spans="1:134" ht="20.25" customHeight="1" thickBo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42"/>
      <c r="AZ105" s="127"/>
      <c r="BA105" s="127"/>
      <c r="BB105" s="127"/>
      <c r="BC105" s="127"/>
      <c r="BD105" s="126"/>
      <c r="BE105" s="126"/>
      <c r="BF105" s="126"/>
      <c r="BG105" s="126"/>
      <c r="BH105" s="126"/>
      <c r="BI105" s="126"/>
      <c r="BJ105" s="126"/>
      <c r="BK105" s="126"/>
      <c r="BL105" s="126"/>
      <c r="BM105" s="126"/>
      <c r="BN105" s="126"/>
      <c r="BO105" s="126"/>
      <c r="BP105" s="126"/>
      <c r="BQ105" s="126"/>
      <c r="BR105" s="126"/>
      <c r="BS105" s="126"/>
      <c r="BT105" s="116"/>
      <c r="BU105" s="70"/>
      <c r="BV105" s="70"/>
      <c r="BW105" s="71"/>
      <c r="BX105" s="28"/>
      <c r="BY105" s="28"/>
      <c r="BZ105" s="28"/>
      <c r="CA105" s="28"/>
      <c r="CB105" s="28"/>
      <c r="CC105" s="28"/>
      <c r="CD105" s="28"/>
      <c r="CE105" s="42"/>
      <c r="CF105" s="25"/>
      <c r="CG105" s="26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</row>
    <row r="106" spans="1:134" ht="14.25" customHeight="1" thickBo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25"/>
      <c r="BU106" s="25"/>
      <c r="BV106" s="25"/>
      <c r="BW106" s="71"/>
      <c r="BX106" s="25"/>
      <c r="BY106" s="25"/>
      <c r="BZ106" s="25"/>
      <c r="CA106" s="25"/>
      <c r="CB106" s="25"/>
      <c r="CC106" s="25"/>
      <c r="CD106" s="25"/>
      <c r="CE106" s="25"/>
      <c r="CF106" s="25"/>
      <c r="CG106" s="26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</row>
    <row r="107" spans="1:134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75"/>
      <c r="BV107" s="67"/>
      <c r="BW107" s="76"/>
      <c r="BX107" s="25"/>
      <c r="BY107" s="25"/>
      <c r="BZ107" s="25"/>
      <c r="CA107" s="25"/>
      <c r="CB107" s="25"/>
      <c r="CC107" s="25"/>
      <c r="CD107" s="25"/>
      <c r="CE107" s="25"/>
      <c r="CF107" s="25"/>
      <c r="CG107" s="26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</row>
    <row r="108" spans="1:134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6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</row>
    <row r="109" spans="1:134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6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</row>
    <row r="110" spans="1:134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</row>
    <row r="111" spans="1:134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</row>
    <row r="112" spans="1:134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</row>
    <row r="113" spans="1:134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</row>
    <row r="114" spans="1:134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</row>
    <row r="115" spans="1:134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</row>
    <row r="116" spans="1:134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</row>
    <row r="117" spans="1:134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</row>
    <row r="118" spans="1:134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</row>
    <row r="119" spans="1:134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</row>
    <row r="120" spans="1:134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</row>
    <row r="121" spans="1:134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</row>
    <row r="122" spans="1:134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</row>
    <row r="123" spans="1:134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</row>
    <row r="124" spans="1:134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</row>
    <row r="125" spans="1:134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</row>
    <row r="126" spans="1:134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</row>
    <row r="127" spans="1:134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</row>
    <row r="128" spans="1:134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</row>
    <row r="129" spans="1:134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</row>
    <row r="130" spans="1:134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</row>
    <row r="131" spans="1:134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</row>
    <row r="132" spans="1:134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</row>
    <row r="133" spans="1:134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</row>
    <row r="134" spans="1:134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</row>
    <row r="135" spans="1:134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</row>
    <row r="136" spans="1:134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</row>
    <row r="137" spans="1:134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</row>
    <row r="138" spans="1:134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</row>
    <row r="139" spans="1:134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</row>
    <row r="140" spans="1:134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</row>
    <row r="141" spans="1:134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</row>
    <row r="142" spans="1:134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</row>
    <row r="143" spans="1:134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</row>
    <row r="144" spans="1:134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</row>
    <row r="145" spans="1:134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</row>
    <row r="146" spans="1:134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</row>
    <row r="147" spans="1:134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</row>
    <row r="148" spans="1:134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</row>
    <row r="149" spans="1:134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</row>
    <row r="150" spans="1:134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</row>
    <row r="151" spans="1:134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</row>
    <row r="152" spans="1:134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</row>
    <row r="153" spans="1:134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</row>
    <row r="154" spans="1:134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</row>
    <row r="155" spans="1:134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</row>
    <row r="156" spans="1:134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</row>
    <row r="157" spans="1:134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</row>
    <row r="158" spans="1:134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</row>
    <row r="159" spans="1:134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</row>
    <row r="160" spans="1:134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</row>
    <row r="161" spans="1:134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</row>
    <row r="162" spans="1:134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</row>
    <row r="163" spans="1:134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</row>
    <row r="164" spans="1:134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</row>
    <row r="165" spans="1:134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</row>
    <row r="166" spans="1:134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</row>
    <row r="167" spans="1:134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</row>
    <row r="168" spans="1:134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</row>
    <row r="169" spans="1:134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</row>
    <row r="170" spans="1:134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</row>
    <row r="171" spans="1:134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</row>
    <row r="172" spans="1:134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</row>
    <row r="173" spans="1:134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</row>
    <row r="174" spans="1:134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</row>
    <row r="175" spans="1:134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</row>
    <row r="176" spans="1:134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</row>
    <row r="177" spans="1:134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</row>
  </sheetData>
  <sheetProtection sheet="1" objects="1" scenarios="1"/>
  <mergeCells count="563">
    <mergeCell ref="F31:V32"/>
    <mergeCell ref="F11:X12"/>
    <mergeCell ref="Y11:AU12"/>
    <mergeCell ref="F13:X14"/>
    <mergeCell ref="Y13:AU14"/>
    <mergeCell ref="F6:AU8"/>
    <mergeCell ref="F9:X10"/>
    <mergeCell ref="Y9:AU10"/>
    <mergeCell ref="F19:X20"/>
    <mergeCell ref="Y19:AU20"/>
    <mergeCell ref="BS20:BT21"/>
    <mergeCell ref="BW20:BW21"/>
    <mergeCell ref="F15:X16"/>
    <mergeCell ref="Y15:AU16"/>
    <mergeCell ref="BW16:BW17"/>
    <mergeCell ref="F17:X18"/>
    <mergeCell ref="Y17:AU18"/>
    <mergeCell ref="BU18:BV19"/>
    <mergeCell ref="F23:X24"/>
    <mergeCell ref="Y23:AU24"/>
    <mergeCell ref="BO24:BP25"/>
    <mergeCell ref="BS24:BT25"/>
    <mergeCell ref="BW24:BW25"/>
    <mergeCell ref="F21:X22"/>
    <mergeCell ref="Y21:AU22"/>
    <mergeCell ref="BQ22:BR23"/>
    <mergeCell ref="BU22:BV23"/>
    <mergeCell ref="BI30:BJ31"/>
    <mergeCell ref="BM30:BN31"/>
    <mergeCell ref="BQ30:BR31"/>
    <mergeCell ref="BU30:BV31"/>
    <mergeCell ref="BK28:BL29"/>
    <mergeCell ref="BO28:BP29"/>
    <mergeCell ref="BS28:BT29"/>
    <mergeCell ref="BW28:BW29"/>
    <mergeCell ref="BM26:BN27"/>
    <mergeCell ref="BQ26:BR27"/>
    <mergeCell ref="BU26:BV27"/>
    <mergeCell ref="BW36:BW37"/>
    <mergeCell ref="BE34:BF35"/>
    <mergeCell ref="BI34:BJ35"/>
    <mergeCell ref="BM34:BN35"/>
    <mergeCell ref="BQ34:BR35"/>
    <mergeCell ref="BU34:BV35"/>
    <mergeCell ref="BG32:BH33"/>
    <mergeCell ref="BK32:BL33"/>
    <mergeCell ref="BO32:BP33"/>
    <mergeCell ref="BS32:BT33"/>
    <mergeCell ref="BW32:BW33"/>
    <mergeCell ref="BA38:BB39"/>
    <mergeCell ref="BE38:BF39"/>
    <mergeCell ref="BI38:BJ39"/>
    <mergeCell ref="BM38:BN39"/>
    <mergeCell ref="BQ38:BR39"/>
    <mergeCell ref="BU38:BV39"/>
    <mergeCell ref="BC36:BD37"/>
    <mergeCell ref="BG36:BH37"/>
    <mergeCell ref="BK36:BL37"/>
    <mergeCell ref="BO36:BP37"/>
    <mergeCell ref="BS36:BT37"/>
    <mergeCell ref="CA41:CC42"/>
    <mergeCell ref="AT43:AU43"/>
    <mergeCell ref="AV43:AY43"/>
    <mergeCell ref="AZ43:BC43"/>
    <mergeCell ref="BD43:BG43"/>
    <mergeCell ref="BH43:BK43"/>
    <mergeCell ref="BS40:BT41"/>
    <mergeCell ref="BW40:BW41"/>
    <mergeCell ref="AY40:AZ41"/>
    <mergeCell ref="BC40:BD41"/>
    <mergeCell ref="BG40:BH41"/>
    <mergeCell ref="BK40:BL41"/>
    <mergeCell ref="BO40:BP41"/>
    <mergeCell ref="CA43:CC43"/>
    <mergeCell ref="BL43:BO43"/>
    <mergeCell ref="BP43:BS43"/>
    <mergeCell ref="BT43:BW43"/>
    <mergeCell ref="CC44:CC45"/>
    <mergeCell ref="BX44:BX45"/>
    <mergeCell ref="BY44:BY45"/>
    <mergeCell ref="BZ44:BZ45"/>
    <mergeCell ref="CA44:CA45"/>
    <mergeCell ref="BD44:BG45"/>
    <mergeCell ref="BH44:BK45"/>
    <mergeCell ref="BL44:BO45"/>
    <mergeCell ref="BP44:BS45"/>
    <mergeCell ref="BT44:BW45"/>
    <mergeCell ref="AQ46:AQ49"/>
    <mergeCell ref="AR46:AR49"/>
    <mergeCell ref="AS46:AS49"/>
    <mergeCell ref="AT46:AU49"/>
    <mergeCell ref="AV46:AY49"/>
    <mergeCell ref="AZ46:BC49"/>
    <mergeCell ref="BD46:BG49"/>
    <mergeCell ref="CB44:CB45"/>
    <mergeCell ref="AQ44:AQ45"/>
    <mergeCell ref="AR44:AR45"/>
    <mergeCell ref="AS44:AS45"/>
    <mergeCell ref="AV44:AY45"/>
    <mergeCell ref="AZ44:BC45"/>
    <mergeCell ref="CC46:CC49"/>
    <mergeCell ref="BX46:BX49"/>
    <mergeCell ref="BY46:BY49"/>
    <mergeCell ref="BZ46:BZ49"/>
    <mergeCell ref="CA46:CA49"/>
    <mergeCell ref="CB46:CB49"/>
    <mergeCell ref="BH46:BK49"/>
    <mergeCell ref="BL46:BO49"/>
    <mergeCell ref="BP46:BS49"/>
    <mergeCell ref="BT46:BW49"/>
    <mergeCell ref="AS50:AS53"/>
    <mergeCell ref="AT50:AU53"/>
    <mergeCell ref="AV50:AY53"/>
    <mergeCell ref="AZ50:BC53"/>
    <mergeCell ref="BD50:BG53"/>
    <mergeCell ref="BH50:BK53"/>
    <mergeCell ref="F48:S49"/>
    <mergeCell ref="T48:V49"/>
    <mergeCell ref="W48:Y49"/>
    <mergeCell ref="AN49:AO50"/>
    <mergeCell ref="F50:S51"/>
    <mergeCell ref="T50:V51"/>
    <mergeCell ref="W50:Y51"/>
    <mergeCell ref="AQ50:AQ53"/>
    <mergeCell ref="AR50:AR53"/>
    <mergeCell ref="AL51:AM52"/>
    <mergeCell ref="F52:S53"/>
    <mergeCell ref="T52:V53"/>
    <mergeCell ref="W52:Y53"/>
    <mergeCell ref="AJ53:AK54"/>
    <mergeCell ref="AN53:AO54"/>
    <mergeCell ref="F54:S55"/>
    <mergeCell ref="T54:V55"/>
    <mergeCell ref="W54:Y55"/>
    <mergeCell ref="BX50:BX53"/>
    <mergeCell ref="BY50:BY53"/>
    <mergeCell ref="BZ50:BZ53"/>
    <mergeCell ref="CA50:CA53"/>
    <mergeCell ref="CB50:CB53"/>
    <mergeCell ref="CC50:CC53"/>
    <mergeCell ref="BL50:BO53"/>
    <mergeCell ref="BP50:BS53"/>
    <mergeCell ref="BT50:BW53"/>
    <mergeCell ref="CC54:CC57"/>
    <mergeCell ref="BX54:BX57"/>
    <mergeCell ref="BY54:BY57"/>
    <mergeCell ref="BZ54:BZ57"/>
    <mergeCell ref="CA54:CA57"/>
    <mergeCell ref="BD54:BG57"/>
    <mergeCell ref="BH54:BK57"/>
    <mergeCell ref="BL54:BO57"/>
    <mergeCell ref="BP54:BS57"/>
    <mergeCell ref="BT54:BW57"/>
    <mergeCell ref="F56:S57"/>
    <mergeCell ref="T56:V57"/>
    <mergeCell ref="W56:Y57"/>
    <mergeCell ref="AF57:AG58"/>
    <mergeCell ref="AJ57:AK58"/>
    <mergeCell ref="AN57:AO58"/>
    <mergeCell ref="CB54:CB57"/>
    <mergeCell ref="AQ54:AQ57"/>
    <mergeCell ref="AR54:AR57"/>
    <mergeCell ref="AS54:AS57"/>
    <mergeCell ref="AT54:AU57"/>
    <mergeCell ref="AV54:AY57"/>
    <mergeCell ref="AZ54:BC57"/>
    <mergeCell ref="BH58:BK61"/>
    <mergeCell ref="BL58:BO61"/>
    <mergeCell ref="BP58:BS61"/>
    <mergeCell ref="BT58:BW61"/>
    <mergeCell ref="AQ58:AQ61"/>
    <mergeCell ref="AR58:AR61"/>
    <mergeCell ref="AS58:AS61"/>
    <mergeCell ref="AT58:AU61"/>
    <mergeCell ref="AV58:AY61"/>
    <mergeCell ref="AZ58:BC61"/>
    <mergeCell ref="AD59:AE60"/>
    <mergeCell ref="AH59:AI60"/>
    <mergeCell ref="AL59:AM60"/>
    <mergeCell ref="CC62:CC65"/>
    <mergeCell ref="BX62:BX65"/>
    <mergeCell ref="BY62:BY65"/>
    <mergeCell ref="BZ62:BZ65"/>
    <mergeCell ref="CA62:CA65"/>
    <mergeCell ref="CB62:CB65"/>
    <mergeCell ref="BH62:BK65"/>
    <mergeCell ref="BL62:BO65"/>
    <mergeCell ref="BP62:BS65"/>
    <mergeCell ref="BT62:BW65"/>
    <mergeCell ref="AF61:AG62"/>
    <mergeCell ref="AJ61:AK62"/>
    <mergeCell ref="AN61:AO62"/>
    <mergeCell ref="AQ62:AQ65"/>
    <mergeCell ref="CB58:CB61"/>
    <mergeCell ref="CC58:CC61"/>
    <mergeCell ref="BX58:BX61"/>
    <mergeCell ref="BY58:BY61"/>
    <mergeCell ref="BZ58:BZ61"/>
    <mergeCell ref="CA58:CA61"/>
    <mergeCell ref="BD58:BG61"/>
    <mergeCell ref="X65:Y66"/>
    <mergeCell ref="AB65:AC66"/>
    <mergeCell ref="AF65:AG66"/>
    <mergeCell ref="AJ65:AK66"/>
    <mergeCell ref="AN65:AO66"/>
    <mergeCell ref="AT62:AU65"/>
    <mergeCell ref="AV62:AY65"/>
    <mergeCell ref="AZ62:BC65"/>
    <mergeCell ref="BD62:BG65"/>
    <mergeCell ref="AB61:AC62"/>
    <mergeCell ref="AR62:AR65"/>
    <mergeCell ref="AS62:AS65"/>
    <mergeCell ref="AQ66:AQ69"/>
    <mergeCell ref="AR66:AR69"/>
    <mergeCell ref="AS66:AS69"/>
    <mergeCell ref="AT66:AU69"/>
    <mergeCell ref="AV66:AY69"/>
    <mergeCell ref="AZ66:BC69"/>
    <mergeCell ref="Z63:AA64"/>
    <mergeCell ref="AD63:AE64"/>
    <mergeCell ref="AH63:AI64"/>
    <mergeCell ref="AL63:AM64"/>
    <mergeCell ref="AB69:AC70"/>
    <mergeCell ref="CC66:CC69"/>
    <mergeCell ref="BX66:BX69"/>
    <mergeCell ref="BY66:BY69"/>
    <mergeCell ref="BZ66:BZ69"/>
    <mergeCell ref="CA66:CA69"/>
    <mergeCell ref="BD66:BG69"/>
    <mergeCell ref="BH66:BK69"/>
    <mergeCell ref="BL66:BO69"/>
    <mergeCell ref="BP66:BS69"/>
    <mergeCell ref="BT66:BW69"/>
    <mergeCell ref="CC70:CC73"/>
    <mergeCell ref="R71:S72"/>
    <mergeCell ref="V71:W72"/>
    <mergeCell ref="Z71:AA72"/>
    <mergeCell ref="AD71:AE72"/>
    <mergeCell ref="AH71:AI72"/>
    <mergeCell ref="AL71:AM72"/>
    <mergeCell ref="AH75:AI76"/>
    <mergeCell ref="AL75:AM76"/>
    <mergeCell ref="BX70:BX73"/>
    <mergeCell ref="BY70:BY73"/>
    <mergeCell ref="BZ70:BZ73"/>
    <mergeCell ref="CA70:CA73"/>
    <mergeCell ref="BD70:BG73"/>
    <mergeCell ref="BH70:BK73"/>
    <mergeCell ref="BL70:BO73"/>
    <mergeCell ref="BP70:BS73"/>
    <mergeCell ref="BT70:BW73"/>
    <mergeCell ref="AQ70:AQ73"/>
    <mergeCell ref="AR70:AR73"/>
    <mergeCell ref="AS70:AS73"/>
    <mergeCell ref="AT70:AU73"/>
    <mergeCell ref="AV70:AY73"/>
    <mergeCell ref="AZ70:BC73"/>
    <mergeCell ref="AR74:AR77"/>
    <mergeCell ref="AS74:AS77"/>
    <mergeCell ref="AT74:AU77"/>
    <mergeCell ref="AV74:AY77"/>
    <mergeCell ref="AZ74:BC77"/>
    <mergeCell ref="BD74:BG77"/>
    <mergeCell ref="AN73:AO74"/>
    <mergeCell ref="AQ74:AQ77"/>
    <mergeCell ref="CB70:CB73"/>
    <mergeCell ref="AN69:AO70"/>
    <mergeCell ref="CB66:CB69"/>
    <mergeCell ref="CC74:CC77"/>
    <mergeCell ref="BX74:BX77"/>
    <mergeCell ref="BY74:BY77"/>
    <mergeCell ref="BZ74:BZ77"/>
    <mergeCell ref="CA74:CA77"/>
    <mergeCell ref="CB74:CB77"/>
    <mergeCell ref="BH74:BK77"/>
    <mergeCell ref="BL74:BO77"/>
    <mergeCell ref="BP74:BS77"/>
    <mergeCell ref="BT74:BW77"/>
    <mergeCell ref="CB78:CB81"/>
    <mergeCell ref="CC78:CC81"/>
    <mergeCell ref="BX78:BX81"/>
    <mergeCell ref="BY78:BY81"/>
    <mergeCell ref="BZ78:BZ81"/>
    <mergeCell ref="CA78:CA81"/>
    <mergeCell ref="BD78:BG81"/>
    <mergeCell ref="BH78:BK81"/>
    <mergeCell ref="BL78:BO81"/>
    <mergeCell ref="BP78:BS81"/>
    <mergeCell ref="BT78:BW81"/>
    <mergeCell ref="AQ82:AQ85"/>
    <mergeCell ref="AR82:AR85"/>
    <mergeCell ref="AS82:AS85"/>
    <mergeCell ref="AT82:AU85"/>
    <mergeCell ref="AV82:AY85"/>
    <mergeCell ref="AZ82:BC85"/>
    <mergeCell ref="T81:U82"/>
    <mergeCell ref="X81:Y82"/>
    <mergeCell ref="AB81:AC82"/>
    <mergeCell ref="AF81:AG82"/>
    <mergeCell ref="AJ81:AK82"/>
    <mergeCell ref="AN81:AO82"/>
    <mergeCell ref="AJ85:AK85"/>
    <mergeCell ref="AN85:AO85"/>
    <mergeCell ref="AQ78:AQ81"/>
    <mergeCell ref="AR78:AR81"/>
    <mergeCell ref="AS78:AS81"/>
    <mergeCell ref="AT78:AU81"/>
    <mergeCell ref="AV78:AY81"/>
    <mergeCell ref="AZ78:BC81"/>
    <mergeCell ref="T77:U78"/>
    <mergeCell ref="X77:Y78"/>
    <mergeCell ref="AB77:AC78"/>
    <mergeCell ref="AN77:AO78"/>
    <mergeCell ref="CB82:CB85"/>
    <mergeCell ref="CC82:CC85"/>
    <mergeCell ref="BX82:BX85"/>
    <mergeCell ref="BY82:BY85"/>
    <mergeCell ref="BZ82:BZ85"/>
    <mergeCell ref="CA82:CA85"/>
    <mergeCell ref="BD82:BG85"/>
    <mergeCell ref="BH82:BK85"/>
    <mergeCell ref="BL82:BO85"/>
    <mergeCell ref="BP82:BS85"/>
    <mergeCell ref="BT82:BW85"/>
    <mergeCell ref="F37:S38"/>
    <mergeCell ref="T37:V38"/>
    <mergeCell ref="W37:Y38"/>
    <mergeCell ref="F39:S40"/>
    <mergeCell ref="T39:V40"/>
    <mergeCell ref="AH79:AI80"/>
    <mergeCell ref="AL79:AM80"/>
    <mergeCell ref="P81:Q82"/>
    <mergeCell ref="P77:Q78"/>
    <mergeCell ref="AJ77:AK78"/>
    <mergeCell ref="T69:U70"/>
    <mergeCell ref="X69:Y70"/>
    <mergeCell ref="AF69:AG70"/>
    <mergeCell ref="AJ69:AK70"/>
    <mergeCell ref="AB73:AC74"/>
    <mergeCell ref="AF73:AG74"/>
    <mergeCell ref="AJ73:AK74"/>
    <mergeCell ref="V67:W68"/>
    <mergeCell ref="Z67:AA68"/>
    <mergeCell ref="AD67:AE68"/>
    <mergeCell ref="AH67:AI68"/>
    <mergeCell ref="AL67:AM68"/>
    <mergeCell ref="AH55:AI56"/>
    <mergeCell ref="AL55:AM56"/>
    <mergeCell ref="V83:W84"/>
    <mergeCell ref="Z83:AA84"/>
    <mergeCell ref="AD83:AE84"/>
    <mergeCell ref="AH83:AI84"/>
    <mergeCell ref="AL83:AM84"/>
    <mergeCell ref="T85:U85"/>
    <mergeCell ref="X85:Y85"/>
    <mergeCell ref="W35:Y36"/>
    <mergeCell ref="T41:V42"/>
    <mergeCell ref="W41:Y42"/>
    <mergeCell ref="W39:Y40"/>
    <mergeCell ref="F46:Y47"/>
    <mergeCell ref="F33:S34"/>
    <mergeCell ref="T33:V34"/>
    <mergeCell ref="W33:Y34"/>
    <mergeCell ref="F35:S36"/>
    <mergeCell ref="T35:V36"/>
    <mergeCell ref="AB85:AC85"/>
    <mergeCell ref="AF85:AG85"/>
    <mergeCell ref="N79:O80"/>
    <mergeCell ref="R79:S80"/>
    <mergeCell ref="V79:W80"/>
    <mergeCell ref="Z79:AA80"/>
    <mergeCell ref="AD79:AE80"/>
    <mergeCell ref="L77:M78"/>
    <mergeCell ref="AF77:AG78"/>
    <mergeCell ref="N75:O76"/>
    <mergeCell ref="R75:S76"/>
    <mergeCell ref="V75:W76"/>
    <mergeCell ref="Z75:AA76"/>
    <mergeCell ref="AD75:AE76"/>
    <mergeCell ref="P73:Q74"/>
    <mergeCell ref="T73:U74"/>
    <mergeCell ref="X73:Y74"/>
    <mergeCell ref="F41:S42"/>
    <mergeCell ref="R83:S84"/>
    <mergeCell ref="BX87:BZ87"/>
    <mergeCell ref="CA87:CC87"/>
    <mergeCell ref="BH87:BK87"/>
    <mergeCell ref="BL87:BO87"/>
    <mergeCell ref="BP87:BS87"/>
    <mergeCell ref="BT87:BW87"/>
    <mergeCell ref="BX86:BZ86"/>
    <mergeCell ref="CA86:CC86"/>
    <mergeCell ref="BL86:BO86"/>
    <mergeCell ref="BP86:BS86"/>
    <mergeCell ref="BT86:BW86"/>
    <mergeCell ref="BH86:BK86"/>
    <mergeCell ref="BX88:BZ88"/>
    <mergeCell ref="CA88:CC88"/>
    <mergeCell ref="AT88:AU88"/>
    <mergeCell ref="AV88:AY88"/>
    <mergeCell ref="AZ88:BC88"/>
    <mergeCell ref="BD88:BG88"/>
    <mergeCell ref="BH88:BK88"/>
    <mergeCell ref="BL88:BO88"/>
    <mergeCell ref="BP88:BS88"/>
    <mergeCell ref="BT88:BW88"/>
    <mergeCell ref="BX89:BZ89"/>
    <mergeCell ref="CA89:CC89"/>
    <mergeCell ref="AT89:AU89"/>
    <mergeCell ref="AV89:AY89"/>
    <mergeCell ref="AZ89:BC89"/>
    <mergeCell ref="BD89:BG89"/>
    <mergeCell ref="BH89:BK89"/>
    <mergeCell ref="BL89:BO89"/>
    <mergeCell ref="BP89:BS89"/>
    <mergeCell ref="BT89:BW89"/>
    <mergeCell ref="BX90:BZ90"/>
    <mergeCell ref="CA90:CC90"/>
    <mergeCell ref="BT90:BW90"/>
    <mergeCell ref="AT90:AU90"/>
    <mergeCell ref="AV90:AY90"/>
    <mergeCell ref="AZ90:BC90"/>
    <mergeCell ref="BD90:BG90"/>
    <mergeCell ref="BH90:BK90"/>
    <mergeCell ref="BL90:BO90"/>
    <mergeCell ref="BP90:BS90"/>
    <mergeCell ref="BX92:BZ92"/>
    <mergeCell ref="CA92:CC92"/>
    <mergeCell ref="BL92:BO92"/>
    <mergeCell ref="BP92:BS92"/>
    <mergeCell ref="BT92:BW92"/>
    <mergeCell ref="CA91:CC91"/>
    <mergeCell ref="AT92:AU92"/>
    <mergeCell ref="AV92:AY92"/>
    <mergeCell ref="AZ92:BC92"/>
    <mergeCell ref="BD92:BG92"/>
    <mergeCell ref="BH92:BK92"/>
    <mergeCell ref="BX91:BZ91"/>
    <mergeCell ref="BP91:BS91"/>
    <mergeCell ref="BT91:BW91"/>
    <mergeCell ref="AT91:AU91"/>
    <mergeCell ref="AV91:AY91"/>
    <mergeCell ref="AZ91:BC91"/>
    <mergeCell ref="BD91:BG91"/>
    <mergeCell ref="BH91:BK91"/>
    <mergeCell ref="BL91:BO91"/>
    <mergeCell ref="CA93:CC93"/>
    <mergeCell ref="AS94:AS103"/>
    <mergeCell ref="AT94:AU94"/>
    <mergeCell ref="AV94:AY94"/>
    <mergeCell ref="AZ94:BC94"/>
    <mergeCell ref="BD94:BG94"/>
    <mergeCell ref="BX93:BZ93"/>
    <mergeCell ref="BP93:BS93"/>
    <mergeCell ref="BT93:BW93"/>
    <mergeCell ref="AT93:AU93"/>
    <mergeCell ref="AV93:AY93"/>
    <mergeCell ref="AZ93:BC93"/>
    <mergeCell ref="BD93:BG93"/>
    <mergeCell ref="BH93:BK93"/>
    <mergeCell ref="BL93:BO93"/>
    <mergeCell ref="AS86:AS93"/>
    <mergeCell ref="AT86:AU86"/>
    <mergeCell ref="AV86:AY86"/>
    <mergeCell ref="AZ86:BC86"/>
    <mergeCell ref="BD86:BG86"/>
    <mergeCell ref="AT87:AU87"/>
    <mergeCell ref="AV87:AY87"/>
    <mergeCell ref="AZ87:BC87"/>
    <mergeCell ref="BD87:BG87"/>
    <mergeCell ref="AT95:AU95"/>
    <mergeCell ref="AV95:AY95"/>
    <mergeCell ref="AZ95:BC95"/>
    <mergeCell ref="BD95:BG95"/>
    <mergeCell ref="BH95:BK95"/>
    <mergeCell ref="BL95:BO95"/>
    <mergeCell ref="BP95:BS95"/>
    <mergeCell ref="BT95:BW95"/>
    <mergeCell ref="BH94:BK94"/>
    <mergeCell ref="BL94:BO94"/>
    <mergeCell ref="BP94:BS94"/>
    <mergeCell ref="BT94:BW94"/>
    <mergeCell ref="BT97:BW97"/>
    <mergeCell ref="AT97:AU97"/>
    <mergeCell ref="AV97:AY97"/>
    <mergeCell ref="AZ97:BC97"/>
    <mergeCell ref="BD97:BG97"/>
    <mergeCell ref="BH97:BK97"/>
    <mergeCell ref="BL97:BO97"/>
    <mergeCell ref="BP97:BS97"/>
    <mergeCell ref="AT96:AU96"/>
    <mergeCell ref="AV96:AY96"/>
    <mergeCell ref="AZ96:BC96"/>
    <mergeCell ref="BD96:BG96"/>
    <mergeCell ref="BH96:BK96"/>
    <mergeCell ref="BL96:BO96"/>
    <mergeCell ref="BP96:BS96"/>
    <mergeCell ref="BT96:BW96"/>
    <mergeCell ref="BL99:BO99"/>
    <mergeCell ref="BP99:BS99"/>
    <mergeCell ref="BT99:BW99"/>
    <mergeCell ref="AT99:AU99"/>
    <mergeCell ref="AV99:AY99"/>
    <mergeCell ref="AZ99:BC99"/>
    <mergeCell ref="BD99:BG99"/>
    <mergeCell ref="BH99:BK99"/>
    <mergeCell ref="BP98:BS98"/>
    <mergeCell ref="BT98:BW98"/>
    <mergeCell ref="AT98:AU98"/>
    <mergeCell ref="AV98:AY98"/>
    <mergeCell ref="AZ98:BC98"/>
    <mergeCell ref="BD98:BG98"/>
    <mergeCell ref="BH98:BK98"/>
    <mergeCell ref="BL98:BO98"/>
    <mergeCell ref="BL101:BO101"/>
    <mergeCell ref="BP101:BS101"/>
    <mergeCell ref="BT101:BW101"/>
    <mergeCell ref="AT101:AU101"/>
    <mergeCell ref="AV101:AY101"/>
    <mergeCell ref="AZ101:BC101"/>
    <mergeCell ref="BD101:BG101"/>
    <mergeCell ref="BH101:BK101"/>
    <mergeCell ref="BP100:BS100"/>
    <mergeCell ref="BT100:BW100"/>
    <mergeCell ref="AT100:AU100"/>
    <mergeCell ref="AV100:AY100"/>
    <mergeCell ref="AZ100:BC100"/>
    <mergeCell ref="BD100:BG100"/>
    <mergeCell ref="BH100:BK100"/>
    <mergeCell ref="BL100:BO100"/>
    <mergeCell ref="AT103:AU103"/>
    <mergeCell ref="AV103:AY103"/>
    <mergeCell ref="AZ103:BC103"/>
    <mergeCell ref="BD103:BG103"/>
    <mergeCell ref="BH103:BK103"/>
    <mergeCell ref="BP102:BS102"/>
    <mergeCell ref="BT102:BW102"/>
    <mergeCell ref="AT102:AU102"/>
    <mergeCell ref="AV102:AY102"/>
    <mergeCell ref="AZ102:BC102"/>
    <mergeCell ref="BD102:BG102"/>
    <mergeCell ref="BH102:BK102"/>
    <mergeCell ref="BL102:BO102"/>
    <mergeCell ref="BT104:BW104"/>
    <mergeCell ref="AV104:AY104"/>
    <mergeCell ref="AZ104:BC104"/>
    <mergeCell ref="BD104:BG104"/>
    <mergeCell ref="BH104:BK104"/>
    <mergeCell ref="BL104:BO104"/>
    <mergeCell ref="BP104:BS104"/>
    <mergeCell ref="BL103:BO103"/>
    <mergeCell ref="BP103:BS103"/>
    <mergeCell ref="BT103:BW103"/>
    <mergeCell ref="BA6:BT7"/>
    <mergeCell ref="BR8:BT9"/>
    <mergeCell ref="BO8:BQ9"/>
    <mergeCell ref="BA8:BN9"/>
    <mergeCell ref="BR12:BT13"/>
    <mergeCell ref="BO12:BQ13"/>
    <mergeCell ref="BA12:BN13"/>
    <mergeCell ref="BR10:BT11"/>
    <mergeCell ref="BO10:BQ11"/>
    <mergeCell ref="BA10:BN11"/>
  </mergeCells>
  <dataValidations count="3">
    <dataValidation type="list" allowBlank="1" showInputMessage="1" showErrorMessage="1" sqref="AV46:BW85" xr:uid="{1CAF10C8-077A-40A8-94A2-DD064F01256B}">
      <formula1>"▽,○,●"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T73:U74 P73:Q74 N75:O76 R75:S76 V75:W76 Z75:AA76 AD75:AE76 AH75:AI76 AL75:AM76 AN77:AO78 AJ77:AK78 AF77:AG78 AB77:AC78 X77:Y78 T77:U78 P77:Q78 L77:M78 N79:O80 R79:S80 P81:Q82 R83:S84 T81:U82 V79:W80 X81:Y82 Z79:AA80 AB81:AC82 AD79:AE80 AF81:AG82 AH79:AI80 AJ81:AK82 AL79:AM80 AN81:AO82 AL83:AM84 AN85:AO85 AJ85:AK85 AH83:AI84 AF85:AG85 AB85:AC85 AD83:AE84 Z83:AA84 V83:W84 T85:U85 X85:Y85" xr:uid="{A90806BE-D79B-4D17-A0FF-61B3BB9EC7DD}">
      <formula1>"'++,'+,'-,'- -"</formula1>
    </dataValidation>
    <dataValidation type="list" allowBlank="1" showInputMessage="1" showErrorMessage="1" sqref="AY40:AZ41 BC40:BD41 BA38:BB39 BC36:BD37 BE34:BF35 BG32:BH33 BI30:BJ31 BK28:BL29 BM26:BN27 BO24:BP25 BQ22:BR23 BS20:BT21 BU18:BV19 BW16:BW17 BW20:BW21 BG40:BH41 BE38:BF39 BG36:BH37 BI34:BJ35 BI38:BJ39 BK40:BL41 BM38:BN39 BK36:BL37 BK32:BL33 BM30:BN31 BM34:BN35 BO36:BP37 BO40:BP41 BQ38:BR39 BQ34:BR35 BO32:BP33 BO28:BP29 BQ26:BR27 BS24:BT25 BU22:BV23 BW24:BW25 BU26:BV27 BS28:BT29 BQ30:BR31 BS32:BT33 BS36:BT37 BS40:BT41 BW40:BW41 BU38:BV39 BW36:BW37 BU34:BV35 BW32:BW33 BW28:BW29 BU30:BV31" xr:uid="{84221B7B-D733-443F-9A0B-CD8BE2B30312}">
      <formula1>"○,●"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E441-E555-4DDA-AB95-A7226EE1E840}">
  <sheetPr>
    <pageSetUpPr autoPageBreaks="0"/>
  </sheetPr>
  <dimension ref="A1:DV176"/>
  <sheetViews>
    <sheetView zoomScaleNormal="100" zoomScalePageLayoutView="4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67" width="1.7109375" style="27" customWidth="1"/>
    <col min="68" max="73" width="4" style="27" customWidth="1"/>
    <col min="74" max="75" width="1.7109375" style="27" customWidth="1"/>
    <col min="76" max="16384" width="9.140625" style="27"/>
  </cols>
  <sheetData>
    <row r="1" spans="1:126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6"/>
      <c r="BX1" s="25"/>
      <c r="BY1" s="26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pans="1:126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6"/>
      <c r="BX2" s="25"/>
      <c r="BY2" s="26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pans="1:126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6"/>
      <c r="BX3" s="25"/>
      <c r="BY3" s="26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pans="1:126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6"/>
      <c r="BX4" s="25"/>
      <c r="BY4" s="26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pans="1:126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6"/>
      <c r="BX5" s="25"/>
      <c r="BY5" s="26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</row>
    <row r="6" spans="1:126" ht="9" customHeight="1" x14ac:dyDescent="0.2">
      <c r="A6" s="25"/>
      <c r="B6" s="25"/>
      <c r="C6" s="25"/>
      <c r="D6" s="25"/>
      <c r="E6" s="26"/>
      <c r="F6" s="384" t="s">
        <v>37</v>
      </c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6"/>
      <c r="AV6" s="29"/>
      <c r="AW6" s="25"/>
      <c r="AX6" s="25"/>
      <c r="AY6" s="25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29"/>
      <c r="BQ6" s="25"/>
      <c r="BR6" s="25"/>
      <c r="BS6" s="25"/>
      <c r="BT6" s="25"/>
      <c r="BU6" s="25"/>
      <c r="BV6" s="25"/>
      <c r="BW6" s="26"/>
      <c r="BX6" s="25"/>
      <c r="BY6" s="26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</row>
    <row r="7" spans="1:126" ht="9" customHeight="1" x14ac:dyDescent="0.2">
      <c r="A7" s="25"/>
      <c r="B7" s="25"/>
      <c r="C7" s="25"/>
      <c r="D7" s="25"/>
      <c r="E7" s="26"/>
      <c r="F7" s="387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9"/>
      <c r="AV7" s="29"/>
      <c r="AW7" s="25"/>
      <c r="AX7" s="25"/>
      <c r="AY7" s="25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29"/>
      <c r="BQ7" s="25"/>
      <c r="BR7" s="25"/>
      <c r="BS7" s="25"/>
      <c r="BT7" s="25"/>
      <c r="BU7" s="25"/>
      <c r="BV7" s="25"/>
      <c r="BW7" s="26"/>
      <c r="BX7" s="25"/>
      <c r="BY7" s="26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</row>
    <row r="8" spans="1:126" ht="9" customHeight="1" thickBot="1" x14ac:dyDescent="0.25">
      <c r="A8" s="25"/>
      <c r="B8" s="25"/>
      <c r="C8" s="25"/>
      <c r="D8" s="25"/>
      <c r="E8" s="26"/>
      <c r="F8" s="390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2"/>
      <c r="AV8" s="29"/>
      <c r="AW8" s="25"/>
      <c r="AX8" s="25"/>
      <c r="AY8" s="25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29"/>
      <c r="BQ8" s="25"/>
      <c r="BR8" s="25"/>
      <c r="BS8" s="25"/>
      <c r="BT8" s="25"/>
      <c r="BU8" s="25"/>
      <c r="BV8" s="25"/>
      <c r="BW8" s="26"/>
      <c r="BX8" s="25"/>
      <c r="BY8" s="26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</row>
    <row r="9" spans="1:126" ht="9" customHeight="1" thickTop="1" x14ac:dyDescent="0.2">
      <c r="A9" s="25"/>
      <c r="B9" s="25"/>
      <c r="C9" s="25"/>
      <c r="D9" s="25"/>
      <c r="E9" s="26"/>
      <c r="F9" s="381" t="s">
        <v>38</v>
      </c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3"/>
      <c r="Y9" s="393" t="s">
        <v>122</v>
      </c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4"/>
      <c r="AV9" s="29"/>
      <c r="AW9" s="25"/>
      <c r="AX9" s="25"/>
      <c r="AY9" s="25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29"/>
      <c r="BQ9" s="25"/>
      <c r="BR9" s="25"/>
      <c r="BS9" s="25"/>
      <c r="BT9" s="25"/>
      <c r="BU9" s="25"/>
      <c r="BV9" s="25"/>
      <c r="BW9" s="26"/>
      <c r="BX9" s="25"/>
      <c r="BY9" s="26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</row>
    <row r="10" spans="1:126" ht="9" customHeight="1" x14ac:dyDescent="0.2">
      <c r="A10" s="25"/>
      <c r="B10" s="25"/>
      <c r="C10" s="25"/>
      <c r="D10" s="25"/>
      <c r="E10" s="26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  <c r="X10" s="359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T10" s="360"/>
      <c r="AU10" s="361"/>
      <c r="AV10" s="29"/>
      <c r="AW10" s="25"/>
      <c r="AX10" s="25"/>
      <c r="AY10" s="25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29"/>
      <c r="BQ10" s="25"/>
      <c r="BR10" s="25"/>
      <c r="BS10" s="25"/>
      <c r="BT10" s="25"/>
      <c r="BU10" s="25"/>
      <c r="BV10" s="25"/>
      <c r="BW10" s="26"/>
      <c r="BX10" s="25"/>
      <c r="BY10" s="26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</row>
    <row r="11" spans="1:126" ht="9" customHeight="1" x14ac:dyDescent="0.2">
      <c r="A11" s="25"/>
      <c r="B11" s="25"/>
      <c r="C11" s="25"/>
      <c r="D11" s="25"/>
      <c r="E11" s="26"/>
      <c r="F11" s="357" t="s">
        <v>40</v>
      </c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  <c r="X11" s="359"/>
      <c r="Y11" s="360" t="s">
        <v>123</v>
      </c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T11" s="360"/>
      <c r="AU11" s="361"/>
      <c r="AV11" s="29"/>
      <c r="AW11" s="25"/>
      <c r="AX11" s="25"/>
      <c r="AY11" s="25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29"/>
      <c r="BQ11" s="25"/>
      <c r="BR11" s="25"/>
      <c r="BS11" s="25"/>
      <c r="BT11" s="25"/>
      <c r="BU11" s="25"/>
      <c r="BV11" s="25"/>
      <c r="BW11" s="26"/>
      <c r="BX11" s="25"/>
      <c r="BY11" s="26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</row>
    <row r="12" spans="1:126" ht="9" customHeight="1" x14ac:dyDescent="0.2">
      <c r="A12" s="25"/>
      <c r="B12" s="25"/>
      <c r="C12" s="25"/>
      <c r="D12" s="25"/>
      <c r="E12" s="26"/>
      <c r="F12" s="357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  <c r="X12" s="359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T12" s="360"/>
      <c r="AU12" s="361"/>
      <c r="AV12" s="29"/>
      <c r="AW12" s="25"/>
      <c r="AX12" s="25"/>
      <c r="AY12" s="25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29"/>
      <c r="BQ12" s="25"/>
      <c r="BR12" s="25"/>
      <c r="BS12" s="25"/>
      <c r="BT12" s="25"/>
      <c r="BU12" s="25"/>
      <c r="BV12" s="25"/>
      <c r="BW12" s="26"/>
      <c r="BX12" s="25"/>
      <c r="BY12" s="26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</row>
    <row r="13" spans="1:126" ht="9" customHeight="1" x14ac:dyDescent="0.2">
      <c r="A13" s="25"/>
      <c r="B13" s="25"/>
      <c r="C13" s="25"/>
      <c r="D13" s="25"/>
      <c r="E13" s="26"/>
      <c r="F13" s="381" t="s">
        <v>41</v>
      </c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3"/>
      <c r="Y13" s="360" t="s">
        <v>123</v>
      </c>
      <c r="Z13" s="360"/>
      <c r="AA13" s="360"/>
      <c r="AB13" s="360"/>
      <c r="AC13" s="360"/>
      <c r="AD13" s="360"/>
      <c r="AE13" s="360"/>
      <c r="AF13" s="360"/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60"/>
      <c r="AU13" s="361"/>
      <c r="AV13" s="29"/>
      <c r="AW13" s="25"/>
      <c r="AX13" s="25"/>
      <c r="AY13" s="25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29"/>
      <c r="BQ13" s="25"/>
      <c r="BR13" s="25"/>
      <c r="BS13" s="25"/>
      <c r="BT13" s="25"/>
      <c r="BU13" s="25"/>
      <c r="BV13" s="25"/>
      <c r="BW13" s="26"/>
      <c r="BX13" s="25"/>
      <c r="BY13" s="26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</row>
    <row r="14" spans="1:126" ht="9" customHeight="1" x14ac:dyDescent="0.2">
      <c r="A14" s="25"/>
      <c r="B14" s="25"/>
      <c r="C14" s="25"/>
      <c r="D14" s="25"/>
      <c r="E14" s="26"/>
      <c r="F14" s="357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9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  <c r="AL14" s="360"/>
      <c r="AM14" s="360"/>
      <c r="AN14" s="360"/>
      <c r="AO14" s="360"/>
      <c r="AP14" s="360"/>
      <c r="AQ14" s="360"/>
      <c r="AR14" s="360"/>
      <c r="AS14" s="360"/>
      <c r="AT14" s="360"/>
      <c r="AU14" s="36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29"/>
      <c r="BQ14" s="25"/>
      <c r="BR14" s="25"/>
      <c r="BS14" s="25"/>
      <c r="BT14" s="25"/>
      <c r="BU14" s="25"/>
      <c r="BV14" s="25"/>
      <c r="BW14" s="26"/>
      <c r="BX14" s="25"/>
      <c r="BY14" s="26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</row>
    <row r="15" spans="1:126" ht="9" customHeight="1" x14ac:dyDescent="0.2">
      <c r="A15" s="25"/>
      <c r="B15" s="25"/>
      <c r="C15" s="25"/>
      <c r="D15" s="25"/>
      <c r="E15" s="26"/>
      <c r="F15" s="357" t="s">
        <v>39</v>
      </c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9"/>
      <c r="Y15" s="360" t="s">
        <v>124</v>
      </c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360"/>
      <c r="AT15" s="360"/>
      <c r="AU15" s="36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29"/>
      <c r="BQ15" s="25"/>
      <c r="BR15" s="25"/>
      <c r="BS15" s="25"/>
      <c r="BT15" s="25"/>
      <c r="BU15" s="25"/>
      <c r="BV15" s="25"/>
      <c r="BW15" s="26"/>
      <c r="BX15" s="25"/>
      <c r="BY15" s="26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</row>
    <row r="16" spans="1:126" ht="9" customHeight="1" x14ac:dyDescent="0.2">
      <c r="A16" s="25"/>
      <c r="B16" s="25"/>
      <c r="C16" s="25"/>
      <c r="D16" s="25"/>
      <c r="E16" s="26"/>
      <c r="F16" s="357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9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25"/>
      <c r="BQ16" s="25"/>
      <c r="BR16" s="25"/>
      <c r="BS16" s="25"/>
      <c r="BT16" s="25"/>
      <c r="BU16" s="25"/>
      <c r="BV16" s="25"/>
      <c r="BW16" s="26"/>
      <c r="BX16" s="25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</row>
    <row r="17" spans="1:126" ht="9" customHeight="1" x14ac:dyDescent="0.2">
      <c r="A17" s="25"/>
      <c r="B17" s="25"/>
      <c r="C17" s="25"/>
      <c r="D17" s="25"/>
      <c r="E17" s="26"/>
      <c r="F17" s="357" t="s">
        <v>42</v>
      </c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  <c r="V17" s="358"/>
      <c r="W17" s="358"/>
      <c r="X17" s="359"/>
      <c r="Y17" s="365">
        <v>44322</v>
      </c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25"/>
      <c r="BQ17" s="25"/>
      <c r="BR17" s="25"/>
      <c r="BS17" s="25"/>
      <c r="BT17" s="25"/>
      <c r="BU17" s="25"/>
      <c r="BV17" s="25"/>
      <c r="BW17" s="26"/>
      <c r="BX17" s="25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</row>
    <row r="18" spans="1:126" ht="9" customHeight="1" thickBot="1" x14ac:dyDescent="0.25">
      <c r="A18" s="25"/>
      <c r="B18" s="25"/>
      <c r="C18" s="25"/>
      <c r="D18" s="25"/>
      <c r="E18" s="26"/>
      <c r="F18" s="362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4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25"/>
      <c r="BQ18" s="25"/>
      <c r="BR18" s="25"/>
      <c r="BS18" s="25"/>
      <c r="BT18" s="25"/>
      <c r="BU18" s="25"/>
      <c r="BV18" s="25"/>
      <c r="BW18" s="26"/>
      <c r="BX18" s="25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</row>
    <row r="19" spans="1:126" ht="9" customHeight="1" thickTop="1" x14ac:dyDescent="0.2">
      <c r="A19" s="25"/>
      <c r="B19" s="25"/>
      <c r="C19" s="25"/>
      <c r="D19" s="25"/>
      <c r="E19" s="26"/>
      <c r="F19" s="381" t="s">
        <v>117</v>
      </c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3"/>
      <c r="Y19" s="393">
        <v>1</v>
      </c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25"/>
      <c r="BQ19" s="25"/>
      <c r="BR19" s="25"/>
      <c r="BS19" s="25"/>
      <c r="BT19" s="25"/>
      <c r="BU19" s="25"/>
      <c r="BV19" s="25"/>
      <c r="BW19" s="26"/>
      <c r="BX19" s="25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</row>
    <row r="20" spans="1:126" ht="9" customHeight="1" x14ac:dyDescent="0.2">
      <c r="A20" s="25"/>
      <c r="B20" s="25"/>
      <c r="C20" s="25"/>
      <c r="D20" s="25"/>
      <c r="E20" s="26"/>
      <c r="F20" s="357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9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360"/>
      <c r="AK20" s="360"/>
      <c r="AL20" s="360"/>
      <c r="AM20" s="360"/>
      <c r="AN20" s="360"/>
      <c r="AO20" s="360"/>
      <c r="AP20" s="360"/>
      <c r="AQ20" s="360"/>
      <c r="AR20" s="360"/>
      <c r="AS20" s="360"/>
      <c r="AT20" s="360"/>
      <c r="AU20" s="36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04"/>
      <c r="BL20" s="104"/>
      <c r="BM20" s="104"/>
      <c r="BN20" s="104"/>
      <c r="BO20" s="104"/>
      <c r="BP20" s="105"/>
      <c r="BQ20" s="105"/>
      <c r="BR20" s="25"/>
      <c r="BS20" s="25"/>
      <c r="BT20" s="25"/>
      <c r="BU20" s="25"/>
      <c r="BV20" s="25"/>
      <c r="BW20" s="26"/>
      <c r="BX20" s="25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</row>
    <row r="21" spans="1:126" ht="9" customHeight="1" x14ac:dyDescent="0.2">
      <c r="A21" s="25"/>
      <c r="B21" s="25"/>
      <c r="C21" s="25"/>
      <c r="D21" s="25"/>
      <c r="E21" s="26"/>
      <c r="F21" s="357" t="s">
        <v>43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9"/>
      <c r="Y21" s="371" t="s">
        <v>125</v>
      </c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04"/>
      <c r="BL21" s="104"/>
      <c r="BM21" s="104"/>
      <c r="BN21" s="104"/>
      <c r="BO21" s="104"/>
      <c r="BP21" s="105"/>
      <c r="BQ21" s="105"/>
      <c r="BR21" s="25"/>
      <c r="BS21" s="25"/>
      <c r="BT21" s="25"/>
      <c r="BU21" s="25"/>
      <c r="BV21" s="25"/>
      <c r="BW21" s="26"/>
      <c r="BX21" s="25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</row>
    <row r="22" spans="1:126" ht="9" customHeight="1" x14ac:dyDescent="0.2">
      <c r="A22" s="25"/>
      <c r="B22" s="25"/>
      <c r="C22" s="25"/>
      <c r="D22" s="25"/>
      <c r="E22" s="26"/>
      <c r="F22" s="357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U22" s="358"/>
      <c r="V22" s="358"/>
      <c r="W22" s="358"/>
      <c r="X22" s="359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71"/>
      <c r="AN22" s="371"/>
      <c r="AO22" s="371"/>
      <c r="AP22" s="371"/>
      <c r="AQ22" s="371"/>
      <c r="AR22" s="371"/>
      <c r="AS22" s="371"/>
      <c r="AT22" s="371"/>
      <c r="AU22" s="37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04"/>
      <c r="BL22" s="104"/>
      <c r="BM22" s="104"/>
      <c r="BN22" s="104"/>
      <c r="BO22" s="104"/>
      <c r="BP22" s="105"/>
      <c r="BQ22" s="105"/>
      <c r="BR22" s="25"/>
      <c r="BS22" s="25"/>
      <c r="BT22" s="25"/>
      <c r="BU22" s="25"/>
      <c r="BV22" s="25"/>
      <c r="BW22" s="26"/>
      <c r="BX22" s="25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</row>
    <row r="23" spans="1:126" ht="9" customHeight="1" x14ac:dyDescent="0.2">
      <c r="A23" s="25"/>
      <c r="B23" s="25"/>
      <c r="C23" s="25"/>
      <c r="D23" s="25"/>
      <c r="E23" s="26"/>
      <c r="F23" s="357" t="s">
        <v>116</v>
      </c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9"/>
      <c r="Y23" s="371" t="s">
        <v>137</v>
      </c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04"/>
      <c r="BL23" s="104"/>
      <c r="BM23" s="104"/>
      <c r="BN23" s="104"/>
      <c r="BO23" s="104"/>
      <c r="BP23" s="105"/>
      <c r="BQ23" s="105"/>
      <c r="BR23" s="25"/>
      <c r="BS23" s="25"/>
      <c r="BT23" s="25"/>
      <c r="BU23" s="25"/>
      <c r="BV23" s="25"/>
      <c r="BW23" s="26"/>
      <c r="BX23" s="25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</row>
    <row r="24" spans="1:126" ht="9" customHeight="1" thickBot="1" x14ac:dyDescent="0.25">
      <c r="A24" s="25"/>
      <c r="B24" s="25"/>
      <c r="C24" s="25"/>
      <c r="D24" s="25"/>
      <c r="E24" s="26"/>
      <c r="F24" s="368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70"/>
      <c r="Y24" s="373"/>
      <c r="Z24" s="373"/>
      <c r="AA24" s="373"/>
      <c r="AB24" s="373"/>
      <c r="AC24" s="373"/>
      <c r="AD24" s="373"/>
      <c r="AE24" s="373"/>
      <c r="AF24" s="373"/>
      <c r="AG24" s="373"/>
      <c r="AH24" s="373"/>
      <c r="AI24" s="373"/>
      <c r="AJ24" s="373"/>
      <c r="AK24" s="373"/>
      <c r="AL24" s="373"/>
      <c r="AM24" s="373"/>
      <c r="AN24" s="373"/>
      <c r="AO24" s="373"/>
      <c r="AP24" s="373"/>
      <c r="AQ24" s="373"/>
      <c r="AR24" s="373"/>
      <c r="AS24" s="373"/>
      <c r="AT24" s="373"/>
      <c r="AU24" s="37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04"/>
      <c r="BL24" s="104"/>
      <c r="BM24" s="104"/>
      <c r="BN24" s="104"/>
      <c r="BO24" s="426"/>
      <c r="BP24" s="105"/>
      <c r="BQ24" s="105"/>
      <c r="BR24" s="25"/>
      <c r="BS24" s="25"/>
      <c r="BT24" s="25"/>
      <c r="BU24" s="25"/>
      <c r="BV24" s="25"/>
      <c r="BW24" s="26"/>
      <c r="BX24" s="25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</row>
    <row r="25" spans="1:126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04"/>
      <c r="BL25" s="104"/>
      <c r="BM25" s="104"/>
      <c r="BN25" s="104"/>
      <c r="BO25" s="427"/>
      <c r="BP25" s="105"/>
      <c r="BQ25" s="105"/>
      <c r="BR25" s="25"/>
      <c r="BS25" s="25"/>
      <c r="BT25" s="25"/>
      <c r="BU25" s="25"/>
      <c r="BV25" s="25"/>
      <c r="BW25" s="26"/>
      <c r="BX25" s="25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</row>
    <row r="26" spans="1:126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104"/>
      <c r="BL26" s="104"/>
      <c r="BM26" s="426"/>
      <c r="BN26" s="438"/>
      <c r="BO26" s="104"/>
      <c r="BP26" s="105"/>
      <c r="BQ26" s="105"/>
      <c r="BR26" s="25"/>
      <c r="BS26" s="25"/>
      <c r="BT26" s="25"/>
      <c r="BU26" s="25"/>
      <c r="BV26" s="25"/>
      <c r="BW26" s="26"/>
      <c r="BX26" s="25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</row>
    <row r="27" spans="1:126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104"/>
      <c r="BL27" s="104"/>
      <c r="BM27" s="427"/>
      <c r="BN27" s="439"/>
      <c r="BO27" s="104"/>
      <c r="BP27" s="105"/>
      <c r="BQ27" s="105"/>
      <c r="BR27" s="25"/>
      <c r="BS27" s="25"/>
      <c r="BT27" s="25"/>
      <c r="BU27" s="25"/>
      <c r="BV27" s="25"/>
      <c r="BW27" s="26"/>
      <c r="BX27" s="25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</row>
    <row r="28" spans="1:126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104"/>
      <c r="BJ28" s="104"/>
      <c r="BK28" s="440"/>
      <c r="BL28" s="441"/>
      <c r="BM28" s="104"/>
      <c r="BN28" s="104"/>
      <c r="BO28" s="426"/>
      <c r="BP28" s="105"/>
      <c r="BQ28" s="105"/>
      <c r="BR28" s="25"/>
      <c r="BS28" s="25"/>
      <c r="BT28" s="25"/>
      <c r="BU28" s="25"/>
      <c r="BV28" s="25"/>
      <c r="BW28" s="26"/>
      <c r="BX28" s="25"/>
      <c r="BY28" s="26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</row>
    <row r="29" spans="1:126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124"/>
      <c r="BH29" s="124"/>
      <c r="BI29" s="106"/>
      <c r="BJ29" s="106"/>
      <c r="BK29" s="440"/>
      <c r="BL29" s="441"/>
      <c r="BM29" s="104"/>
      <c r="BN29" s="104"/>
      <c r="BO29" s="427"/>
      <c r="BP29" s="105"/>
      <c r="BQ29" s="105"/>
      <c r="BR29" s="25"/>
      <c r="BS29" s="25"/>
      <c r="BT29" s="25"/>
      <c r="BU29" s="25"/>
      <c r="BV29" s="25"/>
      <c r="BW29" s="26"/>
      <c r="BX29" s="25"/>
      <c r="BY29" s="26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</row>
    <row r="30" spans="1:126" ht="9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5"/>
      <c r="BG30" s="118"/>
      <c r="BH30" s="118"/>
      <c r="BI30" s="356"/>
      <c r="BJ30" s="356"/>
      <c r="BK30" s="107"/>
      <c r="BL30" s="104"/>
      <c r="BM30" s="426"/>
      <c r="BN30" s="438"/>
      <c r="BO30" s="104"/>
      <c r="BP30" s="105"/>
      <c r="BQ30" s="105"/>
      <c r="BR30" s="25"/>
      <c r="BS30" s="25"/>
      <c r="BT30" s="25"/>
      <c r="BU30" s="25"/>
      <c r="BV30" s="25"/>
      <c r="BW30" s="26"/>
      <c r="BX30" s="25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</row>
    <row r="31" spans="1:126" ht="9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25"/>
      <c r="AY31" s="32"/>
      <c r="AZ31" s="32"/>
      <c r="BA31" s="32"/>
      <c r="BB31" s="32"/>
      <c r="BC31" s="32"/>
      <c r="BD31" s="32"/>
      <c r="BE31" s="32"/>
      <c r="BF31" s="125"/>
      <c r="BG31" s="118"/>
      <c r="BH31" s="118"/>
      <c r="BI31" s="356"/>
      <c r="BJ31" s="356"/>
      <c r="BK31" s="107"/>
      <c r="BL31" s="104"/>
      <c r="BM31" s="427"/>
      <c r="BN31" s="439"/>
      <c r="BO31" s="104"/>
      <c r="BP31" s="105"/>
      <c r="BQ31" s="105"/>
      <c r="BR31" s="25"/>
      <c r="BS31" s="25"/>
      <c r="BT31" s="25"/>
      <c r="BU31" s="25"/>
      <c r="BV31" s="25"/>
      <c r="BW31" s="26"/>
      <c r="BX31" s="25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</row>
    <row r="32" spans="1:126" ht="9" customHeight="1" thickBo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25"/>
      <c r="AY32" s="32"/>
      <c r="AZ32" s="32"/>
      <c r="BA32" s="32"/>
      <c r="BB32" s="32"/>
      <c r="BC32" s="32"/>
      <c r="BD32" s="32"/>
      <c r="BE32" s="35"/>
      <c r="BF32" s="118"/>
      <c r="BG32" s="356"/>
      <c r="BH32" s="356"/>
      <c r="BI32" s="118"/>
      <c r="BJ32" s="118"/>
      <c r="BK32" s="442"/>
      <c r="BL32" s="438"/>
      <c r="BM32" s="104"/>
      <c r="BN32" s="104"/>
      <c r="BO32" s="426"/>
      <c r="BP32" s="105"/>
      <c r="BQ32" s="105"/>
      <c r="BR32" s="25"/>
      <c r="BS32" s="25"/>
      <c r="BT32" s="25"/>
      <c r="BU32" s="25"/>
      <c r="BV32" s="25"/>
      <c r="BW32" s="26"/>
      <c r="BX32" s="25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</row>
    <row r="33" spans="1:126" ht="9" customHeight="1" x14ac:dyDescent="0.2">
      <c r="A33" s="25"/>
      <c r="B33" s="25"/>
      <c r="C33" s="25"/>
      <c r="D33" s="25"/>
      <c r="E33" s="25"/>
      <c r="F33" s="428" t="s">
        <v>31</v>
      </c>
      <c r="G33" s="429"/>
      <c r="H33" s="429"/>
      <c r="I33" s="429"/>
      <c r="J33" s="429"/>
      <c r="K33" s="429"/>
      <c r="L33" s="429"/>
      <c r="M33" s="429"/>
      <c r="N33" s="429"/>
      <c r="O33" s="429"/>
      <c r="P33" s="429"/>
      <c r="Q33" s="429"/>
      <c r="R33" s="429"/>
      <c r="S33" s="429"/>
      <c r="T33" s="429"/>
      <c r="U33" s="429"/>
      <c r="V33" s="429"/>
      <c r="W33" s="429"/>
      <c r="X33" s="429"/>
      <c r="Y33" s="430"/>
      <c r="Z33" s="25"/>
      <c r="AA33" s="25"/>
      <c r="AB33" s="25"/>
      <c r="AC33" s="25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25"/>
      <c r="AY33" s="32"/>
      <c r="AZ33" s="32"/>
      <c r="BA33" s="32"/>
      <c r="BB33" s="32"/>
      <c r="BC33" s="32"/>
      <c r="BD33" s="32"/>
      <c r="BE33" s="33"/>
      <c r="BF33" s="120"/>
      <c r="BG33" s="356"/>
      <c r="BH33" s="356"/>
      <c r="BI33" s="118"/>
      <c r="BJ33" s="118"/>
      <c r="BK33" s="443"/>
      <c r="BL33" s="444"/>
      <c r="BM33" s="106"/>
      <c r="BN33" s="106"/>
      <c r="BO33" s="427"/>
      <c r="BP33" s="105"/>
      <c r="BQ33" s="105"/>
      <c r="BR33" s="25"/>
      <c r="BS33" s="25"/>
      <c r="BT33" s="25"/>
      <c r="BU33" s="25"/>
      <c r="BV33" s="25"/>
      <c r="BW33" s="26"/>
      <c r="BX33" s="25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</row>
    <row r="34" spans="1:126" ht="9" customHeight="1" x14ac:dyDescent="0.2">
      <c r="A34" s="25"/>
      <c r="B34" s="25"/>
      <c r="C34" s="25"/>
      <c r="D34" s="25"/>
      <c r="E34" s="25"/>
      <c r="F34" s="431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432"/>
      <c r="Z34" s="25"/>
      <c r="AA34" s="25"/>
      <c r="AB34" s="25"/>
      <c r="AC34" s="25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25"/>
      <c r="AY34" s="32"/>
      <c r="AZ34" s="32"/>
      <c r="BA34" s="32"/>
      <c r="BB34" s="32"/>
      <c r="BC34" s="32"/>
      <c r="BD34" s="33"/>
      <c r="BE34" s="349" t="s">
        <v>29</v>
      </c>
      <c r="BF34" s="350"/>
      <c r="BG34" s="120"/>
      <c r="BH34" s="118"/>
      <c r="BI34" s="353"/>
      <c r="BJ34" s="353"/>
      <c r="BK34" s="118"/>
      <c r="BL34" s="118"/>
      <c r="BM34" s="356"/>
      <c r="BN34" s="356"/>
      <c r="BO34" s="107"/>
      <c r="BP34" s="25"/>
      <c r="BQ34" s="25"/>
      <c r="BR34" s="25"/>
      <c r="BS34" s="25"/>
      <c r="BT34" s="25"/>
      <c r="BU34" s="25"/>
      <c r="BV34" s="25"/>
      <c r="BW34" s="26"/>
      <c r="BX34" s="25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</row>
    <row r="35" spans="1:126" ht="9" customHeight="1" x14ac:dyDescent="0.2">
      <c r="A35" s="25"/>
      <c r="B35" s="25"/>
      <c r="C35" s="25"/>
      <c r="D35" s="25"/>
      <c r="E35" s="25"/>
      <c r="F35" s="153" t="s">
        <v>32</v>
      </c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5"/>
      <c r="T35" s="147"/>
      <c r="U35" s="148"/>
      <c r="V35" s="149"/>
      <c r="W35" s="141">
        <v>0</v>
      </c>
      <c r="X35" s="142"/>
      <c r="Y35" s="143"/>
      <c r="Z35" s="25"/>
      <c r="AA35" s="25"/>
      <c r="AB35" s="25"/>
      <c r="AC35" s="25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25"/>
      <c r="AY35" s="32"/>
      <c r="AZ35" s="32"/>
      <c r="BA35" s="32"/>
      <c r="BB35" s="32"/>
      <c r="BC35" s="33"/>
      <c r="BD35" s="34"/>
      <c r="BE35" s="351"/>
      <c r="BF35" s="352"/>
      <c r="BG35" s="33"/>
      <c r="BH35" s="117"/>
      <c r="BI35" s="351"/>
      <c r="BJ35" s="353"/>
      <c r="BK35" s="118"/>
      <c r="BL35" s="118"/>
      <c r="BM35" s="356"/>
      <c r="BN35" s="356"/>
      <c r="BO35" s="107"/>
      <c r="BP35" s="25"/>
      <c r="BQ35" s="25"/>
      <c r="BR35" s="25"/>
      <c r="BS35" s="25"/>
      <c r="BT35" s="25"/>
      <c r="BU35" s="25"/>
      <c r="BV35" s="25"/>
      <c r="BW35" s="26"/>
      <c r="BX35" s="25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</row>
    <row r="36" spans="1:126" ht="9" customHeight="1" x14ac:dyDescent="0.2">
      <c r="A36" s="25"/>
      <c r="B36" s="25"/>
      <c r="C36" s="25"/>
      <c r="D36" s="25"/>
      <c r="E36" s="25"/>
      <c r="F36" s="156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8"/>
      <c r="T36" s="150"/>
      <c r="U36" s="151"/>
      <c r="V36" s="152"/>
      <c r="W36" s="144"/>
      <c r="X36" s="145"/>
      <c r="Y36" s="146"/>
      <c r="Z36" s="25"/>
      <c r="AA36" s="25"/>
      <c r="AB36" s="25"/>
      <c r="AC36" s="25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25"/>
      <c r="AY36" s="32"/>
      <c r="AZ36" s="32"/>
      <c r="BA36" s="32"/>
      <c r="BB36" s="33"/>
      <c r="BC36" s="349"/>
      <c r="BD36" s="350"/>
      <c r="BE36" s="34"/>
      <c r="BF36" s="33"/>
      <c r="BG36" s="349" t="s">
        <v>30</v>
      </c>
      <c r="BH36" s="350"/>
      <c r="BI36" s="119"/>
      <c r="BJ36" s="118"/>
      <c r="BK36" s="356"/>
      <c r="BL36" s="356"/>
      <c r="BM36" s="118"/>
      <c r="BN36" s="118"/>
      <c r="BO36" s="442"/>
      <c r="BP36" s="25"/>
      <c r="BQ36" s="25"/>
      <c r="BR36" s="25"/>
      <c r="BS36" s="25"/>
      <c r="BT36" s="25"/>
      <c r="BU36" s="25"/>
      <c r="BV36" s="25"/>
      <c r="BW36" s="26"/>
      <c r="BX36" s="25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</row>
    <row r="37" spans="1:126" ht="9" customHeight="1" x14ac:dyDescent="0.2">
      <c r="A37" s="25"/>
      <c r="B37" s="25"/>
      <c r="C37" s="25"/>
      <c r="D37" s="25"/>
      <c r="E37" s="25"/>
      <c r="F37" s="153" t="s">
        <v>35</v>
      </c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5"/>
      <c r="T37" s="449" t="s">
        <v>36</v>
      </c>
      <c r="U37" s="450"/>
      <c r="V37" s="451"/>
      <c r="W37" s="141">
        <v>1</v>
      </c>
      <c r="X37" s="142"/>
      <c r="Y37" s="143"/>
      <c r="Z37" s="25"/>
      <c r="AA37" s="25"/>
      <c r="AB37" s="25"/>
      <c r="AC37" s="25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25"/>
      <c r="AY37" s="32"/>
      <c r="AZ37" s="32"/>
      <c r="BA37" s="33"/>
      <c r="BB37" s="34"/>
      <c r="BC37" s="351"/>
      <c r="BD37" s="352"/>
      <c r="BE37" s="33"/>
      <c r="BF37" s="34"/>
      <c r="BG37" s="351"/>
      <c r="BH37" s="352"/>
      <c r="BI37" s="33"/>
      <c r="BJ37" s="120"/>
      <c r="BK37" s="356"/>
      <c r="BL37" s="356"/>
      <c r="BM37" s="118"/>
      <c r="BN37" s="118"/>
      <c r="BO37" s="443"/>
      <c r="BP37" s="25"/>
      <c r="BQ37" s="25"/>
      <c r="BR37" s="25"/>
      <c r="BS37" s="25"/>
      <c r="BT37" s="25"/>
      <c r="BU37" s="25"/>
      <c r="BV37" s="25"/>
      <c r="BW37" s="26"/>
      <c r="BX37" s="25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</row>
    <row r="38" spans="1:126" ht="9" customHeight="1" x14ac:dyDescent="0.2">
      <c r="A38" s="25"/>
      <c r="B38" s="25"/>
      <c r="C38" s="25"/>
      <c r="D38" s="25"/>
      <c r="E38" s="25"/>
      <c r="F38" s="156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8"/>
      <c r="T38" s="452"/>
      <c r="U38" s="453"/>
      <c r="V38" s="454"/>
      <c r="W38" s="144"/>
      <c r="X38" s="145"/>
      <c r="Y38" s="146"/>
      <c r="Z38" s="25"/>
      <c r="AA38" s="25"/>
      <c r="AB38" s="25"/>
      <c r="AC38" s="25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25"/>
      <c r="AY38" s="32"/>
      <c r="AZ38" s="33"/>
      <c r="BA38" s="349" t="s">
        <v>30</v>
      </c>
      <c r="BB38" s="350"/>
      <c r="BC38" s="34"/>
      <c r="BD38" s="33"/>
      <c r="BE38" s="349"/>
      <c r="BF38" s="350"/>
      <c r="BG38" s="34"/>
      <c r="BH38" s="33"/>
      <c r="BI38" s="349" t="s">
        <v>29</v>
      </c>
      <c r="BJ38" s="350"/>
      <c r="BK38" s="120"/>
      <c r="BL38" s="118"/>
      <c r="BM38" s="353"/>
      <c r="BN38" s="353"/>
      <c r="BO38" s="118"/>
      <c r="BP38" s="29"/>
      <c r="BQ38" s="25"/>
      <c r="BR38" s="25"/>
      <c r="BS38" s="25"/>
      <c r="BT38" s="25"/>
      <c r="BU38" s="25"/>
      <c r="BV38" s="25"/>
      <c r="BW38" s="26"/>
      <c r="BX38" s="25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</row>
    <row r="39" spans="1:126" ht="9" customHeight="1" x14ac:dyDescent="0.2">
      <c r="A39" s="25"/>
      <c r="B39" s="25"/>
      <c r="C39" s="25"/>
      <c r="D39" s="25"/>
      <c r="E39" s="25"/>
      <c r="F39" s="153" t="s">
        <v>34</v>
      </c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5"/>
      <c r="T39" s="162" t="s">
        <v>30</v>
      </c>
      <c r="U39" s="163"/>
      <c r="V39" s="164"/>
      <c r="W39" s="141">
        <v>3</v>
      </c>
      <c r="X39" s="142"/>
      <c r="Y39" s="143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51"/>
      <c r="BB39" s="352"/>
      <c r="BC39" s="33"/>
      <c r="BD39" s="34"/>
      <c r="BE39" s="351"/>
      <c r="BF39" s="352"/>
      <c r="BG39" s="33"/>
      <c r="BH39" s="34"/>
      <c r="BI39" s="351"/>
      <c r="BJ39" s="352"/>
      <c r="BK39" s="33"/>
      <c r="BL39" s="117"/>
      <c r="BM39" s="351"/>
      <c r="BN39" s="353"/>
      <c r="BO39" s="118"/>
      <c r="BP39" s="29"/>
      <c r="BQ39" s="25"/>
      <c r="BR39" s="25"/>
      <c r="BS39" s="25"/>
      <c r="BT39" s="25"/>
      <c r="BU39" s="25"/>
      <c r="BV39" s="25"/>
      <c r="BW39" s="26"/>
      <c r="BX39" s="25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</row>
    <row r="40" spans="1:126" ht="9" customHeight="1" x14ac:dyDescent="0.2">
      <c r="A40" s="25"/>
      <c r="B40" s="25"/>
      <c r="C40" s="25"/>
      <c r="D40" s="25"/>
      <c r="E40" s="25"/>
      <c r="F40" s="156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8"/>
      <c r="T40" s="171"/>
      <c r="U40" s="172"/>
      <c r="V40" s="173"/>
      <c r="W40" s="144"/>
      <c r="X40" s="145"/>
      <c r="Y40" s="146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49" t="s">
        <v>29</v>
      </c>
      <c r="AZ40" s="350"/>
      <c r="BA40" s="34"/>
      <c r="BB40" s="33"/>
      <c r="BC40" s="349" t="s">
        <v>29</v>
      </c>
      <c r="BD40" s="350"/>
      <c r="BE40" s="34"/>
      <c r="BF40" s="33"/>
      <c r="BG40" s="349"/>
      <c r="BH40" s="350"/>
      <c r="BI40" s="34"/>
      <c r="BJ40" s="33"/>
      <c r="BK40" s="349" t="s">
        <v>29</v>
      </c>
      <c r="BL40" s="350"/>
      <c r="BM40" s="119"/>
      <c r="BN40" s="118"/>
      <c r="BO40" s="353"/>
      <c r="BP40" s="25"/>
      <c r="BQ40" s="25"/>
      <c r="BR40" s="25"/>
      <c r="BS40" s="28"/>
      <c r="BT40" s="28"/>
      <c r="BU40" s="28"/>
      <c r="BV40" s="25"/>
      <c r="BW40" s="26"/>
      <c r="BX40" s="25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</row>
    <row r="41" spans="1:126" ht="9" customHeight="1" x14ac:dyDescent="0.2">
      <c r="A41" s="25"/>
      <c r="B41" s="25"/>
      <c r="C41" s="25"/>
      <c r="D41" s="25"/>
      <c r="E41" s="25"/>
      <c r="F41" s="153" t="s">
        <v>33</v>
      </c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5"/>
      <c r="T41" s="162" t="s">
        <v>29</v>
      </c>
      <c r="U41" s="163"/>
      <c r="V41" s="164"/>
      <c r="W41" s="141">
        <v>9</v>
      </c>
      <c r="X41" s="142"/>
      <c r="Y41" s="143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51"/>
      <c r="AZ41" s="352"/>
      <c r="BA41" s="33"/>
      <c r="BB41" s="34"/>
      <c r="BC41" s="351"/>
      <c r="BD41" s="352"/>
      <c r="BE41" s="33"/>
      <c r="BF41" s="34"/>
      <c r="BG41" s="351"/>
      <c r="BH41" s="352"/>
      <c r="BI41" s="33"/>
      <c r="BJ41" s="34"/>
      <c r="BK41" s="351"/>
      <c r="BL41" s="352"/>
      <c r="BM41" s="33"/>
      <c r="BN41" s="117"/>
      <c r="BO41" s="351"/>
      <c r="BP41" s="25"/>
      <c r="BQ41" s="25"/>
      <c r="BR41" s="26"/>
      <c r="BS41" s="445"/>
      <c r="BT41" s="445"/>
      <c r="BU41" s="445"/>
      <c r="BV41" s="29"/>
      <c r="BW41" s="26"/>
      <c r="BX41" s="25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</row>
    <row r="42" spans="1:126" ht="9.75" customHeight="1" thickBot="1" x14ac:dyDescent="0.25">
      <c r="A42" s="25"/>
      <c r="B42" s="25"/>
      <c r="C42" s="25"/>
      <c r="D42" s="25"/>
      <c r="E42" s="25"/>
      <c r="F42" s="168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70"/>
      <c r="T42" s="165"/>
      <c r="U42" s="166"/>
      <c r="V42" s="167"/>
      <c r="W42" s="159"/>
      <c r="X42" s="160"/>
      <c r="Y42" s="161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25"/>
      <c r="BQ42" s="25"/>
      <c r="BR42" s="26"/>
      <c r="BS42" s="446"/>
      <c r="BT42" s="446"/>
      <c r="BU42" s="446"/>
      <c r="BV42" s="29"/>
      <c r="BW42" s="42"/>
      <c r="BX42" s="25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</row>
    <row r="43" spans="1:126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46" t="s">
        <v>0</v>
      </c>
      <c r="AU43" s="347"/>
      <c r="AV43" s="348">
        <v>1</v>
      </c>
      <c r="AW43" s="348"/>
      <c r="AX43" s="348"/>
      <c r="AY43" s="348"/>
      <c r="AZ43" s="348">
        <v>2</v>
      </c>
      <c r="BA43" s="348"/>
      <c r="BB43" s="348"/>
      <c r="BC43" s="348"/>
      <c r="BD43" s="348">
        <v>3</v>
      </c>
      <c r="BE43" s="348"/>
      <c r="BF43" s="348"/>
      <c r="BG43" s="348"/>
      <c r="BH43" s="348">
        <v>4</v>
      </c>
      <c r="BI43" s="348"/>
      <c r="BJ43" s="348"/>
      <c r="BK43" s="348"/>
      <c r="BL43" s="348">
        <v>5</v>
      </c>
      <c r="BM43" s="348"/>
      <c r="BN43" s="348"/>
      <c r="BO43" s="434"/>
      <c r="BP43" s="129"/>
      <c r="BQ43" s="42"/>
      <c r="BR43" s="45"/>
      <c r="BS43" s="436" t="s">
        <v>6</v>
      </c>
      <c r="BT43" s="437"/>
      <c r="BU43" s="437"/>
      <c r="BV43" s="25"/>
      <c r="BW43" s="26"/>
      <c r="BX43" s="25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</row>
    <row r="44" spans="1:126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9" t="s">
        <v>0</v>
      </c>
      <c r="AR44" s="327" t="s">
        <v>47</v>
      </c>
      <c r="AS44" s="331" t="s">
        <v>2</v>
      </c>
      <c r="AT44" s="46"/>
      <c r="AU44" s="47" t="s">
        <v>111</v>
      </c>
      <c r="AV44" s="333" t="s">
        <v>140</v>
      </c>
      <c r="AW44" s="333"/>
      <c r="AX44" s="333"/>
      <c r="AY44" s="333"/>
      <c r="AZ44" s="333" t="s">
        <v>141</v>
      </c>
      <c r="BA44" s="333"/>
      <c r="BB44" s="333"/>
      <c r="BC44" s="333"/>
      <c r="BD44" s="333" t="s">
        <v>142</v>
      </c>
      <c r="BE44" s="333"/>
      <c r="BF44" s="333"/>
      <c r="BG44" s="333"/>
      <c r="BH44" s="333" t="s">
        <v>143</v>
      </c>
      <c r="BI44" s="333"/>
      <c r="BJ44" s="333"/>
      <c r="BK44" s="333"/>
      <c r="BL44" s="333" t="s">
        <v>144</v>
      </c>
      <c r="BM44" s="333"/>
      <c r="BN44" s="333"/>
      <c r="BO44" s="333"/>
      <c r="BP44" s="337" t="s">
        <v>3</v>
      </c>
      <c r="BQ44" s="328" t="s">
        <v>4</v>
      </c>
      <c r="BR44" s="338" t="s">
        <v>5</v>
      </c>
      <c r="BS44" s="339" t="s">
        <v>3</v>
      </c>
      <c r="BT44" s="327" t="s">
        <v>4</v>
      </c>
      <c r="BU44" s="433" t="s">
        <v>5</v>
      </c>
      <c r="BV44" s="25"/>
      <c r="BW44" s="26"/>
      <c r="BX44" s="25"/>
      <c r="BY44" s="26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</row>
    <row r="45" spans="1:126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30"/>
      <c r="AR45" s="328"/>
      <c r="AS45" s="332"/>
      <c r="AT45" s="48" t="s">
        <v>1</v>
      </c>
      <c r="AU45" s="49"/>
      <c r="AV45" s="334"/>
      <c r="AW45" s="334"/>
      <c r="AX45" s="334"/>
      <c r="AY45" s="334"/>
      <c r="AZ45" s="334"/>
      <c r="BA45" s="334"/>
      <c r="BB45" s="334"/>
      <c r="BC45" s="334"/>
      <c r="BD45" s="334"/>
      <c r="BE45" s="334"/>
      <c r="BF45" s="334"/>
      <c r="BG45" s="334"/>
      <c r="BH45" s="334"/>
      <c r="BI45" s="334"/>
      <c r="BJ45" s="334"/>
      <c r="BK45" s="334"/>
      <c r="BL45" s="334"/>
      <c r="BM45" s="334"/>
      <c r="BN45" s="334"/>
      <c r="BO45" s="334"/>
      <c r="BP45" s="337"/>
      <c r="BQ45" s="328"/>
      <c r="BR45" s="338"/>
      <c r="BS45" s="340"/>
      <c r="BT45" s="328"/>
      <c r="BU45" s="336"/>
      <c r="BV45" s="25"/>
      <c r="BW45" s="26"/>
      <c r="BX45" s="25"/>
      <c r="BY45" s="26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</row>
    <row r="46" spans="1:126" ht="9" customHeight="1" thickBot="1" x14ac:dyDescent="0.25">
      <c r="A46" s="25"/>
      <c r="B46" s="25"/>
      <c r="C46" s="26"/>
      <c r="D46" s="25"/>
      <c r="E46" s="26"/>
      <c r="F46" s="428" t="s">
        <v>16</v>
      </c>
      <c r="G46" s="429"/>
      <c r="H46" s="429"/>
      <c r="I46" s="429"/>
      <c r="J46" s="429"/>
      <c r="K46" s="429"/>
      <c r="L46" s="429"/>
      <c r="M46" s="429"/>
      <c r="N46" s="429"/>
      <c r="O46" s="429"/>
      <c r="P46" s="429"/>
      <c r="Q46" s="429"/>
      <c r="R46" s="429"/>
      <c r="S46" s="429"/>
      <c r="T46" s="429"/>
      <c r="U46" s="429"/>
      <c r="V46" s="430"/>
      <c r="W46" s="100"/>
      <c r="X46" s="99"/>
      <c r="Y46" s="99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7">
        <v>1</v>
      </c>
      <c r="AR46" s="278">
        <f>IF(ISBLANK(AS46),"",AS46/SUM($AS$46:$AS$85))</f>
        <v>6.4516129032258063E-2</v>
      </c>
      <c r="AS46" s="279">
        <v>4</v>
      </c>
      <c r="AT46" s="310" t="s">
        <v>126</v>
      </c>
      <c r="AU46" s="311"/>
      <c r="AV46" s="326" t="s">
        <v>36</v>
      </c>
      <c r="AW46" s="318"/>
      <c r="AX46" s="318"/>
      <c r="AY46" s="318"/>
      <c r="AZ46" s="318"/>
      <c r="BA46" s="318"/>
      <c r="BB46" s="318"/>
      <c r="BC46" s="318"/>
      <c r="BD46" s="318"/>
      <c r="BE46" s="318"/>
      <c r="BF46" s="318"/>
      <c r="BG46" s="318"/>
      <c r="BH46" s="318" t="s">
        <v>29</v>
      </c>
      <c r="BI46" s="318"/>
      <c r="BJ46" s="318"/>
      <c r="BK46" s="318"/>
      <c r="BL46" s="318" t="s">
        <v>36</v>
      </c>
      <c r="BM46" s="318"/>
      <c r="BN46" s="318"/>
      <c r="BO46" s="319"/>
      <c r="BP46" s="271">
        <f>IF(COUNTIF(AV46:BO49,"&lt;&gt;") &gt; 0, COUNTIF(AV46:BO49,"&lt;&gt;"), "")</f>
        <v>3</v>
      </c>
      <c r="BQ46" s="269">
        <f>IF(COUNTIF(AV46:BO49,"&lt;&gt;") &gt; 0, (COUNTIF(AV46:BO49,$T$37)*$W$37) + (COUNTIF(AV46:BO49,$T$39)*$W$39) + (COUNTIF(AV46:BO49,$T$41)*$W$41), "")</f>
        <v>11</v>
      </c>
      <c r="BR46" s="272">
        <f>IF(COUNTIF(AV46:BO49,"&lt;&gt;") &gt; 0, BQ46/BP46, "")</f>
        <v>3.6666666666666665</v>
      </c>
      <c r="BS46" s="271">
        <f>'Alternatyva #1'!BX46:BX49</f>
        <v>2</v>
      </c>
      <c r="BT46" s="269">
        <f>'Alternatyva #1'!BY46:BY49</f>
        <v>10</v>
      </c>
      <c r="BU46" s="270">
        <f>'Alternatyva #1'!BZ46:BZ49</f>
        <v>5</v>
      </c>
      <c r="BV46" s="25"/>
      <c r="BW46" s="26"/>
      <c r="BX46" s="25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</row>
    <row r="47" spans="1:126" ht="9" customHeight="1" thickBot="1" x14ac:dyDescent="0.25">
      <c r="A47" s="25"/>
      <c r="B47" s="25"/>
      <c r="C47" s="26"/>
      <c r="D47" s="25"/>
      <c r="E47" s="26"/>
      <c r="F47" s="431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432"/>
      <c r="W47" s="100"/>
      <c r="X47" s="99"/>
      <c r="Y47" s="99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7"/>
      <c r="AR47" s="278"/>
      <c r="AS47" s="279"/>
      <c r="AT47" s="310"/>
      <c r="AU47" s="311"/>
      <c r="AV47" s="285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5"/>
      <c r="BP47" s="271"/>
      <c r="BQ47" s="269"/>
      <c r="BR47" s="272"/>
      <c r="BS47" s="271"/>
      <c r="BT47" s="269"/>
      <c r="BU47" s="270"/>
      <c r="BV47" s="25"/>
      <c r="BW47" s="26"/>
      <c r="BX47" s="25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</row>
    <row r="48" spans="1:126" ht="9" customHeight="1" thickBot="1" x14ac:dyDescent="0.25">
      <c r="A48" s="25"/>
      <c r="B48" s="25"/>
      <c r="C48" s="26"/>
      <c r="D48" s="25"/>
      <c r="E48" s="26"/>
      <c r="F48" s="312" t="s">
        <v>19</v>
      </c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247" t="s">
        <v>22</v>
      </c>
      <c r="U48" s="247"/>
      <c r="V48" s="435"/>
      <c r="W48" s="424"/>
      <c r="X48" s="425"/>
      <c r="Y48" s="425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7"/>
      <c r="AR48" s="278"/>
      <c r="AS48" s="279"/>
      <c r="AT48" s="310"/>
      <c r="AU48" s="311"/>
      <c r="AV48" s="285"/>
      <c r="AW48" s="273"/>
      <c r="AX48" s="273"/>
      <c r="AY48" s="273"/>
      <c r="AZ48" s="273"/>
      <c r="BA48" s="273"/>
      <c r="BB48" s="273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5"/>
      <c r="BP48" s="271"/>
      <c r="BQ48" s="269"/>
      <c r="BR48" s="272"/>
      <c r="BS48" s="271"/>
      <c r="BT48" s="269"/>
      <c r="BU48" s="270"/>
      <c r="BV48" s="25"/>
      <c r="BW48" s="26"/>
      <c r="BX48" s="25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</row>
    <row r="49" spans="1:126" ht="9" customHeight="1" thickBot="1" x14ac:dyDescent="0.35">
      <c r="A49" s="25"/>
      <c r="B49" s="25"/>
      <c r="C49" s="26"/>
      <c r="D49" s="25"/>
      <c r="E49" s="26"/>
      <c r="F49" s="312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247"/>
      <c r="U49" s="247"/>
      <c r="V49" s="435"/>
      <c r="W49" s="424"/>
      <c r="X49" s="425"/>
      <c r="Y49" s="425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6"/>
      <c r="AP49" s="55"/>
      <c r="AQ49" s="277"/>
      <c r="AR49" s="278"/>
      <c r="AS49" s="279"/>
      <c r="AT49" s="310"/>
      <c r="AU49" s="311"/>
      <c r="AV49" s="285"/>
      <c r="AW49" s="273"/>
      <c r="AX49" s="273"/>
      <c r="AY49" s="273"/>
      <c r="AZ49" s="273"/>
      <c r="BA49" s="273"/>
      <c r="BB49" s="273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5"/>
      <c r="BP49" s="271"/>
      <c r="BQ49" s="269"/>
      <c r="BR49" s="272"/>
      <c r="BS49" s="271"/>
      <c r="BT49" s="269"/>
      <c r="BU49" s="270"/>
      <c r="BV49" s="25"/>
      <c r="BW49" s="26"/>
      <c r="BX49" s="25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</row>
    <row r="50" spans="1:126" ht="9" customHeight="1" thickBot="1" x14ac:dyDescent="0.35">
      <c r="A50" s="25"/>
      <c r="B50" s="25"/>
      <c r="C50" s="26"/>
      <c r="D50" s="25"/>
      <c r="E50" s="26"/>
      <c r="F50" s="312" t="s">
        <v>20</v>
      </c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250" t="s">
        <v>23</v>
      </c>
      <c r="U50" s="250"/>
      <c r="V50" s="423"/>
      <c r="W50" s="424"/>
      <c r="X50" s="425"/>
      <c r="Y50" s="425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67"/>
      <c r="AO50" s="268"/>
      <c r="AP50" s="50"/>
      <c r="AQ50" s="277">
        <v>2</v>
      </c>
      <c r="AR50" s="278">
        <f>IF(ISBLANK(AS50),"",AS50/SUM($AS$46:$AS$85))</f>
        <v>8.0645161290322578E-2</v>
      </c>
      <c r="AS50" s="279">
        <v>5</v>
      </c>
      <c r="AT50" s="281" t="s">
        <v>134</v>
      </c>
      <c r="AU50" s="287"/>
      <c r="AV50" s="285"/>
      <c r="AW50" s="273"/>
      <c r="AX50" s="273"/>
      <c r="AY50" s="273"/>
      <c r="AZ50" s="273" t="s">
        <v>30</v>
      </c>
      <c r="BA50" s="273"/>
      <c r="BB50" s="273"/>
      <c r="BC50" s="273"/>
      <c r="BD50" s="273" t="s">
        <v>29</v>
      </c>
      <c r="BE50" s="273"/>
      <c r="BF50" s="273"/>
      <c r="BG50" s="273"/>
      <c r="BH50" s="273" t="s">
        <v>36</v>
      </c>
      <c r="BI50" s="273"/>
      <c r="BJ50" s="273"/>
      <c r="BK50" s="273"/>
      <c r="BL50" s="273" t="s">
        <v>29</v>
      </c>
      <c r="BM50" s="273"/>
      <c r="BN50" s="273"/>
      <c r="BO50" s="275"/>
      <c r="BP50" s="271">
        <f>IF(COUNTIF(AV50:BO53,"&lt;&gt;") &gt; 0, COUNTIF(AV50:BO53,"&lt;&gt;"), "")</f>
        <v>4</v>
      </c>
      <c r="BQ50" s="269">
        <f>IF(COUNTIF(AV50:BO53,"&lt;&gt;") &gt; 0, (COUNTIF(AV50:BO53,$T$37)*$W$37) + (COUNTIF(AV50:BO53,$T$39)*$W$39) + (COUNTIF(AV50:BO53,$T$41)*$W$41), "")</f>
        <v>22</v>
      </c>
      <c r="BR50" s="272">
        <f>IF(COUNTIF(AV50:BO53,"&lt;&gt;") &gt; 0, BQ50/BP50, "")</f>
        <v>5.5</v>
      </c>
      <c r="BS50" s="271">
        <f>'Alternatyva #1'!BX50:BX53</f>
        <v>4</v>
      </c>
      <c r="BT50" s="269">
        <f>'Alternatyva #1'!BY50:BY53</f>
        <v>14</v>
      </c>
      <c r="BU50" s="270">
        <f>'Alternatyva #1'!BZ50:BZ53</f>
        <v>3.5</v>
      </c>
      <c r="BV50" s="25"/>
      <c r="BW50" s="26"/>
      <c r="BX50" s="25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</row>
    <row r="51" spans="1:126" ht="9" customHeight="1" thickBot="1" x14ac:dyDescent="0.35">
      <c r="A51" s="25"/>
      <c r="B51" s="25"/>
      <c r="C51" s="26"/>
      <c r="D51" s="25"/>
      <c r="E51" s="26"/>
      <c r="F51" s="312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250"/>
      <c r="U51" s="250"/>
      <c r="V51" s="423"/>
      <c r="W51" s="424"/>
      <c r="X51" s="425"/>
      <c r="Y51" s="425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1"/>
      <c r="AM51" s="262"/>
      <c r="AN51" s="56"/>
      <c r="AO51" s="54"/>
      <c r="AP51" s="51"/>
      <c r="AQ51" s="277"/>
      <c r="AR51" s="278"/>
      <c r="AS51" s="279"/>
      <c r="AT51" s="281"/>
      <c r="AU51" s="287"/>
      <c r="AV51" s="285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5"/>
      <c r="BP51" s="271"/>
      <c r="BQ51" s="269"/>
      <c r="BR51" s="272"/>
      <c r="BS51" s="271"/>
      <c r="BT51" s="269"/>
      <c r="BU51" s="270"/>
      <c r="BV51" s="25"/>
      <c r="BW51" s="26"/>
      <c r="BX51" s="25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</row>
    <row r="52" spans="1:126" ht="9" customHeight="1" thickBot="1" x14ac:dyDescent="0.35">
      <c r="A52" s="25"/>
      <c r="B52" s="25"/>
      <c r="C52" s="26"/>
      <c r="D52" s="25"/>
      <c r="E52" s="26"/>
      <c r="F52" s="312" t="s">
        <v>18</v>
      </c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250"/>
      <c r="U52" s="250"/>
      <c r="V52" s="423"/>
      <c r="W52" s="424"/>
      <c r="X52" s="425"/>
      <c r="Y52" s="425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64"/>
      <c r="AM52" s="265"/>
      <c r="AN52" s="54"/>
      <c r="AO52" s="56"/>
      <c r="AP52" s="51"/>
      <c r="AQ52" s="277"/>
      <c r="AR52" s="278"/>
      <c r="AS52" s="279"/>
      <c r="AT52" s="281"/>
      <c r="AU52" s="287"/>
      <c r="AV52" s="285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5"/>
      <c r="BP52" s="271"/>
      <c r="BQ52" s="269"/>
      <c r="BR52" s="272"/>
      <c r="BS52" s="271"/>
      <c r="BT52" s="269"/>
      <c r="BU52" s="270"/>
      <c r="BV52" s="25"/>
      <c r="BW52" s="26"/>
      <c r="BX52" s="25"/>
      <c r="BY52" s="26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</row>
    <row r="53" spans="1:126" ht="9" customHeight="1" thickBot="1" x14ac:dyDescent="0.35">
      <c r="A53" s="25"/>
      <c r="B53" s="25"/>
      <c r="C53" s="26"/>
      <c r="D53" s="25"/>
      <c r="E53" s="26"/>
      <c r="F53" s="312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250"/>
      <c r="U53" s="250"/>
      <c r="V53" s="423"/>
      <c r="W53" s="424"/>
      <c r="X53" s="425"/>
      <c r="Y53" s="425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63"/>
      <c r="AK53" s="262"/>
      <c r="AL53" s="56"/>
      <c r="AM53" s="54"/>
      <c r="AN53" s="263"/>
      <c r="AO53" s="262"/>
      <c r="AP53" s="55"/>
      <c r="AQ53" s="277"/>
      <c r="AR53" s="278"/>
      <c r="AS53" s="279"/>
      <c r="AT53" s="281"/>
      <c r="AU53" s="287"/>
      <c r="AV53" s="285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5"/>
      <c r="BP53" s="271"/>
      <c r="BQ53" s="269"/>
      <c r="BR53" s="272"/>
      <c r="BS53" s="271"/>
      <c r="BT53" s="269"/>
      <c r="BU53" s="270"/>
      <c r="BV53" s="25"/>
      <c r="BW53" s="26"/>
      <c r="BX53" s="25"/>
      <c r="BY53" s="26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</row>
    <row r="54" spans="1:126" ht="9" customHeight="1" thickBot="1" x14ac:dyDescent="0.35">
      <c r="A54" s="25"/>
      <c r="B54" s="25"/>
      <c r="C54" s="26"/>
      <c r="D54" s="25"/>
      <c r="E54" s="26"/>
      <c r="F54" s="312" t="s">
        <v>17</v>
      </c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250" t="s">
        <v>24</v>
      </c>
      <c r="U54" s="250"/>
      <c r="V54" s="423"/>
      <c r="W54" s="424"/>
      <c r="X54" s="425"/>
      <c r="Y54" s="425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64"/>
      <c r="AK54" s="265"/>
      <c r="AL54" s="54"/>
      <c r="AM54" s="56"/>
      <c r="AN54" s="264"/>
      <c r="AO54" s="265"/>
      <c r="AP54" s="50"/>
      <c r="AQ54" s="277">
        <v>3</v>
      </c>
      <c r="AR54" s="278">
        <f>IF(ISBLANK(AS54),"",AS54/SUM($AS$46:$AS$85))</f>
        <v>4.8387096774193547E-2</v>
      </c>
      <c r="AS54" s="279">
        <v>3</v>
      </c>
      <c r="AT54" s="308" t="s">
        <v>127</v>
      </c>
      <c r="AU54" s="309"/>
      <c r="AV54" s="285" t="s">
        <v>36</v>
      </c>
      <c r="AW54" s="273"/>
      <c r="AX54" s="273"/>
      <c r="AY54" s="273"/>
      <c r="AZ54" s="273" t="s">
        <v>36</v>
      </c>
      <c r="BA54" s="273"/>
      <c r="BB54" s="273"/>
      <c r="BC54" s="273"/>
      <c r="BD54" s="273"/>
      <c r="BE54" s="273"/>
      <c r="BF54" s="273"/>
      <c r="BG54" s="273"/>
      <c r="BH54" s="273" t="s">
        <v>30</v>
      </c>
      <c r="BI54" s="273"/>
      <c r="BJ54" s="273"/>
      <c r="BK54" s="273"/>
      <c r="BL54" s="273" t="s">
        <v>29</v>
      </c>
      <c r="BM54" s="273"/>
      <c r="BN54" s="273"/>
      <c r="BO54" s="275"/>
      <c r="BP54" s="271">
        <f>IF(COUNTIF(AV54:BO57,"&lt;&gt;") &gt; 0, COUNTIF(AV54:BO57,"&lt;&gt;"), "")</f>
        <v>4</v>
      </c>
      <c r="BQ54" s="269">
        <f>IF(COUNTIF(AV54:BO57,"&lt;&gt;") &gt; 0, (COUNTIF(AV54:BO57,$T$37)*$W$37) + (COUNTIF(AV54:BO57,$T$39)*$W$39) + (COUNTIF(AV54:BO57,$T$41)*$W$41), "")</f>
        <v>14</v>
      </c>
      <c r="BR54" s="272">
        <f>IF(COUNTIF(AV54:BO57,"&lt;&gt;") &gt; 0, BQ54/BP54, "")</f>
        <v>3.5</v>
      </c>
      <c r="BS54" s="271">
        <f>'Alternatyva #1'!BX54:BX57</f>
        <v>2</v>
      </c>
      <c r="BT54" s="269">
        <f>'Alternatyva #1'!BY54:BY57</f>
        <v>10</v>
      </c>
      <c r="BU54" s="270">
        <f>'Alternatyva #1'!BZ54:BZ57</f>
        <v>5</v>
      </c>
      <c r="BV54" s="25"/>
      <c r="BW54" s="26"/>
      <c r="BX54" s="25"/>
      <c r="BY54" s="26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</row>
    <row r="55" spans="1:126" ht="9" customHeight="1" thickBot="1" x14ac:dyDescent="0.35">
      <c r="A55" s="25"/>
      <c r="B55" s="25"/>
      <c r="C55" s="26"/>
      <c r="D55" s="25"/>
      <c r="E55" s="26"/>
      <c r="F55" s="312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250"/>
      <c r="U55" s="250"/>
      <c r="V55" s="423"/>
      <c r="W55" s="424"/>
      <c r="X55" s="425"/>
      <c r="Y55" s="425"/>
      <c r="Z55" s="52"/>
      <c r="AA55" s="53"/>
      <c r="AB55" s="53"/>
      <c r="AC55" s="53"/>
      <c r="AD55" s="53"/>
      <c r="AE55" s="53"/>
      <c r="AF55" s="53"/>
      <c r="AG55" s="54"/>
      <c r="AH55" s="263"/>
      <c r="AI55" s="262"/>
      <c r="AJ55" s="56"/>
      <c r="AK55" s="54"/>
      <c r="AL55" s="263"/>
      <c r="AM55" s="262"/>
      <c r="AN55" s="56"/>
      <c r="AO55" s="54"/>
      <c r="AP55" s="51"/>
      <c r="AQ55" s="277"/>
      <c r="AR55" s="278"/>
      <c r="AS55" s="279"/>
      <c r="AT55" s="308"/>
      <c r="AU55" s="309"/>
      <c r="AV55" s="285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5"/>
      <c r="BP55" s="271"/>
      <c r="BQ55" s="269"/>
      <c r="BR55" s="272"/>
      <c r="BS55" s="271"/>
      <c r="BT55" s="269"/>
      <c r="BU55" s="270"/>
      <c r="BV55" s="25"/>
      <c r="BW55" s="26"/>
      <c r="BX55" s="25"/>
      <c r="BY55" s="26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</row>
    <row r="56" spans="1:126" ht="9" customHeight="1" thickBot="1" x14ac:dyDescent="0.35">
      <c r="A56" s="25"/>
      <c r="B56" s="25"/>
      <c r="C56" s="25"/>
      <c r="D56" s="25"/>
      <c r="E56" s="26"/>
      <c r="F56" s="312" t="s">
        <v>21</v>
      </c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247" t="s">
        <v>25</v>
      </c>
      <c r="U56" s="247"/>
      <c r="V56" s="435"/>
      <c r="W56" s="424"/>
      <c r="X56" s="425"/>
      <c r="Y56" s="425"/>
      <c r="Z56" s="52"/>
      <c r="AA56" s="53"/>
      <c r="AB56" s="53"/>
      <c r="AC56" s="53"/>
      <c r="AD56" s="53"/>
      <c r="AE56" s="53"/>
      <c r="AF56" s="54"/>
      <c r="AG56" s="56"/>
      <c r="AH56" s="264"/>
      <c r="AI56" s="265"/>
      <c r="AJ56" s="54"/>
      <c r="AK56" s="56"/>
      <c r="AL56" s="264"/>
      <c r="AM56" s="265"/>
      <c r="AN56" s="54"/>
      <c r="AO56" s="56"/>
      <c r="AP56" s="51"/>
      <c r="AQ56" s="277"/>
      <c r="AR56" s="278"/>
      <c r="AS56" s="279"/>
      <c r="AT56" s="308"/>
      <c r="AU56" s="309"/>
      <c r="AV56" s="285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5"/>
      <c r="BP56" s="271"/>
      <c r="BQ56" s="269"/>
      <c r="BR56" s="272"/>
      <c r="BS56" s="271"/>
      <c r="BT56" s="269"/>
      <c r="BU56" s="270"/>
      <c r="BV56" s="25"/>
      <c r="BW56" s="26"/>
      <c r="BX56" s="25"/>
      <c r="BY56" s="26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</row>
    <row r="57" spans="1:126" ht="9" customHeight="1" thickBot="1" x14ac:dyDescent="0.35">
      <c r="A57" s="25"/>
      <c r="B57" s="25"/>
      <c r="C57" s="25"/>
      <c r="D57" s="25"/>
      <c r="E57" s="26"/>
      <c r="F57" s="315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447"/>
      <c r="U57" s="447"/>
      <c r="V57" s="448"/>
      <c r="W57" s="424"/>
      <c r="X57" s="425"/>
      <c r="Y57" s="425"/>
      <c r="Z57" s="52"/>
      <c r="AA57" s="53"/>
      <c r="AB57" s="53"/>
      <c r="AC57" s="53"/>
      <c r="AD57" s="53"/>
      <c r="AE57" s="54"/>
      <c r="AF57" s="291" t="s">
        <v>23</v>
      </c>
      <c r="AG57" s="262"/>
      <c r="AH57" s="56"/>
      <c r="AI57" s="54"/>
      <c r="AJ57" s="263"/>
      <c r="AK57" s="262"/>
      <c r="AL57" s="56"/>
      <c r="AM57" s="54"/>
      <c r="AN57" s="263"/>
      <c r="AO57" s="262"/>
      <c r="AP57" s="55"/>
      <c r="AQ57" s="277"/>
      <c r="AR57" s="278"/>
      <c r="AS57" s="279"/>
      <c r="AT57" s="308"/>
      <c r="AU57" s="309"/>
      <c r="AV57" s="285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5"/>
      <c r="BP57" s="271"/>
      <c r="BQ57" s="269"/>
      <c r="BR57" s="272"/>
      <c r="BS57" s="271"/>
      <c r="BT57" s="269"/>
      <c r="BU57" s="270"/>
      <c r="BV57" s="25"/>
      <c r="BW57" s="26"/>
      <c r="BX57" s="25"/>
      <c r="BY57" s="26"/>
      <c r="BZ57" s="25"/>
      <c r="CA57" s="25" t="s">
        <v>139</v>
      </c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</row>
    <row r="58" spans="1:126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64"/>
      <c r="AG58" s="265"/>
      <c r="AH58" s="54"/>
      <c r="AI58" s="56"/>
      <c r="AJ58" s="264"/>
      <c r="AK58" s="265"/>
      <c r="AL58" s="54"/>
      <c r="AM58" s="56"/>
      <c r="AN58" s="264"/>
      <c r="AO58" s="265"/>
      <c r="AP58" s="50"/>
      <c r="AQ58" s="277">
        <v>4</v>
      </c>
      <c r="AR58" s="278">
        <f>IF(ISBLANK(AS58),"",AS58/SUM($AS$46:$AS$85))</f>
        <v>9.6774193548387094E-2</v>
      </c>
      <c r="AS58" s="279">
        <v>6</v>
      </c>
      <c r="AT58" s="281" t="s">
        <v>135</v>
      </c>
      <c r="AU58" s="287"/>
      <c r="AV58" s="285" t="s">
        <v>29</v>
      </c>
      <c r="AW58" s="273"/>
      <c r="AX58" s="273"/>
      <c r="AY58" s="273"/>
      <c r="AZ58" s="273"/>
      <c r="BA58" s="273"/>
      <c r="BB58" s="273"/>
      <c r="BC58" s="273"/>
      <c r="BD58" s="273" t="s">
        <v>30</v>
      </c>
      <c r="BE58" s="273"/>
      <c r="BF58" s="273"/>
      <c r="BG58" s="273"/>
      <c r="BH58" s="273" t="s">
        <v>30</v>
      </c>
      <c r="BI58" s="273"/>
      <c r="BJ58" s="273"/>
      <c r="BK58" s="273"/>
      <c r="BL58" s="273" t="s">
        <v>29</v>
      </c>
      <c r="BM58" s="273"/>
      <c r="BN58" s="273"/>
      <c r="BO58" s="275"/>
      <c r="BP58" s="271">
        <f>IF(COUNTIF(AV58:BO61,"&lt;&gt;") &gt; 0, COUNTIF(AV58:BO61,"&lt;&gt;"), "")</f>
        <v>4</v>
      </c>
      <c r="BQ58" s="269">
        <f>IF(COUNTIF(AV58:BO61,"&lt;&gt;") &gt; 0, (COUNTIF(AV58:BO61,$T$37)*$W$37) + (COUNTIF(AV58:BO61,$T$39)*$W$39) + (COUNTIF(AV58:BO61,$T$41)*$W$41), "")</f>
        <v>24</v>
      </c>
      <c r="BR58" s="272">
        <f>IF(COUNTIF(AV58:BO61,"&lt;&gt;") &gt; 0, BQ58/BP58, "")</f>
        <v>6</v>
      </c>
      <c r="BS58" s="271">
        <f>'Alternatyva #1'!BX58:BX61</f>
        <v>2</v>
      </c>
      <c r="BT58" s="269">
        <f>'Alternatyva #1'!BY58:BY61</f>
        <v>12</v>
      </c>
      <c r="BU58" s="270">
        <f>'Alternatyva #1'!BZ58:BZ61</f>
        <v>6</v>
      </c>
      <c r="BV58" s="25"/>
      <c r="BW58" s="26"/>
      <c r="BX58" s="25"/>
      <c r="BY58" s="26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</row>
    <row r="59" spans="1:126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63"/>
      <c r="AE59" s="262"/>
      <c r="AF59" s="56"/>
      <c r="AG59" s="54"/>
      <c r="AH59" s="263"/>
      <c r="AI59" s="262"/>
      <c r="AJ59" s="56"/>
      <c r="AK59" s="54"/>
      <c r="AL59" s="263"/>
      <c r="AM59" s="262"/>
      <c r="AN59" s="56"/>
      <c r="AO59" s="54"/>
      <c r="AP59" s="51"/>
      <c r="AQ59" s="277"/>
      <c r="AR59" s="278"/>
      <c r="AS59" s="279"/>
      <c r="AT59" s="281"/>
      <c r="AU59" s="287"/>
      <c r="AV59" s="285"/>
      <c r="AW59" s="273"/>
      <c r="AX59" s="273"/>
      <c r="AY59" s="273"/>
      <c r="AZ59" s="273"/>
      <c r="BA59" s="273"/>
      <c r="BB59" s="273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5"/>
      <c r="BP59" s="271"/>
      <c r="BQ59" s="269"/>
      <c r="BR59" s="272"/>
      <c r="BS59" s="271"/>
      <c r="BT59" s="269"/>
      <c r="BU59" s="270"/>
      <c r="BV59" s="25"/>
      <c r="BW59" s="26"/>
      <c r="BX59" s="25"/>
      <c r="BY59" s="26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</row>
    <row r="60" spans="1:126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64"/>
      <c r="AE60" s="265"/>
      <c r="AF60" s="54"/>
      <c r="AG60" s="56"/>
      <c r="AH60" s="264"/>
      <c r="AI60" s="265"/>
      <c r="AJ60" s="54"/>
      <c r="AK60" s="56"/>
      <c r="AL60" s="264"/>
      <c r="AM60" s="265"/>
      <c r="AN60" s="54"/>
      <c r="AO60" s="56"/>
      <c r="AP60" s="51"/>
      <c r="AQ60" s="277"/>
      <c r="AR60" s="278"/>
      <c r="AS60" s="279"/>
      <c r="AT60" s="281"/>
      <c r="AU60" s="287"/>
      <c r="AV60" s="285"/>
      <c r="AW60" s="273"/>
      <c r="AX60" s="273"/>
      <c r="AY60" s="273"/>
      <c r="AZ60" s="273"/>
      <c r="BA60" s="273"/>
      <c r="BB60" s="273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5"/>
      <c r="BP60" s="271"/>
      <c r="BQ60" s="269"/>
      <c r="BR60" s="272"/>
      <c r="BS60" s="271"/>
      <c r="BT60" s="269"/>
      <c r="BU60" s="270"/>
      <c r="BV60" s="25"/>
      <c r="BW60" s="26"/>
      <c r="BX60" s="25"/>
      <c r="BY60" s="26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</row>
    <row r="61" spans="1:126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63"/>
      <c r="AC61" s="262"/>
      <c r="AD61" s="56"/>
      <c r="AE61" s="54"/>
      <c r="AF61" s="291" t="s">
        <v>23</v>
      </c>
      <c r="AG61" s="262"/>
      <c r="AH61" s="56"/>
      <c r="AI61" s="54"/>
      <c r="AJ61" s="263"/>
      <c r="AK61" s="262"/>
      <c r="AL61" s="56"/>
      <c r="AM61" s="54"/>
      <c r="AN61" s="291" t="s">
        <v>23</v>
      </c>
      <c r="AO61" s="262"/>
      <c r="AP61" s="55"/>
      <c r="AQ61" s="277"/>
      <c r="AR61" s="278"/>
      <c r="AS61" s="279"/>
      <c r="AT61" s="281"/>
      <c r="AU61" s="287"/>
      <c r="AV61" s="285"/>
      <c r="AW61" s="273"/>
      <c r="AX61" s="273"/>
      <c r="AY61" s="273"/>
      <c r="AZ61" s="273"/>
      <c r="BA61" s="273"/>
      <c r="BB61" s="273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5"/>
      <c r="BP61" s="271"/>
      <c r="BQ61" s="269"/>
      <c r="BR61" s="272"/>
      <c r="BS61" s="271"/>
      <c r="BT61" s="269"/>
      <c r="BU61" s="270"/>
      <c r="BV61" s="25"/>
      <c r="BW61" s="26"/>
      <c r="BX61" s="25"/>
      <c r="BY61" s="26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</row>
    <row r="62" spans="1:126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64"/>
      <c r="AC62" s="265"/>
      <c r="AD62" s="54"/>
      <c r="AE62" s="56"/>
      <c r="AF62" s="264"/>
      <c r="AG62" s="265"/>
      <c r="AH62" s="54"/>
      <c r="AI62" s="56"/>
      <c r="AJ62" s="264"/>
      <c r="AK62" s="265"/>
      <c r="AL62" s="54"/>
      <c r="AM62" s="56"/>
      <c r="AN62" s="264"/>
      <c r="AO62" s="265"/>
      <c r="AP62" s="50"/>
      <c r="AQ62" s="277">
        <v>5</v>
      </c>
      <c r="AR62" s="278">
        <f>IF(ISBLANK(AS62),"",AS62/SUM($AS$46:$AS$85))</f>
        <v>9.6774193548387094E-2</v>
      </c>
      <c r="AS62" s="279">
        <v>6</v>
      </c>
      <c r="AT62" s="281" t="s">
        <v>128</v>
      </c>
      <c r="AU62" s="287"/>
      <c r="AV62" s="285"/>
      <c r="AW62" s="273"/>
      <c r="AX62" s="273"/>
      <c r="AY62" s="273"/>
      <c r="AZ62" s="273"/>
      <c r="BA62" s="273"/>
      <c r="BB62" s="273"/>
      <c r="BC62" s="273"/>
      <c r="BD62" s="273"/>
      <c r="BE62" s="273"/>
      <c r="BF62" s="273"/>
      <c r="BG62" s="273"/>
      <c r="BH62" s="273" t="s">
        <v>29</v>
      </c>
      <c r="BI62" s="273"/>
      <c r="BJ62" s="273"/>
      <c r="BK62" s="273"/>
      <c r="BL62" s="273" t="s">
        <v>30</v>
      </c>
      <c r="BM62" s="273"/>
      <c r="BN62" s="273"/>
      <c r="BO62" s="275"/>
      <c r="BP62" s="271">
        <f>IF(COUNTIF(AV62:BO65,"&lt;&gt;") &gt; 0, COUNTIF(AV62:BO65,"&lt;&gt;"), "")</f>
        <v>2</v>
      </c>
      <c r="BQ62" s="269">
        <f>IF(COUNTIF(AV62:BO65,"&lt;&gt;") &gt; 0, (COUNTIF(AV62:BO65,$T$37)*$W$37) + (COUNTIF(AV62:BO65,$T$39)*$W$39) + (COUNTIF(AV62:BO65,$T$41)*$W$41), "")</f>
        <v>12</v>
      </c>
      <c r="BR62" s="272">
        <f>IF(COUNTIF(AV62:BO65,"&lt;&gt;") &gt; 0, BQ62/BP62, "")</f>
        <v>6</v>
      </c>
      <c r="BS62" s="271">
        <f>'Alternatyva #1'!BX62:BX65</f>
        <v>1</v>
      </c>
      <c r="BT62" s="269">
        <f>'Alternatyva #1'!BY62:BY65</f>
        <v>9</v>
      </c>
      <c r="BU62" s="270">
        <f>'Alternatyva #1'!BZ62:BZ65</f>
        <v>9</v>
      </c>
      <c r="BV62" s="25"/>
      <c r="BW62" s="26"/>
      <c r="BX62" s="25"/>
      <c r="BY62" s="26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</row>
    <row r="63" spans="1:126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66"/>
      <c r="AA63" s="256"/>
      <c r="AB63" s="59"/>
      <c r="AC63" s="58"/>
      <c r="AD63" s="266"/>
      <c r="AE63" s="256"/>
      <c r="AF63" s="59"/>
      <c r="AG63" s="58"/>
      <c r="AH63" s="266"/>
      <c r="AI63" s="256"/>
      <c r="AJ63" s="59"/>
      <c r="AK63" s="58"/>
      <c r="AL63" s="263"/>
      <c r="AM63" s="262"/>
      <c r="AN63" s="56"/>
      <c r="AO63" s="54"/>
      <c r="AP63" s="51"/>
      <c r="AQ63" s="277"/>
      <c r="AR63" s="278"/>
      <c r="AS63" s="279"/>
      <c r="AT63" s="281"/>
      <c r="AU63" s="287"/>
      <c r="AV63" s="285"/>
      <c r="AW63" s="273"/>
      <c r="AX63" s="273"/>
      <c r="AY63" s="273"/>
      <c r="AZ63" s="273"/>
      <c r="BA63" s="273"/>
      <c r="BB63" s="273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5"/>
      <c r="BP63" s="271"/>
      <c r="BQ63" s="269"/>
      <c r="BR63" s="272"/>
      <c r="BS63" s="271"/>
      <c r="BT63" s="269"/>
      <c r="BU63" s="270"/>
      <c r="BV63" s="25"/>
      <c r="BW63" s="26"/>
      <c r="BX63" s="25"/>
      <c r="BY63" s="26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</row>
    <row r="64" spans="1:126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67"/>
      <c r="AA64" s="268"/>
      <c r="AB64" s="58"/>
      <c r="AC64" s="59"/>
      <c r="AD64" s="267"/>
      <c r="AE64" s="268"/>
      <c r="AF64" s="58"/>
      <c r="AG64" s="59"/>
      <c r="AH64" s="267"/>
      <c r="AI64" s="268"/>
      <c r="AJ64" s="58"/>
      <c r="AK64" s="59"/>
      <c r="AL64" s="264"/>
      <c r="AM64" s="265"/>
      <c r="AN64" s="54"/>
      <c r="AO64" s="56"/>
      <c r="AP64" s="51"/>
      <c r="AQ64" s="277"/>
      <c r="AR64" s="278"/>
      <c r="AS64" s="279"/>
      <c r="AT64" s="281"/>
      <c r="AU64" s="287"/>
      <c r="AV64" s="285"/>
      <c r="AW64" s="273"/>
      <c r="AX64" s="273"/>
      <c r="AY64" s="273"/>
      <c r="AZ64" s="273"/>
      <c r="BA64" s="273"/>
      <c r="BB64" s="273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5"/>
      <c r="BP64" s="271"/>
      <c r="BQ64" s="269"/>
      <c r="BR64" s="272"/>
      <c r="BS64" s="271"/>
      <c r="BT64" s="269"/>
      <c r="BU64" s="270"/>
      <c r="BV64" s="25"/>
      <c r="BW64" s="26"/>
      <c r="BX64" s="25"/>
      <c r="BY64" s="26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</row>
    <row r="65" spans="1:126" ht="9" customHeight="1" thickBo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93"/>
      <c r="W65" s="82"/>
      <c r="X65" s="266"/>
      <c r="Y65" s="256"/>
      <c r="Z65" s="59"/>
      <c r="AA65" s="58"/>
      <c r="AB65" s="266"/>
      <c r="AC65" s="256"/>
      <c r="AD65" s="59"/>
      <c r="AE65" s="58"/>
      <c r="AF65" s="266"/>
      <c r="AG65" s="256"/>
      <c r="AH65" s="59"/>
      <c r="AI65" s="58"/>
      <c r="AJ65" s="266"/>
      <c r="AK65" s="256"/>
      <c r="AL65" s="56"/>
      <c r="AM65" s="54"/>
      <c r="AN65" s="263"/>
      <c r="AO65" s="262"/>
      <c r="AP65" s="55"/>
      <c r="AQ65" s="277"/>
      <c r="AR65" s="278"/>
      <c r="AS65" s="279"/>
      <c r="AT65" s="281"/>
      <c r="AU65" s="287"/>
      <c r="AV65" s="285"/>
      <c r="AW65" s="273"/>
      <c r="AX65" s="273"/>
      <c r="AY65" s="273"/>
      <c r="AZ65" s="273"/>
      <c r="BA65" s="273"/>
      <c r="BB65" s="273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5"/>
      <c r="BP65" s="271"/>
      <c r="BQ65" s="269"/>
      <c r="BR65" s="272"/>
      <c r="BS65" s="271"/>
      <c r="BT65" s="269"/>
      <c r="BU65" s="270"/>
      <c r="BV65" s="25"/>
      <c r="BW65" s="26"/>
      <c r="BX65" s="25"/>
      <c r="BY65" s="26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</row>
    <row r="66" spans="1:126" ht="9" customHeight="1" thickBo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8"/>
      <c r="L66" s="81"/>
      <c r="M66" s="81"/>
      <c r="N66" s="81"/>
      <c r="O66" s="81"/>
      <c r="P66" s="81"/>
      <c r="Q66" s="81"/>
      <c r="R66" s="81"/>
      <c r="S66" s="81"/>
      <c r="T66" s="81"/>
      <c r="U66" s="91"/>
      <c r="V66" s="102"/>
      <c r="W66" s="109"/>
      <c r="X66" s="255"/>
      <c r="Y66" s="268"/>
      <c r="Z66" s="58"/>
      <c r="AA66" s="59"/>
      <c r="AB66" s="267"/>
      <c r="AC66" s="268"/>
      <c r="AD66" s="58"/>
      <c r="AE66" s="59"/>
      <c r="AF66" s="267"/>
      <c r="AG66" s="268"/>
      <c r="AH66" s="58"/>
      <c r="AI66" s="59"/>
      <c r="AJ66" s="267"/>
      <c r="AK66" s="268"/>
      <c r="AL66" s="54"/>
      <c r="AM66" s="56"/>
      <c r="AN66" s="264"/>
      <c r="AO66" s="265"/>
      <c r="AP66" s="50"/>
      <c r="AQ66" s="277">
        <v>6</v>
      </c>
      <c r="AR66" s="278">
        <f>IF(ISBLANK(AS66),"",AS66/SUM($AS$46:$AS$85))</f>
        <v>0.16129032258064516</v>
      </c>
      <c r="AS66" s="279">
        <v>10</v>
      </c>
      <c r="AT66" s="289" t="s">
        <v>129</v>
      </c>
      <c r="AU66" s="290"/>
      <c r="AV66" s="285" t="s">
        <v>29</v>
      </c>
      <c r="AW66" s="273"/>
      <c r="AX66" s="273"/>
      <c r="AY66" s="273"/>
      <c r="AZ66" s="273"/>
      <c r="BA66" s="273"/>
      <c r="BB66" s="273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5"/>
      <c r="BP66" s="271">
        <f>IF(COUNTIF(AV66:BO69,"&lt;&gt;") &gt; 0, COUNTIF(AV66:BO69,"&lt;&gt;"), "")</f>
        <v>1</v>
      </c>
      <c r="BQ66" s="269">
        <f>IF(COUNTIF(AV66:BO69,"&lt;&gt;") &gt; 0, (COUNTIF(AV66:BO69,$T$37)*$W$37) + (COUNTIF(AV66:BO69,$T$39)*$W$39) + (COUNTIF(AV66:BO69,$T$41)*$W$41), "")</f>
        <v>9</v>
      </c>
      <c r="BR66" s="272">
        <f>IF(COUNTIF(AV66:BO69,"&lt;&gt;") &gt; 0, BQ66/BP66, "")</f>
        <v>9</v>
      </c>
      <c r="BS66" s="271">
        <f>'Alternatyva #1'!BX66:BX69</f>
        <v>3</v>
      </c>
      <c r="BT66" s="269">
        <f>'Alternatyva #1'!BY66:BY69</f>
        <v>19</v>
      </c>
      <c r="BU66" s="270">
        <f>'Alternatyva #1'!BZ66:BZ69</f>
        <v>6.333333333333333</v>
      </c>
      <c r="BV66" s="25"/>
      <c r="BW66" s="26"/>
      <c r="BX66" s="25"/>
      <c r="BY66" s="26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</row>
    <row r="67" spans="1:126" ht="9" customHeight="1" thickBo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85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22"/>
      <c r="W67" s="416"/>
      <c r="X67" s="109"/>
      <c r="Y67" s="96"/>
      <c r="Z67" s="266"/>
      <c r="AA67" s="256"/>
      <c r="AB67" s="59"/>
      <c r="AC67" s="58"/>
      <c r="AD67" s="266"/>
      <c r="AE67" s="256"/>
      <c r="AF67" s="59"/>
      <c r="AG67" s="58"/>
      <c r="AH67" s="288"/>
      <c r="AI67" s="256"/>
      <c r="AJ67" s="59"/>
      <c r="AK67" s="58"/>
      <c r="AL67" s="263"/>
      <c r="AM67" s="262"/>
      <c r="AN67" s="56"/>
      <c r="AO67" s="54"/>
      <c r="AP67" s="51"/>
      <c r="AQ67" s="277"/>
      <c r="AR67" s="278"/>
      <c r="AS67" s="279"/>
      <c r="AT67" s="289"/>
      <c r="AU67" s="290"/>
      <c r="AV67" s="285"/>
      <c r="AW67" s="273"/>
      <c r="AX67" s="273"/>
      <c r="AY67" s="273"/>
      <c r="AZ67" s="273"/>
      <c r="BA67" s="273"/>
      <c r="BB67" s="273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5"/>
      <c r="BP67" s="271"/>
      <c r="BQ67" s="269"/>
      <c r="BR67" s="272"/>
      <c r="BS67" s="271"/>
      <c r="BT67" s="269"/>
      <c r="BU67" s="270"/>
      <c r="BV67" s="25"/>
      <c r="BW67" s="26"/>
      <c r="BX67" s="25"/>
      <c r="BY67" s="26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</row>
    <row r="68" spans="1:126" ht="9" customHeight="1" thickBo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85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15"/>
      <c r="W68" s="420"/>
      <c r="X68" s="103"/>
      <c r="Y68" s="109"/>
      <c r="Z68" s="255"/>
      <c r="AA68" s="268"/>
      <c r="AB68" s="58"/>
      <c r="AC68" s="59"/>
      <c r="AD68" s="267"/>
      <c r="AE68" s="268"/>
      <c r="AF68" s="58"/>
      <c r="AG68" s="59"/>
      <c r="AH68" s="267"/>
      <c r="AI68" s="268"/>
      <c r="AJ68" s="58"/>
      <c r="AK68" s="59"/>
      <c r="AL68" s="264"/>
      <c r="AM68" s="265"/>
      <c r="AN68" s="54"/>
      <c r="AO68" s="56"/>
      <c r="AP68" s="51"/>
      <c r="AQ68" s="277"/>
      <c r="AR68" s="278"/>
      <c r="AS68" s="279"/>
      <c r="AT68" s="289"/>
      <c r="AU68" s="290"/>
      <c r="AV68" s="285"/>
      <c r="AW68" s="273"/>
      <c r="AX68" s="273"/>
      <c r="AY68" s="273"/>
      <c r="AZ68" s="273"/>
      <c r="BA68" s="273"/>
      <c r="BB68" s="273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5"/>
      <c r="BP68" s="271"/>
      <c r="BQ68" s="269"/>
      <c r="BR68" s="272"/>
      <c r="BS68" s="271"/>
      <c r="BT68" s="269"/>
      <c r="BU68" s="270"/>
      <c r="BV68" s="25"/>
      <c r="BW68" s="26"/>
      <c r="BX68" s="25"/>
      <c r="BY68" s="26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</row>
    <row r="69" spans="1:126" ht="9" customHeight="1" thickBo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85"/>
      <c r="L69" s="86"/>
      <c r="M69" s="86"/>
      <c r="N69" s="86"/>
      <c r="O69" s="86"/>
      <c r="P69" s="86"/>
      <c r="Q69" s="86"/>
      <c r="R69" s="86"/>
      <c r="S69" s="86"/>
      <c r="T69" s="404"/>
      <c r="U69" s="404"/>
      <c r="V69" s="87"/>
      <c r="W69" s="87"/>
      <c r="X69" s="255"/>
      <c r="Y69" s="255"/>
      <c r="Z69" s="108"/>
      <c r="AA69" s="96"/>
      <c r="AB69" s="266"/>
      <c r="AC69" s="256"/>
      <c r="AD69" s="59"/>
      <c r="AE69" s="58"/>
      <c r="AF69" s="288"/>
      <c r="AG69" s="256"/>
      <c r="AH69" s="59"/>
      <c r="AI69" s="58"/>
      <c r="AJ69" s="266"/>
      <c r="AK69" s="256"/>
      <c r="AL69" s="56"/>
      <c r="AM69" s="54"/>
      <c r="AN69" s="263"/>
      <c r="AO69" s="262"/>
      <c r="AP69" s="55"/>
      <c r="AQ69" s="277"/>
      <c r="AR69" s="278"/>
      <c r="AS69" s="279"/>
      <c r="AT69" s="289"/>
      <c r="AU69" s="290"/>
      <c r="AV69" s="285"/>
      <c r="AW69" s="273"/>
      <c r="AX69" s="273"/>
      <c r="AY69" s="273"/>
      <c r="AZ69" s="273"/>
      <c r="BA69" s="273"/>
      <c r="BB69" s="273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5"/>
      <c r="BP69" s="271"/>
      <c r="BQ69" s="269"/>
      <c r="BR69" s="272"/>
      <c r="BS69" s="271"/>
      <c r="BT69" s="269"/>
      <c r="BU69" s="270"/>
      <c r="BV69" s="25"/>
      <c r="BW69" s="26"/>
      <c r="BX69" s="25"/>
      <c r="BY69" s="26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</row>
    <row r="70" spans="1:126" ht="9" customHeight="1" thickBo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85"/>
      <c r="L70" s="86"/>
      <c r="M70" s="86"/>
      <c r="N70" s="86"/>
      <c r="O70" s="86"/>
      <c r="P70" s="86"/>
      <c r="Q70" s="86"/>
      <c r="R70" s="86"/>
      <c r="S70" s="86"/>
      <c r="T70" s="404"/>
      <c r="U70" s="404"/>
      <c r="V70" s="87"/>
      <c r="W70" s="87"/>
      <c r="X70" s="255"/>
      <c r="Y70" s="255"/>
      <c r="Z70" s="103"/>
      <c r="AA70" s="108"/>
      <c r="AB70" s="255"/>
      <c r="AC70" s="268"/>
      <c r="AD70" s="58"/>
      <c r="AE70" s="59"/>
      <c r="AF70" s="267"/>
      <c r="AG70" s="268"/>
      <c r="AH70" s="58"/>
      <c r="AI70" s="59"/>
      <c r="AJ70" s="267"/>
      <c r="AK70" s="268"/>
      <c r="AL70" s="54"/>
      <c r="AM70" s="56"/>
      <c r="AN70" s="264"/>
      <c r="AO70" s="265"/>
      <c r="AP70" s="50"/>
      <c r="AQ70" s="277">
        <v>7</v>
      </c>
      <c r="AR70" s="278">
        <f>IF(ISBLANK(AS70),"",AS70/SUM($AS$46:$AS$85))</f>
        <v>0.11290322580645161</v>
      </c>
      <c r="AS70" s="279">
        <v>7</v>
      </c>
      <c r="AT70" s="281" t="s">
        <v>130</v>
      </c>
      <c r="AU70" s="287"/>
      <c r="AV70" s="285"/>
      <c r="AW70" s="273"/>
      <c r="AX70" s="273"/>
      <c r="AY70" s="273"/>
      <c r="AZ70" s="273" t="s">
        <v>29</v>
      </c>
      <c r="BA70" s="273"/>
      <c r="BB70" s="273"/>
      <c r="BC70" s="273"/>
      <c r="BD70" s="273" t="s">
        <v>30</v>
      </c>
      <c r="BE70" s="273"/>
      <c r="BF70" s="273"/>
      <c r="BG70" s="273"/>
      <c r="BH70" s="273"/>
      <c r="BI70" s="273"/>
      <c r="BJ70" s="273"/>
      <c r="BK70" s="273"/>
      <c r="BL70" s="273" t="s">
        <v>30</v>
      </c>
      <c r="BM70" s="273"/>
      <c r="BN70" s="273"/>
      <c r="BO70" s="275"/>
      <c r="BP70" s="271">
        <f>IF(COUNTIF(AV70:BO73,"&lt;&gt;") &gt; 0, COUNTIF(AV70:BO73,"&lt;&gt;"), "")</f>
        <v>3</v>
      </c>
      <c r="BQ70" s="269">
        <f>IF(COUNTIF(AV70:BO73,"&lt;&gt;") &gt; 0, (COUNTIF(AV70:BO73,$T$37)*$W$37) + (COUNTIF(AV70:BO73,$T$39)*$W$39) + (COUNTIF(AV70:BO73,$T$41)*$W$41), "")</f>
        <v>15</v>
      </c>
      <c r="BR70" s="272">
        <f>IF(COUNTIF(AV70:BO73,"&lt;&gt;") &gt; 0, BQ70/BP70, "")</f>
        <v>5</v>
      </c>
      <c r="BS70" s="271">
        <f>'Alternatyva #1'!BX70:BX73</f>
        <v>3</v>
      </c>
      <c r="BT70" s="269">
        <f>'Alternatyva #1'!BY70:BY73</f>
        <v>13</v>
      </c>
      <c r="BU70" s="270">
        <f>'Alternatyva #1'!BZ70:BZ73</f>
        <v>4.333333333333333</v>
      </c>
      <c r="BV70" s="25"/>
      <c r="BW70" s="26"/>
      <c r="BX70" s="25"/>
      <c r="BY70" s="26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</row>
    <row r="71" spans="1:126" ht="9" customHeight="1" thickBo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85"/>
      <c r="L71" s="86"/>
      <c r="M71" s="86"/>
      <c r="N71" s="86"/>
      <c r="O71" s="86"/>
      <c r="P71" s="86"/>
      <c r="Q71" s="86"/>
      <c r="R71" s="404"/>
      <c r="S71" s="404"/>
      <c r="T71" s="86"/>
      <c r="U71" s="86"/>
      <c r="V71" s="415"/>
      <c r="W71" s="420"/>
      <c r="X71" s="87"/>
      <c r="Y71" s="87"/>
      <c r="Z71" s="255"/>
      <c r="AA71" s="255"/>
      <c r="AB71" s="108"/>
      <c r="AC71" s="96"/>
      <c r="AD71" s="288"/>
      <c r="AE71" s="256"/>
      <c r="AF71" s="59"/>
      <c r="AG71" s="58"/>
      <c r="AH71" s="288"/>
      <c r="AI71" s="256"/>
      <c r="AJ71" s="59"/>
      <c r="AK71" s="58"/>
      <c r="AL71" s="263"/>
      <c r="AM71" s="262"/>
      <c r="AN71" s="56"/>
      <c r="AO71" s="54"/>
      <c r="AP71" s="51"/>
      <c r="AQ71" s="277"/>
      <c r="AR71" s="278"/>
      <c r="AS71" s="279"/>
      <c r="AT71" s="281"/>
      <c r="AU71" s="287"/>
      <c r="AV71" s="285"/>
      <c r="AW71" s="273"/>
      <c r="AX71" s="273"/>
      <c r="AY71" s="273"/>
      <c r="AZ71" s="273"/>
      <c r="BA71" s="273"/>
      <c r="BB71" s="273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5"/>
      <c r="BP71" s="271"/>
      <c r="BQ71" s="269"/>
      <c r="BR71" s="272"/>
      <c r="BS71" s="271"/>
      <c r="BT71" s="269"/>
      <c r="BU71" s="270"/>
      <c r="BV71" s="25"/>
      <c r="BW71" s="26"/>
      <c r="BX71" s="25"/>
      <c r="BY71" s="26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</row>
    <row r="72" spans="1:126" ht="9" customHeight="1" thickBo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85"/>
      <c r="L72" s="86"/>
      <c r="M72" s="86"/>
      <c r="N72" s="86"/>
      <c r="O72" s="86"/>
      <c r="P72" s="86"/>
      <c r="Q72" s="86"/>
      <c r="R72" s="404"/>
      <c r="S72" s="404"/>
      <c r="T72" s="95"/>
      <c r="U72" s="95"/>
      <c r="V72" s="421"/>
      <c r="W72" s="419"/>
      <c r="X72" s="88"/>
      <c r="Y72" s="88"/>
      <c r="Z72" s="255"/>
      <c r="AA72" s="255"/>
      <c r="AB72" s="111"/>
      <c r="AC72" s="109"/>
      <c r="AD72" s="255"/>
      <c r="AE72" s="268"/>
      <c r="AF72" s="58"/>
      <c r="AG72" s="59"/>
      <c r="AH72" s="267"/>
      <c r="AI72" s="268"/>
      <c r="AJ72" s="58"/>
      <c r="AK72" s="59"/>
      <c r="AL72" s="264"/>
      <c r="AM72" s="265"/>
      <c r="AN72" s="54"/>
      <c r="AO72" s="56"/>
      <c r="AP72" s="51"/>
      <c r="AQ72" s="277"/>
      <c r="AR72" s="278"/>
      <c r="AS72" s="279"/>
      <c r="AT72" s="281"/>
      <c r="AU72" s="287"/>
      <c r="AV72" s="285"/>
      <c r="AW72" s="273"/>
      <c r="AX72" s="273"/>
      <c r="AY72" s="273"/>
      <c r="AZ72" s="273"/>
      <c r="BA72" s="273"/>
      <c r="BB72" s="273"/>
      <c r="BC72" s="273"/>
      <c r="BD72" s="273"/>
      <c r="BE72" s="273"/>
      <c r="BF72" s="273"/>
      <c r="BG72" s="273"/>
      <c r="BH72" s="273"/>
      <c r="BI72" s="273"/>
      <c r="BJ72" s="273"/>
      <c r="BK72" s="273"/>
      <c r="BL72" s="273"/>
      <c r="BM72" s="273"/>
      <c r="BN72" s="273"/>
      <c r="BO72" s="275"/>
      <c r="BP72" s="271"/>
      <c r="BQ72" s="269"/>
      <c r="BR72" s="272"/>
      <c r="BS72" s="271"/>
      <c r="BT72" s="269"/>
      <c r="BU72" s="270"/>
      <c r="BV72" s="25"/>
      <c r="BW72" s="26"/>
      <c r="BX72" s="25"/>
      <c r="BY72" s="26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</row>
    <row r="73" spans="1:126" ht="9" customHeight="1" thickBot="1" x14ac:dyDescent="0.35">
      <c r="A73" s="25"/>
      <c r="B73" s="135" t="s">
        <v>115</v>
      </c>
      <c r="C73" s="136"/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7"/>
      <c r="V73" s="87"/>
      <c r="W73" s="87"/>
      <c r="X73" s="415"/>
      <c r="Y73" s="415"/>
      <c r="Z73" s="87"/>
      <c r="AA73" s="87"/>
      <c r="AB73" s="415"/>
      <c r="AC73" s="416"/>
      <c r="AD73" s="109"/>
      <c r="AE73" s="96"/>
      <c r="AF73" s="266"/>
      <c r="AG73" s="256"/>
      <c r="AH73" s="59"/>
      <c r="AI73" s="58"/>
      <c r="AJ73" s="266"/>
      <c r="AK73" s="256"/>
      <c r="AL73" s="56"/>
      <c r="AM73" s="54"/>
      <c r="AN73" s="263"/>
      <c r="AO73" s="262"/>
      <c r="AP73" s="55"/>
      <c r="AQ73" s="277"/>
      <c r="AR73" s="278"/>
      <c r="AS73" s="279"/>
      <c r="AT73" s="281"/>
      <c r="AU73" s="287"/>
      <c r="AV73" s="285"/>
      <c r="AW73" s="273"/>
      <c r="AX73" s="273"/>
      <c r="AY73" s="273"/>
      <c r="AZ73" s="273"/>
      <c r="BA73" s="273"/>
      <c r="BB73" s="273"/>
      <c r="BC73" s="273"/>
      <c r="BD73" s="273"/>
      <c r="BE73" s="273"/>
      <c r="BF73" s="273"/>
      <c r="BG73" s="273"/>
      <c r="BH73" s="273"/>
      <c r="BI73" s="273"/>
      <c r="BJ73" s="273"/>
      <c r="BK73" s="273"/>
      <c r="BL73" s="273"/>
      <c r="BM73" s="273"/>
      <c r="BN73" s="273"/>
      <c r="BO73" s="275"/>
      <c r="BP73" s="271"/>
      <c r="BQ73" s="269"/>
      <c r="BR73" s="272"/>
      <c r="BS73" s="271"/>
      <c r="BT73" s="269"/>
      <c r="BU73" s="270"/>
      <c r="BV73" s="25"/>
      <c r="BW73" s="26"/>
      <c r="BX73" s="25"/>
      <c r="BY73" s="26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</row>
    <row r="74" spans="1:126" ht="9" customHeight="1" thickBot="1" x14ac:dyDescent="0.35">
      <c r="A74" s="25"/>
      <c r="B74" s="138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40"/>
      <c r="V74" s="87"/>
      <c r="W74" s="87"/>
      <c r="X74" s="415"/>
      <c r="Y74" s="415"/>
      <c r="Z74" s="87"/>
      <c r="AA74" s="87"/>
      <c r="AB74" s="415"/>
      <c r="AC74" s="415"/>
      <c r="AD74" s="113"/>
      <c r="AE74" s="109"/>
      <c r="AF74" s="255"/>
      <c r="AG74" s="268"/>
      <c r="AH74" s="58"/>
      <c r="AI74" s="59"/>
      <c r="AJ74" s="267"/>
      <c r="AK74" s="268"/>
      <c r="AL74" s="54"/>
      <c r="AM74" s="56"/>
      <c r="AN74" s="264"/>
      <c r="AO74" s="265"/>
      <c r="AP74" s="50"/>
      <c r="AQ74" s="277">
        <v>8</v>
      </c>
      <c r="AR74" s="278">
        <f>IF(ISBLANK(AS74),"",AS74/SUM($AS$46:$AS$85))</f>
        <v>8.0645161290322578E-2</v>
      </c>
      <c r="AS74" s="279">
        <v>5</v>
      </c>
      <c r="AT74" s="281" t="s">
        <v>131</v>
      </c>
      <c r="AU74" s="287"/>
      <c r="AV74" s="285"/>
      <c r="AW74" s="273"/>
      <c r="AX74" s="273"/>
      <c r="AY74" s="273"/>
      <c r="AZ74" s="273"/>
      <c r="BA74" s="273"/>
      <c r="BB74" s="273"/>
      <c r="BC74" s="273"/>
      <c r="BD74" s="273"/>
      <c r="BE74" s="273"/>
      <c r="BF74" s="273"/>
      <c r="BG74" s="273"/>
      <c r="BH74" s="273" t="s">
        <v>29</v>
      </c>
      <c r="BI74" s="273"/>
      <c r="BJ74" s="273"/>
      <c r="BK74" s="273"/>
      <c r="BL74" s="273"/>
      <c r="BM74" s="273"/>
      <c r="BN74" s="273"/>
      <c r="BO74" s="275"/>
      <c r="BP74" s="271">
        <f>IF(COUNTIF(AV74:BO77,"&lt;&gt;") &gt; 0, COUNTIF(AV74:BO77,"&lt;&gt;"), "")</f>
        <v>1</v>
      </c>
      <c r="BQ74" s="269">
        <f>IF(COUNTIF(AV74:BO77,"&lt;&gt;") &gt; 0, (COUNTIF(AV74:BO77,$T$37)*$W$37) + (COUNTIF(AV74:BO77,$T$39)*$W$39) + (COUNTIF(AV74:BO77,$T$41)*$W$41), "")</f>
        <v>9</v>
      </c>
      <c r="BR74" s="272">
        <f>IF(COUNTIF(AV74:BO77,"&lt;&gt;") &gt; 0, BQ74/BP74, "")</f>
        <v>9</v>
      </c>
      <c r="BS74" s="271">
        <f>'Alternatyva #1'!BX74:BX77</f>
        <v>2</v>
      </c>
      <c r="BT74" s="269">
        <f>'Alternatyva #1'!BY74:BY77</f>
        <v>12</v>
      </c>
      <c r="BU74" s="270">
        <f>'Alternatyva #1'!BZ74:BZ77</f>
        <v>6</v>
      </c>
      <c r="BV74" s="25"/>
      <c r="BW74" s="26"/>
      <c r="BX74" s="25"/>
      <c r="BY74" s="26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</row>
    <row r="75" spans="1:126" ht="9" customHeight="1" thickBot="1" x14ac:dyDescent="0.35">
      <c r="A75" s="25"/>
      <c r="B75" s="153" t="s">
        <v>26</v>
      </c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5"/>
      <c r="P75" s="147"/>
      <c r="Q75" s="148"/>
      <c r="R75" s="149"/>
      <c r="S75" s="141">
        <v>0</v>
      </c>
      <c r="T75" s="142"/>
      <c r="U75" s="143"/>
      <c r="V75" s="415"/>
      <c r="W75" s="415"/>
      <c r="X75" s="87"/>
      <c r="Y75" s="87"/>
      <c r="Z75" s="415"/>
      <c r="AA75" s="415"/>
      <c r="AB75" s="87"/>
      <c r="AC75" s="87"/>
      <c r="AD75" s="417"/>
      <c r="AE75" s="416"/>
      <c r="AF75" s="109"/>
      <c r="AG75" s="96"/>
      <c r="AH75" s="266"/>
      <c r="AI75" s="256"/>
      <c r="AJ75" s="59"/>
      <c r="AK75" s="58"/>
      <c r="AL75" s="291" t="s">
        <v>23</v>
      </c>
      <c r="AM75" s="262"/>
      <c r="AN75" s="56"/>
      <c r="AO75" s="54"/>
      <c r="AP75" s="51"/>
      <c r="AQ75" s="277"/>
      <c r="AR75" s="278"/>
      <c r="AS75" s="279"/>
      <c r="AT75" s="281"/>
      <c r="AU75" s="287"/>
      <c r="AV75" s="285"/>
      <c r="AW75" s="273"/>
      <c r="AX75" s="273"/>
      <c r="AY75" s="273"/>
      <c r="AZ75" s="273"/>
      <c r="BA75" s="273"/>
      <c r="BB75" s="273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5"/>
      <c r="BP75" s="271"/>
      <c r="BQ75" s="269"/>
      <c r="BR75" s="272"/>
      <c r="BS75" s="271"/>
      <c r="BT75" s="269"/>
      <c r="BU75" s="270"/>
      <c r="BV75" s="25"/>
      <c r="BW75" s="26"/>
      <c r="BX75" s="25"/>
      <c r="BY75" s="26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</row>
    <row r="76" spans="1:126" ht="9" customHeight="1" thickBot="1" x14ac:dyDescent="0.35">
      <c r="A76" s="25"/>
      <c r="B76" s="15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8"/>
      <c r="P76" s="150"/>
      <c r="Q76" s="151"/>
      <c r="R76" s="152"/>
      <c r="S76" s="144"/>
      <c r="T76" s="145"/>
      <c r="U76" s="146"/>
      <c r="V76" s="415"/>
      <c r="W76" s="415"/>
      <c r="X76" s="87"/>
      <c r="Y76" s="87"/>
      <c r="Z76" s="415"/>
      <c r="AA76" s="415"/>
      <c r="AB76" s="87"/>
      <c r="AC76" s="87"/>
      <c r="AD76" s="418"/>
      <c r="AE76" s="419"/>
      <c r="AF76" s="111"/>
      <c r="AG76" s="109"/>
      <c r="AH76" s="255"/>
      <c r="AI76" s="268"/>
      <c r="AJ76" s="58"/>
      <c r="AK76" s="59"/>
      <c r="AL76" s="264"/>
      <c r="AM76" s="265"/>
      <c r="AN76" s="54"/>
      <c r="AO76" s="56"/>
      <c r="AP76" s="51"/>
      <c r="AQ76" s="277"/>
      <c r="AR76" s="278"/>
      <c r="AS76" s="279"/>
      <c r="AT76" s="281"/>
      <c r="AU76" s="287"/>
      <c r="AV76" s="285"/>
      <c r="AW76" s="273"/>
      <c r="AX76" s="273"/>
      <c r="AY76" s="273"/>
      <c r="AZ76" s="273"/>
      <c r="BA76" s="273"/>
      <c r="BB76" s="273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5"/>
      <c r="BP76" s="271"/>
      <c r="BQ76" s="269"/>
      <c r="BR76" s="272"/>
      <c r="BS76" s="271"/>
      <c r="BT76" s="269"/>
      <c r="BU76" s="270"/>
      <c r="BV76" s="25"/>
      <c r="BW76" s="26"/>
      <c r="BX76" s="25"/>
      <c r="BY76" s="26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</row>
    <row r="77" spans="1:126" ht="9" customHeight="1" thickBot="1" x14ac:dyDescent="0.35">
      <c r="A77" s="25"/>
      <c r="B77" s="153" t="s">
        <v>27</v>
      </c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5"/>
      <c r="P77" s="162" t="s">
        <v>30</v>
      </c>
      <c r="Q77" s="163"/>
      <c r="R77" s="164"/>
      <c r="S77" s="141">
        <v>1</v>
      </c>
      <c r="T77" s="142"/>
      <c r="U77" s="143"/>
      <c r="V77" s="87"/>
      <c r="W77" s="87"/>
      <c r="X77" s="415"/>
      <c r="Y77" s="415"/>
      <c r="Z77" s="87"/>
      <c r="AA77" s="87"/>
      <c r="AB77" s="415"/>
      <c r="AC77" s="415"/>
      <c r="AD77" s="87"/>
      <c r="AE77" s="87"/>
      <c r="AF77" s="415"/>
      <c r="AG77" s="416"/>
      <c r="AH77" s="109"/>
      <c r="AI77" s="96"/>
      <c r="AJ77" s="266"/>
      <c r="AK77" s="256"/>
      <c r="AL77" s="56"/>
      <c r="AM77" s="54"/>
      <c r="AN77" s="263"/>
      <c r="AO77" s="262"/>
      <c r="AP77" s="55"/>
      <c r="AQ77" s="277"/>
      <c r="AR77" s="278"/>
      <c r="AS77" s="279"/>
      <c r="AT77" s="281"/>
      <c r="AU77" s="287"/>
      <c r="AV77" s="285"/>
      <c r="AW77" s="273"/>
      <c r="AX77" s="273"/>
      <c r="AY77" s="273"/>
      <c r="AZ77" s="273"/>
      <c r="BA77" s="273"/>
      <c r="BB77" s="273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5"/>
      <c r="BP77" s="271"/>
      <c r="BQ77" s="269"/>
      <c r="BR77" s="272"/>
      <c r="BS77" s="271"/>
      <c r="BT77" s="269"/>
      <c r="BU77" s="270"/>
      <c r="BV77" s="25"/>
      <c r="BW77" s="26"/>
      <c r="BX77" s="25"/>
      <c r="BY77" s="26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</row>
    <row r="78" spans="1:126" ht="9" customHeight="1" thickBot="1" x14ac:dyDescent="0.35">
      <c r="A78" s="25"/>
      <c r="B78" s="156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8"/>
      <c r="P78" s="171"/>
      <c r="Q78" s="172"/>
      <c r="R78" s="173"/>
      <c r="S78" s="144"/>
      <c r="T78" s="145"/>
      <c r="U78" s="146"/>
      <c r="V78" s="87"/>
      <c r="W78" s="87"/>
      <c r="X78" s="415"/>
      <c r="Y78" s="415"/>
      <c r="Z78" s="87"/>
      <c r="AA78" s="87"/>
      <c r="AB78" s="415"/>
      <c r="AC78" s="415"/>
      <c r="AD78" s="87"/>
      <c r="AE78" s="87"/>
      <c r="AF78" s="415"/>
      <c r="AG78" s="415"/>
      <c r="AH78" s="84"/>
      <c r="AI78" s="109"/>
      <c r="AJ78" s="255"/>
      <c r="AK78" s="268"/>
      <c r="AL78" s="54"/>
      <c r="AM78" s="56"/>
      <c r="AN78" s="264"/>
      <c r="AO78" s="265"/>
      <c r="AP78" s="50"/>
      <c r="AQ78" s="277">
        <v>9</v>
      </c>
      <c r="AR78" s="278">
        <f>IF(ISBLANK(AS78),"",AS78/SUM($AS$46:$AS$85))</f>
        <v>0.14516129032258066</v>
      </c>
      <c r="AS78" s="279">
        <v>9</v>
      </c>
      <c r="AT78" s="281" t="s">
        <v>132</v>
      </c>
      <c r="AU78" s="287"/>
      <c r="AV78" s="285"/>
      <c r="AW78" s="273"/>
      <c r="AX78" s="273"/>
      <c r="AY78" s="273"/>
      <c r="AZ78" s="273" t="s">
        <v>29</v>
      </c>
      <c r="BA78" s="273"/>
      <c r="BB78" s="273"/>
      <c r="BC78" s="273"/>
      <c r="BD78" s="273" t="s">
        <v>30</v>
      </c>
      <c r="BE78" s="273"/>
      <c r="BF78" s="273"/>
      <c r="BG78" s="273"/>
      <c r="BH78" s="273"/>
      <c r="BI78" s="273"/>
      <c r="BJ78" s="273"/>
      <c r="BK78" s="273"/>
      <c r="BL78" s="273" t="s">
        <v>30</v>
      </c>
      <c r="BM78" s="273"/>
      <c r="BN78" s="273"/>
      <c r="BO78" s="275"/>
      <c r="BP78" s="271">
        <f>IF(COUNTIF(AV78:BO81,"&lt;&gt;") &gt; 0, COUNTIF(AV78:BO81,"&lt;&gt;"), "")</f>
        <v>3</v>
      </c>
      <c r="BQ78" s="269">
        <f>IF(COUNTIF(AV78:BO81,"&lt;&gt;") &gt; 0, (COUNTIF(AV78:BO81,$T$37)*$W$37) + (COUNTIF(AV78:BO81,$T$39)*$W$39) + (COUNTIF(AV78:BO81,$T$41)*$W$41), "")</f>
        <v>15</v>
      </c>
      <c r="BR78" s="272">
        <f>IF(COUNTIF(AV78:BO81,"&lt;&gt;") &gt; 0, BQ78/BP78, "")</f>
        <v>5</v>
      </c>
      <c r="BS78" s="271">
        <f>'Alternatyva #1'!BX78:BX81</f>
        <v>1</v>
      </c>
      <c r="BT78" s="269">
        <f>'Alternatyva #1'!BY78:BY81</f>
        <v>9</v>
      </c>
      <c r="BU78" s="270">
        <f>'Alternatyva #1'!BZ78:BZ81</f>
        <v>9</v>
      </c>
      <c r="BV78" s="25"/>
      <c r="BW78" s="26"/>
      <c r="BX78" s="25"/>
      <c r="BY78" s="26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</row>
    <row r="79" spans="1:126" ht="9" customHeight="1" thickBot="1" x14ac:dyDescent="0.35">
      <c r="A79" s="25"/>
      <c r="B79" s="153" t="s">
        <v>28</v>
      </c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5"/>
      <c r="P79" s="162" t="s">
        <v>29</v>
      </c>
      <c r="Q79" s="163"/>
      <c r="R79" s="164"/>
      <c r="S79" s="141">
        <v>3</v>
      </c>
      <c r="T79" s="142"/>
      <c r="U79" s="143"/>
      <c r="V79" s="404"/>
      <c r="W79" s="404"/>
      <c r="X79" s="86"/>
      <c r="Y79" s="86"/>
      <c r="Z79" s="404"/>
      <c r="AA79" s="404"/>
      <c r="AB79" s="86"/>
      <c r="AC79" s="86"/>
      <c r="AD79" s="404"/>
      <c r="AE79" s="404"/>
      <c r="AF79" s="86"/>
      <c r="AG79" s="86"/>
      <c r="AH79" s="404"/>
      <c r="AI79" s="407"/>
      <c r="AJ79" s="112"/>
      <c r="AK79" s="89"/>
      <c r="AL79" s="263"/>
      <c r="AM79" s="262"/>
      <c r="AN79" s="56"/>
      <c r="AO79" s="54"/>
      <c r="AP79" s="51"/>
      <c r="AQ79" s="277"/>
      <c r="AR79" s="278"/>
      <c r="AS79" s="279"/>
      <c r="AT79" s="281"/>
      <c r="AU79" s="287"/>
      <c r="AV79" s="285"/>
      <c r="AW79" s="273"/>
      <c r="AX79" s="273"/>
      <c r="AY79" s="273"/>
      <c r="AZ79" s="273"/>
      <c r="BA79" s="273"/>
      <c r="BB79" s="273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5"/>
      <c r="BP79" s="271"/>
      <c r="BQ79" s="269"/>
      <c r="BR79" s="272"/>
      <c r="BS79" s="271"/>
      <c r="BT79" s="269"/>
      <c r="BU79" s="270"/>
      <c r="BV79" s="25"/>
      <c r="BW79" s="26"/>
      <c r="BX79" s="25"/>
      <c r="BY79" s="26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</row>
    <row r="80" spans="1:126" ht="9" customHeight="1" thickBot="1" x14ac:dyDescent="0.35">
      <c r="A80" s="25"/>
      <c r="B80" s="168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70"/>
      <c r="P80" s="165"/>
      <c r="Q80" s="166"/>
      <c r="R80" s="167"/>
      <c r="S80" s="159"/>
      <c r="T80" s="160"/>
      <c r="U80" s="161"/>
      <c r="V80" s="404"/>
      <c r="W80" s="404"/>
      <c r="X80" s="86"/>
      <c r="Y80" s="86"/>
      <c r="Z80" s="404"/>
      <c r="AA80" s="404"/>
      <c r="AB80" s="86"/>
      <c r="AC80" s="86"/>
      <c r="AD80" s="404"/>
      <c r="AE80" s="404"/>
      <c r="AF80" s="86"/>
      <c r="AG80" s="86"/>
      <c r="AH80" s="404"/>
      <c r="AI80" s="404"/>
      <c r="AJ80" s="114"/>
      <c r="AK80" s="112"/>
      <c r="AL80" s="261"/>
      <c r="AM80" s="265"/>
      <c r="AN80" s="54"/>
      <c r="AO80" s="56"/>
      <c r="AP80" s="51"/>
      <c r="AQ80" s="277"/>
      <c r="AR80" s="278"/>
      <c r="AS80" s="279"/>
      <c r="AT80" s="281"/>
      <c r="AU80" s="287"/>
      <c r="AV80" s="285"/>
      <c r="AW80" s="273"/>
      <c r="AX80" s="273"/>
      <c r="AY80" s="273"/>
      <c r="AZ80" s="273"/>
      <c r="BA80" s="273"/>
      <c r="BB80" s="273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5"/>
      <c r="BP80" s="271"/>
      <c r="BQ80" s="269"/>
      <c r="BR80" s="272"/>
      <c r="BS80" s="271"/>
      <c r="BT80" s="269"/>
      <c r="BU80" s="270"/>
      <c r="BV80" s="25"/>
      <c r="BW80" s="26"/>
      <c r="BX80" s="25"/>
      <c r="BY80" s="26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</row>
    <row r="81" spans="1:126" ht="9" customHeight="1" thickBo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85"/>
      <c r="L81" s="86"/>
      <c r="M81" s="86"/>
      <c r="N81" s="86"/>
      <c r="O81" s="86"/>
      <c r="P81" s="404"/>
      <c r="Q81" s="404"/>
      <c r="R81" s="86"/>
      <c r="S81" s="94"/>
      <c r="T81" s="404"/>
      <c r="U81" s="404"/>
      <c r="V81" s="86"/>
      <c r="W81" s="86"/>
      <c r="X81" s="404"/>
      <c r="Y81" s="404"/>
      <c r="Z81" s="86"/>
      <c r="AA81" s="86"/>
      <c r="AB81" s="404"/>
      <c r="AC81" s="404"/>
      <c r="AD81" s="86"/>
      <c r="AE81" s="86"/>
      <c r="AF81" s="404"/>
      <c r="AG81" s="404"/>
      <c r="AH81" s="86"/>
      <c r="AI81" s="86"/>
      <c r="AJ81" s="411"/>
      <c r="AK81" s="407"/>
      <c r="AL81" s="112"/>
      <c r="AM81" s="89"/>
      <c r="AN81" s="263"/>
      <c r="AO81" s="262"/>
      <c r="AP81" s="55"/>
      <c r="AQ81" s="277"/>
      <c r="AR81" s="278"/>
      <c r="AS81" s="279"/>
      <c r="AT81" s="281"/>
      <c r="AU81" s="287"/>
      <c r="AV81" s="285"/>
      <c r="AW81" s="273"/>
      <c r="AX81" s="273"/>
      <c r="AY81" s="273"/>
      <c r="AZ81" s="273"/>
      <c r="BA81" s="273"/>
      <c r="BB81" s="273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5"/>
      <c r="BP81" s="271"/>
      <c r="BQ81" s="269"/>
      <c r="BR81" s="272"/>
      <c r="BS81" s="271"/>
      <c r="BT81" s="269"/>
      <c r="BU81" s="270"/>
      <c r="BV81" s="25"/>
      <c r="BW81" s="26"/>
      <c r="BX81" s="25"/>
      <c r="BY81" s="26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</row>
    <row r="82" spans="1:126" ht="9" customHeight="1" thickBo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85"/>
      <c r="L82" s="86"/>
      <c r="M82" s="86"/>
      <c r="N82" s="86"/>
      <c r="O82" s="86"/>
      <c r="P82" s="404"/>
      <c r="Q82" s="404"/>
      <c r="R82" s="86"/>
      <c r="S82" s="94"/>
      <c r="T82" s="404"/>
      <c r="U82" s="404"/>
      <c r="V82" s="86"/>
      <c r="W82" s="86"/>
      <c r="X82" s="404"/>
      <c r="Y82" s="404"/>
      <c r="Z82" s="86"/>
      <c r="AA82" s="86"/>
      <c r="AB82" s="404"/>
      <c r="AC82" s="404"/>
      <c r="AD82" s="86"/>
      <c r="AE82" s="86"/>
      <c r="AF82" s="404"/>
      <c r="AG82" s="404"/>
      <c r="AH82" s="86"/>
      <c r="AI82" s="86"/>
      <c r="AJ82" s="412"/>
      <c r="AK82" s="413"/>
      <c r="AL82" s="115"/>
      <c r="AM82" s="112"/>
      <c r="AN82" s="261"/>
      <c r="AO82" s="265"/>
      <c r="AP82" s="50"/>
      <c r="AQ82" s="277">
        <v>10</v>
      </c>
      <c r="AR82" s="278">
        <f>IF(ISBLANK(AS82),"",AS82/SUM($AS$46:$AS$85))</f>
        <v>0.11290322580645161</v>
      </c>
      <c r="AS82" s="279">
        <v>7</v>
      </c>
      <c r="AT82" s="281" t="s">
        <v>133</v>
      </c>
      <c r="AU82" s="282"/>
      <c r="AV82" s="285" t="s">
        <v>29</v>
      </c>
      <c r="AW82" s="273"/>
      <c r="AX82" s="273"/>
      <c r="AY82" s="273"/>
      <c r="AZ82" s="273" t="s">
        <v>30</v>
      </c>
      <c r="BA82" s="273"/>
      <c r="BB82" s="273"/>
      <c r="BC82" s="273"/>
      <c r="BD82" s="273" t="s">
        <v>36</v>
      </c>
      <c r="BE82" s="273"/>
      <c r="BF82" s="273"/>
      <c r="BG82" s="273"/>
      <c r="BH82" s="273"/>
      <c r="BI82" s="273"/>
      <c r="BJ82" s="273"/>
      <c r="BK82" s="273"/>
      <c r="BL82" s="273" t="s">
        <v>29</v>
      </c>
      <c r="BM82" s="273"/>
      <c r="BN82" s="273"/>
      <c r="BO82" s="275"/>
      <c r="BP82" s="271">
        <f>IF(COUNTIF(AV82:BO85,"&lt;&gt;") &gt; 0, COUNTIF(AV82:BO85,"&lt;&gt;"), "")</f>
        <v>4</v>
      </c>
      <c r="BQ82" s="269">
        <f>IF(COUNTIF(AV82:BO85,"&lt;&gt;") &gt; 0, (COUNTIF(AV82:BO85,$T$37)*$W$37) + (COUNTIF(AV82:BO85,$T$39)*$W$39) + (COUNTIF(AV82:BO85,$T$41)*$W$41), "")</f>
        <v>22</v>
      </c>
      <c r="BR82" s="272">
        <f>IF(COUNTIF(AV82:BO85,"&lt;&gt;") &gt; 0, BQ82/BP82, "")</f>
        <v>5.5</v>
      </c>
      <c r="BS82" s="271">
        <f>'Alternatyva #1'!BX82:BX85</f>
        <v>1</v>
      </c>
      <c r="BT82" s="269">
        <f>'Alternatyva #1'!BY82:BY85</f>
        <v>9</v>
      </c>
      <c r="BU82" s="270">
        <f>'Alternatyva #1'!BZ82:BZ85</f>
        <v>9</v>
      </c>
      <c r="BV82" s="25"/>
      <c r="BW82" s="26"/>
      <c r="BX82" s="25"/>
      <c r="BY82" s="26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</row>
    <row r="83" spans="1:126" ht="9" customHeight="1" thickBo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85"/>
      <c r="L83" s="86"/>
      <c r="M83" s="86"/>
      <c r="N83" s="86"/>
      <c r="O83" s="86"/>
      <c r="P83" s="86"/>
      <c r="Q83" s="86"/>
      <c r="R83" s="404"/>
      <c r="S83" s="414"/>
      <c r="T83" s="86"/>
      <c r="U83" s="86"/>
      <c r="V83" s="404"/>
      <c r="W83" s="404"/>
      <c r="X83" s="86"/>
      <c r="Y83" s="86"/>
      <c r="Z83" s="404"/>
      <c r="AA83" s="404"/>
      <c r="AB83" s="86"/>
      <c r="AC83" s="86"/>
      <c r="AD83" s="404"/>
      <c r="AE83" s="404"/>
      <c r="AF83" s="86"/>
      <c r="AG83" s="86"/>
      <c r="AH83" s="404"/>
      <c r="AI83" s="404"/>
      <c r="AJ83" s="86"/>
      <c r="AK83" s="86"/>
      <c r="AL83" s="404"/>
      <c r="AM83" s="407"/>
      <c r="AN83" s="112"/>
      <c r="AO83" s="89"/>
      <c r="AP83" s="51"/>
      <c r="AQ83" s="277"/>
      <c r="AR83" s="278"/>
      <c r="AS83" s="279"/>
      <c r="AT83" s="281"/>
      <c r="AU83" s="282"/>
      <c r="AV83" s="285"/>
      <c r="AW83" s="273"/>
      <c r="AX83" s="273"/>
      <c r="AY83" s="273"/>
      <c r="AZ83" s="273"/>
      <c r="BA83" s="273"/>
      <c r="BB83" s="273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5"/>
      <c r="BP83" s="271"/>
      <c r="BQ83" s="269"/>
      <c r="BR83" s="272"/>
      <c r="BS83" s="271"/>
      <c r="BT83" s="269"/>
      <c r="BU83" s="270"/>
      <c r="BV83" s="25"/>
      <c r="BW83" s="26"/>
      <c r="BX83" s="25"/>
      <c r="BY83" s="26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</row>
    <row r="84" spans="1:126" ht="9" customHeight="1" thickBo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85"/>
      <c r="L84" s="86"/>
      <c r="M84" s="86"/>
      <c r="N84" s="86"/>
      <c r="O84" s="86"/>
      <c r="P84" s="86"/>
      <c r="Q84" s="86"/>
      <c r="R84" s="404"/>
      <c r="S84" s="414"/>
      <c r="T84" s="86"/>
      <c r="U84" s="86"/>
      <c r="V84" s="404"/>
      <c r="W84" s="404"/>
      <c r="X84" s="86"/>
      <c r="Y84" s="86"/>
      <c r="Z84" s="404"/>
      <c r="AA84" s="404"/>
      <c r="AB84" s="86"/>
      <c r="AC84" s="86"/>
      <c r="AD84" s="404"/>
      <c r="AE84" s="404"/>
      <c r="AF84" s="86"/>
      <c r="AG84" s="86"/>
      <c r="AH84" s="404"/>
      <c r="AI84" s="404"/>
      <c r="AJ84" s="86"/>
      <c r="AK84" s="86"/>
      <c r="AL84" s="404"/>
      <c r="AM84" s="404"/>
      <c r="AN84" s="114"/>
      <c r="AO84" s="112"/>
      <c r="AP84" s="110"/>
      <c r="AQ84" s="277"/>
      <c r="AR84" s="278"/>
      <c r="AS84" s="279"/>
      <c r="AT84" s="281"/>
      <c r="AU84" s="282"/>
      <c r="AV84" s="285"/>
      <c r="AW84" s="273"/>
      <c r="AX84" s="273"/>
      <c r="AY84" s="273"/>
      <c r="AZ84" s="273"/>
      <c r="BA84" s="273"/>
      <c r="BB84" s="273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5"/>
      <c r="BP84" s="271"/>
      <c r="BQ84" s="269"/>
      <c r="BR84" s="272"/>
      <c r="BS84" s="271"/>
      <c r="BT84" s="269"/>
      <c r="BU84" s="270"/>
      <c r="BV84" s="25"/>
      <c r="BW84" s="26"/>
      <c r="BX84" s="25"/>
      <c r="BY84" s="26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</row>
    <row r="85" spans="1:126" ht="9" customHeight="1" thickBo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85"/>
      <c r="L85" s="86"/>
      <c r="M85" s="86"/>
      <c r="N85" s="86"/>
      <c r="O85" s="86"/>
      <c r="P85" s="86"/>
      <c r="Q85" s="86"/>
      <c r="R85" s="86"/>
      <c r="S85" s="94"/>
      <c r="T85" s="404"/>
      <c r="U85" s="404"/>
      <c r="V85" s="86"/>
      <c r="W85" s="86"/>
      <c r="X85" s="404"/>
      <c r="Y85" s="404"/>
      <c r="Z85" s="86"/>
      <c r="AA85" s="86"/>
      <c r="AB85" s="404"/>
      <c r="AC85" s="404"/>
      <c r="AD85" s="86"/>
      <c r="AE85" s="86"/>
      <c r="AF85" s="404"/>
      <c r="AG85" s="404"/>
      <c r="AH85" s="86"/>
      <c r="AI85" s="86"/>
      <c r="AJ85" s="404"/>
      <c r="AK85" s="404"/>
      <c r="AL85" s="86"/>
      <c r="AM85" s="86"/>
      <c r="AN85" s="261"/>
      <c r="AO85" s="405"/>
      <c r="AP85" s="55"/>
      <c r="AQ85" s="277"/>
      <c r="AR85" s="278"/>
      <c r="AS85" s="280"/>
      <c r="AT85" s="283"/>
      <c r="AU85" s="284"/>
      <c r="AV85" s="410"/>
      <c r="AW85" s="408"/>
      <c r="AX85" s="408"/>
      <c r="AY85" s="408"/>
      <c r="AZ85" s="408"/>
      <c r="BA85" s="408"/>
      <c r="BB85" s="408"/>
      <c r="BC85" s="408"/>
      <c r="BD85" s="408"/>
      <c r="BE85" s="408"/>
      <c r="BF85" s="408"/>
      <c r="BG85" s="408"/>
      <c r="BH85" s="408"/>
      <c r="BI85" s="408"/>
      <c r="BJ85" s="408"/>
      <c r="BK85" s="408"/>
      <c r="BL85" s="408"/>
      <c r="BM85" s="408"/>
      <c r="BN85" s="408"/>
      <c r="BO85" s="409"/>
      <c r="BP85" s="271"/>
      <c r="BQ85" s="269"/>
      <c r="BR85" s="272"/>
      <c r="BS85" s="271"/>
      <c r="BT85" s="269"/>
      <c r="BU85" s="270"/>
      <c r="BV85" s="25"/>
      <c r="BW85" s="26"/>
      <c r="BX85" s="25"/>
      <c r="BY85" s="26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</row>
    <row r="86" spans="1:126" ht="20.25" customHeight="1" thickBot="1" x14ac:dyDescent="0.25">
      <c r="A86" s="25"/>
      <c r="B86" s="25"/>
      <c r="C86" s="25"/>
      <c r="D86" s="25"/>
      <c r="E86" s="2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76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97"/>
      <c r="AI86" s="77"/>
      <c r="AJ86" s="77"/>
      <c r="AK86" s="77"/>
      <c r="AL86" s="67"/>
      <c r="AM86" s="36"/>
      <c r="AN86" s="25"/>
      <c r="AO86" s="25"/>
      <c r="AQ86" s="61"/>
      <c r="AR86" s="62"/>
      <c r="AS86" s="406" t="s">
        <v>112</v>
      </c>
      <c r="AT86" s="236" t="s">
        <v>9</v>
      </c>
      <c r="AU86" s="236"/>
      <c r="AV86" s="212">
        <f>IF(AND(COUNTIF($AS$46:$AS$85,"&lt;&gt;") &gt; 0, COUNTIF(AV46:AV85,"&lt;&gt;") &gt; 0), SUM(SUMPRODUCT($AS$46:$AS$85,$W$35*(AV46:AV85=$T$35)),SUMPRODUCT($AS$46:$AS$85,$W$37*(AV46:AV85=$T$37)),SUMPRODUCT($AS$46:$AS$85,$W$39*(AV46:AV85=$T$39)),SUMPRODUCT($AS$46:$AS$85,$W$41*(AV46:AV85=$T$41))), "")</f>
        <v>214</v>
      </c>
      <c r="AW86" s="213"/>
      <c r="AX86" s="213"/>
      <c r="AY86" s="213"/>
      <c r="AZ86" s="212">
        <f t="shared" ref="AZ86" si="0">IF(AND(COUNTIF($AS$46:$AS$85,"&lt;&gt;") &gt; 0, COUNTIF(AZ46:AZ85,"&lt;&gt;") &gt; 0), SUM(SUMPRODUCT($AS$46:$AS$85,$W$35*(AZ46:AZ85=$T$35)),SUMPRODUCT($AS$46:$AS$85,$W$37*(AZ46:AZ85=$T$37)),SUMPRODUCT($AS$46:$AS$85,$W$39*(AZ46:AZ85=$T$39)),SUMPRODUCT($AS$46:$AS$85,$W$41*(AZ46:AZ85=$T$41))), "")</f>
        <v>183</v>
      </c>
      <c r="BA86" s="213"/>
      <c r="BB86" s="213"/>
      <c r="BC86" s="213"/>
      <c r="BD86" s="212">
        <f t="shared" ref="BD86" si="1">IF(AND(COUNTIF($AS$46:$AS$85,"&lt;&gt;") &gt; 0, COUNTIF(BD46:BD85,"&lt;&gt;") &gt; 0), SUM(SUMPRODUCT($AS$46:$AS$85,$W$35*(BD46:BD85=$T$35)),SUMPRODUCT($AS$46:$AS$85,$W$37*(BD46:BD85=$T$37)),SUMPRODUCT($AS$46:$AS$85,$W$39*(BD46:BD85=$T$39)),SUMPRODUCT($AS$46:$AS$85,$W$41*(BD46:BD85=$T$41))), "")</f>
        <v>118</v>
      </c>
      <c r="BE86" s="213"/>
      <c r="BF86" s="213"/>
      <c r="BG86" s="213"/>
      <c r="BH86" s="212">
        <f t="shared" ref="BH86" si="2">IF(AND(COUNTIF($AS$46:$AS$85,"&lt;&gt;") &gt; 0, COUNTIF(BH46:BH85,"&lt;&gt;") &gt; 0), SUM(SUMPRODUCT($AS$46:$AS$85,$W$35*(BH46:BH85=$T$35)),SUMPRODUCT($AS$46:$AS$85,$W$37*(BH46:BH85=$T$37)),SUMPRODUCT($AS$46:$AS$85,$W$39*(BH46:BH85=$T$39)),SUMPRODUCT($AS$46:$AS$85,$W$41*(BH46:BH85=$T$41))), "")</f>
        <v>167</v>
      </c>
      <c r="BI86" s="213"/>
      <c r="BJ86" s="213"/>
      <c r="BK86" s="213"/>
      <c r="BL86" s="212">
        <f t="shared" ref="BL86" si="3">IF(AND(COUNTIF($AS$46:$AS$85,"&lt;&gt;") &gt; 0, COUNTIF(BL46:BL85,"&lt;&gt;") &gt; 0), SUM(SUMPRODUCT($AS$46:$AS$85,$W$35*(BL46:BL85=$T$35)),SUMPRODUCT($AS$46:$AS$85,$W$37*(BL46:BL85=$T$37)),SUMPRODUCT($AS$46:$AS$85,$W$39*(BL46:BL85=$T$39)),SUMPRODUCT($AS$46:$AS$85,$W$41*(BL46:BL85=$T$41))), "")</f>
        <v>259</v>
      </c>
      <c r="BM86" s="213"/>
      <c r="BN86" s="213"/>
      <c r="BO86" s="213"/>
      <c r="BP86" s="244"/>
      <c r="BQ86" s="178"/>
      <c r="BR86" s="245"/>
      <c r="BS86" s="177"/>
      <c r="BT86" s="178"/>
      <c r="BU86" s="245"/>
      <c r="BV86" s="25"/>
      <c r="BW86" s="26"/>
      <c r="BX86" s="25"/>
      <c r="BY86" s="26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</row>
    <row r="87" spans="1:126" ht="20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25"/>
      <c r="AM87" s="25"/>
      <c r="AN87" s="25"/>
      <c r="AO87" s="25"/>
      <c r="AP87" s="25"/>
      <c r="AQ87" s="25"/>
      <c r="AR87" s="63"/>
      <c r="AS87" s="234"/>
      <c r="AT87" s="188" t="s">
        <v>10</v>
      </c>
      <c r="AU87" s="188"/>
      <c r="AV87" s="237">
        <f>IF(OR(COUNTIF(AV46:AV85,"&lt;&gt;") = 0,COUNT(AV86)=0,AV86=0),"",AV86/SUM($AV$86:$BO$86))</f>
        <v>0.22741764080765142</v>
      </c>
      <c r="AW87" s="238"/>
      <c r="AX87" s="238"/>
      <c r="AY87" s="238"/>
      <c r="AZ87" s="237">
        <f>IF(OR(COUNTIF(AZ46:AZ85,"&lt;&gt;") = 0,COUNT(AZ86)=0,AZ86=0),"",AZ86/SUM($AV$86:$BO$86))</f>
        <v>0.1944739638682253</v>
      </c>
      <c r="BA87" s="238"/>
      <c r="BB87" s="238"/>
      <c r="BC87" s="238"/>
      <c r="BD87" s="237">
        <f>IF(OR(COUNTIF(BD46:BD85,"&lt;&gt;") = 0,COUNT(BD86)=0,BD86=0),"",BD86/SUM($AV$86:$BO$86))</f>
        <v>0.12539851222104145</v>
      </c>
      <c r="BE87" s="238"/>
      <c r="BF87" s="238"/>
      <c r="BG87" s="238"/>
      <c r="BH87" s="237">
        <f>IF(OR(COUNTIF(BH46:BH85,"&lt;&gt;") = 0,COUNT(BH86)=0,BH86=0),"",BH86/SUM($AV$86:$BO$86))</f>
        <v>0.17747077577045697</v>
      </c>
      <c r="BI87" s="238"/>
      <c r="BJ87" s="238"/>
      <c r="BK87" s="238"/>
      <c r="BL87" s="237">
        <f>IF(OR(COUNTIF(BL46:BL85,"&lt;&gt;") = 0,COUNT(BL86)=0,BL86=0),"",BL86/SUM($AV$86:$BO$86))</f>
        <v>0.27523910733262485</v>
      </c>
      <c r="BM87" s="238"/>
      <c r="BN87" s="238"/>
      <c r="BO87" s="238"/>
      <c r="BP87" s="239"/>
      <c r="BQ87" s="240"/>
      <c r="BR87" s="241"/>
      <c r="BS87" s="242"/>
      <c r="BT87" s="240"/>
      <c r="BU87" s="241"/>
      <c r="BV87" s="25"/>
      <c r="BW87" s="26"/>
      <c r="BX87" s="25"/>
      <c r="BY87" s="26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</row>
    <row r="88" spans="1:126" ht="20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64"/>
      <c r="AS88" s="234"/>
      <c r="AT88" s="188" t="s">
        <v>11</v>
      </c>
      <c r="AU88" s="188"/>
      <c r="AV88" s="198">
        <f>IF(COUNTIF(AV46:AY85,"&lt;&gt;") &gt; 0, COUNTIF(AV46:AY85,"&lt;&gt;"), "")</f>
        <v>5</v>
      </c>
      <c r="AW88" s="199"/>
      <c r="AX88" s="199"/>
      <c r="AY88" s="199"/>
      <c r="AZ88" s="198">
        <f>IF(COUNTIF(AZ46:BC85,"&lt;&gt;") &gt; 0, COUNTIF(AZ46:BC85,"&lt;&gt;"), "")</f>
        <v>5</v>
      </c>
      <c r="BA88" s="199"/>
      <c r="BB88" s="199"/>
      <c r="BC88" s="199"/>
      <c r="BD88" s="198">
        <f>IF(COUNTIF(BD46:BG85,"&lt;&gt;") &gt; 0, COUNTIF(BD46:BG85,"&lt;&gt;"), "")</f>
        <v>5</v>
      </c>
      <c r="BE88" s="199"/>
      <c r="BF88" s="199"/>
      <c r="BG88" s="199"/>
      <c r="BH88" s="198">
        <f>IF(COUNTIF(BH46:BK85,"&lt;&gt;") &gt; 0, COUNTIF(BH46:BK85,"&lt;&gt;"), "")</f>
        <v>6</v>
      </c>
      <c r="BI88" s="199"/>
      <c r="BJ88" s="199"/>
      <c r="BK88" s="199"/>
      <c r="BL88" s="198">
        <f>IF(COUNTIF(BL46:BO85,"&lt;&gt;") &gt; 0, COUNTIF(BL46:BO85,"&lt;&gt;"), "")</f>
        <v>8</v>
      </c>
      <c r="BM88" s="199"/>
      <c r="BN88" s="199"/>
      <c r="BO88" s="199"/>
      <c r="BP88" s="239"/>
      <c r="BQ88" s="240"/>
      <c r="BR88" s="241"/>
      <c r="BS88" s="242"/>
      <c r="BT88" s="240"/>
      <c r="BU88" s="241"/>
      <c r="BV88" s="25"/>
      <c r="BW88" s="26"/>
      <c r="BX88" s="25"/>
      <c r="BY88" s="26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</row>
    <row r="89" spans="1:126" ht="20.2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S89" s="234"/>
      <c r="AT89" s="208" t="s">
        <v>12</v>
      </c>
      <c r="AU89" s="208"/>
      <c r="AV89" s="198">
        <f>IF(COUNTIF(AV46:AY85,"&lt;&gt;") &gt; 0, (COUNTIF(AV46:AY85,$T$37)*$W$37) + (COUNTIF(AV46:AY85,$T$39)*$W$39) + (COUNTIF(AV46:AY85,$T$41)*$W$41), "")</f>
        <v>29</v>
      </c>
      <c r="AW89" s="199"/>
      <c r="AX89" s="199"/>
      <c r="AY89" s="199"/>
      <c r="AZ89" s="198">
        <f>IF(COUNTIF(AZ46:BC85,"&lt;&gt;") &gt; 0, (COUNTIF(AZ46:BC85,$T$37)*$W$37) + (COUNTIF(AZ46:BC85,$T$39)*$W$39) + (COUNTIF(AZ46:BC85,$T$41)*$W$41), "")</f>
        <v>25</v>
      </c>
      <c r="BA89" s="199"/>
      <c r="BB89" s="199"/>
      <c r="BC89" s="199"/>
      <c r="BD89" s="198">
        <f>IF(COUNTIF(BD46:BG85,"&lt;&gt;") &gt; 0, (COUNTIF(BD46:BG85,$T$37)*$W$37) + (COUNTIF(BD46:BG85,$T$39)*$W$39) + (COUNTIF(BD46:BG85,$T$41)*$W$41), "")</f>
        <v>19</v>
      </c>
      <c r="BE89" s="199"/>
      <c r="BF89" s="199"/>
      <c r="BG89" s="199"/>
      <c r="BH89" s="198">
        <f>IF(COUNTIF(BH46:BK85,"&lt;&gt;") &gt; 0, (COUNTIF(BH46:BK85,$T$37)*$W$37) + (COUNTIF(BH46:BK85,$T$39)*$W$39) + (COUNTIF(BH46:BK85,$T$41)*$W$41), "")</f>
        <v>34</v>
      </c>
      <c r="BI89" s="199"/>
      <c r="BJ89" s="199"/>
      <c r="BK89" s="199"/>
      <c r="BL89" s="198">
        <f>IF(COUNTIF(BL46:BO85,"&lt;&gt;") &gt; 0, (COUNTIF(BL46:BO85,$T$37)*$W$37) + (COUNTIF(BL46:BO85,$T$39)*$W$39) + (COUNTIF(BL46:BO85,$T$41)*$W$41), "")</f>
        <v>46</v>
      </c>
      <c r="BM89" s="199"/>
      <c r="BN89" s="199"/>
      <c r="BO89" s="199"/>
      <c r="BP89" s="239"/>
      <c r="BQ89" s="240"/>
      <c r="BR89" s="240"/>
      <c r="BS89" s="242"/>
      <c r="BT89" s="240"/>
      <c r="BU89" s="241"/>
      <c r="BV89" s="25"/>
      <c r="BW89" s="26"/>
      <c r="BX89" s="25"/>
      <c r="BY89" s="26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</row>
    <row r="90" spans="1:126" ht="20.2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64"/>
      <c r="AS90" s="234"/>
      <c r="AT90" s="243" t="s">
        <v>13</v>
      </c>
      <c r="AU90" s="243"/>
      <c r="AV90" s="189">
        <f>IF(COUNTIF(AV46:AY85,"&lt;&gt;") &gt; 0, AV89/AV88, "")</f>
        <v>5.8</v>
      </c>
      <c r="AW90" s="190"/>
      <c r="AX90" s="190"/>
      <c r="AY90" s="190"/>
      <c r="AZ90" s="189">
        <f>IF(COUNTIF(AZ46:BC85,"&lt;&gt;") &gt; 0, AZ89/AZ88, "")</f>
        <v>5</v>
      </c>
      <c r="BA90" s="190"/>
      <c r="BB90" s="190"/>
      <c r="BC90" s="190"/>
      <c r="BD90" s="189">
        <f>IF(COUNTIF(BD46:BG85,"&lt;&gt;") &gt; 0, BD89/BD88, "")</f>
        <v>3.8</v>
      </c>
      <c r="BE90" s="190"/>
      <c r="BF90" s="190"/>
      <c r="BG90" s="190"/>
      <c r="BH90" s="189">
        <f>IF(COUNTIF(BH46:BK85,"&lt;&gt;") &gt; 0, BH89/BH88, "")</f>
        <v>5.666666666666667</v>
      </c>
      <c r="BI90" s="190"/>
      <c r="BJ90" s="190"/>
      <c r="BK90" s="190"/>
      <c r="BL90" s="189">
        <f>IF(COUNTIF(BL46:BO85,"&lt;&gt;") &gt; 0, BL89/BL88, "")</f>
        <v>5.75</v>
      </c>
      <c r="BM90" s="190"/>
      <c r="BN90" s="190"/>
      <c r="BO90" s="190"/>
      <c r="BP90" s="239"/>
      <c r="BQ90" s="240"/>
      <c r="BR90" s="241"/>
      <c r="BS90" s="242"/>
      <c r="BT90" s="240"/>
      <c r="BU90" s="241"/>
      <c r="BV90" s="25"/>
      <c r="BW90" s="26"/>
      <c r="BX90" s="25"/>
      <c r="BY90" s="26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</row>
    <row r="91" spans="1:126" ht="20.2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S91" s="234"/>
      <c r="AT91" s="188" t="s">
        <v>44</v>
      </c>
      <c r="AU91" s="188"/>
      <c r="AV91" s="198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>3</v>
      </c>
      <c r="AW91" s="199"/>
      <c r="AX91" s="199"/>
      <c r="AY91" s="199"/>
      <c r="AZ91" s="199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>3</v>
      </c>
      <c r="BA91" s="199"/>
      <c r="BB91" s="199"/>
      <c r="BC91" s="199"/>
      <c r="BD91" s="199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>3</v>
      </c>
      <c r="BE91" s="199"/>
      <c r="BF91" s="199"/>
      <c r="BG91" s="199"/>
      <c r="BH91" s="199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>1</v>
      </c>
      <c r="BI91" s="199"/>
      <c r="BJ91" s="199"/>
      <c r="BK91" s="199"/>
      <c r="BL91" s="199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>4</v>
      </c>
      <c r="BM91" s="199"/>
      <c r="BN91" s="199"/>
      <c r="BO91" s="199"/>
      <c r="BP91" s="239"/>
      <c r="BQ91" s="240"/>
      <c r="BR91" s="241"/>
      <c r="BS91" s="242"/>
      <c r="BT91" s="240"/>
      <c r="BU91" s="241"/>
      <c r="BV91" s="25"/>
      <c r="BW91" s="26"/>
      <c r="BX91" s="25"/>
      <c r="BY91" s="26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</row>
    <row r="92" spans="1:126" ht="20.2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63"/>
      <c r="AS92" s="234"/>
      <c r="AT92" s="188" t="s">
        <v>45</v>
      </c>
      <c r="AU92" s="188"/>
      <c r="AV92" s="198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SUMPRODUCT(COUNTIF(INDIRECT({"AY40";"BA38";"BC36";"BE34";"BG32";"BI30";"BK28";"BM26";"BO24";"BQ22";"BS20";"BU18";"BW16";"BY14";"CA12"}),$P$77))*$S$77 + SUMPRODUCT(COUNTIF(INDIRECT({"AY40";"BA38";"BC36";"BE34";"BG32";"BI30";"BK28";"BM26";"BO24";"BQ22";"BS20";"BU18";"BW16";"BY14";"CA12"}),$P$79))*$S$79,
"")</f>
        <v>7</v>
      </c>
      <c r="AW92" s="199"/>
      <c r="AX92" s="199"/>
      <c r="AY92" s="199"/>
      <c r="AZ92" s="199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SUMPRODUCT(COUNTIF(INDIRECT({"AY40";"BC40";"BE38";"BG36";"BI34";"BK32";"BM30";"BO28";"BQ26";"BS24";"BU22";"BW20";"BY18";"CA16";"CC14"}),$P$77))*$S$77+
SUMPRODUCT(COUNTIF(INDIRECT({"AY40";"BC40";"BE38";"BG36";"BI34";"BK32";"BM30";"BO28";"BQ26";"BS24";"BU22";"BW20";"BY18";"CA16";"CC14"}),$P$79))*$S$79,
"")</f>
        <v>7</v>
      </c>
      <c r="BA92" s="199"/>
      <c r="BB92" s="199"/>
      <c r="BC92" s="199"/>
      <c r="BD92" s="199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SUMPRODUCT(COUNTIF(INDIRECT({"BA38";"BC40";"BG40";"BI38";"BK36";"BM34";"BO32";"BQ30";"BS28";"BU26";"BW24";"BY22";"CA20";"CC18";"CE16"}),$P$77))*$S$77+
SUMPRODUCT(COUNTIF(INDIRECT({"BA38";"BC40";"BG40";"BI38";"BK36";"BM34";"BO32";"BQ30";"BS28";"BU26";"BW24";"BY22";"CA20";"CC18";"CE16"}),$P$79))*$S$79,
"")</f>
        <v>7</v>
      </c>
      <c r="BE92" s="199"/>
      <c r="BF92" s="199"/>
      <c r="BG92" s="199"/>
      <c r="BH92" s="199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SUMPRODUCT(COUNTIF(INDIRECT({"BC36";"BE38";"BG40";"BK40";"BM38";"BO36";"BQ34";"BS32";"BU30";"BW28";"BY26";"CA24";"CC22";"CE20";"CG18"}),$P$77))*$S$77+
SUMPRODUCT(COUNTIF(INDIRECT({"BC36";"BE38";"BG40";"BK40";"BM38";"BO36";"BQ34";"BS32";"BU30";"BW28";"BY26";"CA24";"CC22";"CE20";"CG18"}),$P$79))*$S$79,
"")</f>
        <v>3</v>
      </c>
      <c r="BI92" s="199"/>
      <c r="BJ92" s="199"/>
      <c r="BK92" s="199"/>
      <c r="BL92" s="199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SUMPRODUCT(COUNTIF(INDIRECT({"BE34";"BG36";"BI38";"BK40";"BO40";"BQ38";"BS36";"BU34";"BW32";"BY30";"CA28";"CC26";"CE24";"CG22";"CI20"}),$P$77))*$S$77+
SUMPRODUCT(COUNTIF(INDIRECT({"BE34";"BG36";"BI38";"BK40";"BO40";"BQ38";"BS36";"BU34";"BW32";"BY30";"CA28";"CC26";"CE24";"CG22";"CI20"}),$P$79))*$S$79,
"")</f>
        <v>10</v>
      </c>
      <c r="BM92" s="199"/>
      <c r="BN92" s="199"/>
      <c r="BO92" s="199"/>
      <c r="BP92" s="239"/>
      <c r="BQ92" s="240"/>
      <c r="BR92" s="241"/>
      <c r="BS92" s="242"/>
      <c r="BT92" s="240"/>
      <c r="BU92" s="241"/>
      <c r="BV92" s="25"/>
      <c r="BW92" s="26"/>
      <c r="BX92" s="25"/>
      <c r="BY92" s="26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</row>
    <row r="93" spans="1:126" ht="20.25" customHeight="1" thickBo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63"/>
      <c r="AS93" s="235"/>
      <c r="AT93" s="232" t="s">
        <v>46</v>
      </c>
      <c r="AU93" s="232"/>
      <c r="AV93" s="231">
        <f ca="1">IF(SUMPRODUCT(COUNTIF(INDIRECT({"AY40";"BA38";"BC36";"BE34";"BG32";"BI30";"BK28";"BM26";"BO24";"BQ22";"BS20";"BU18";"BW16";"BY14";"CA12"}),"&lt;&gt;"))&gt;0,AV92/AV91,"")</f>
        <v>2.3333333333333335</v>
      </c>
      <c r="AW93" s="230"/>
      <c r="AX93" s="230"/>
      <c r="AY93" s="230"/>
      <c r="AZ93" s="231">
        <f ca="1">IF(SUMPRODUCT(COUNTIF(INDIRECT({"AY40";"BC40";"BE38";"BG36";"BI34";"BK32";"BM30";"BO28";"BQ26";"BS24";"BU22";"BW20";"BY18";"CA16";"CC14"}),"&lt;&gt;"))&gt;0,AZ92/AZ91,"")</f>
        <v>2.3333333333333335</v>
      </c>
      <c r="BA93" s="230"/>
      <c r="BB93" s="230"/>
      <c r="BC93" s="230"/>
      <c r="BD93" s="230">
        <f ca="1">IF(SUMPRODUCT(COUNTIF(INDIRECT({"BA38";"BC40";"BG40";"BI38";"BK36";"BM34";"BO32";"BQ30";"BS28";"BU26";"BW24";"BY22";"CA20";"CC18";"CE16"}),"&lt;&gt;"))&gt;0,BD92/BD91,"")</f>
        <v>2.3333333333333335</v>
      </c>
      <c r="BE93" s="230"/>
      <c r="BF93" s="230"/>
      <c r="BG93" s="230"/>
      <c r="BH93" s="231">
        <f ca="1">IF(SUMPRODUCT(COUNTIF(INDIRECT({"BC36";"BE38";"BG40";"BK40";"BM38";"BO36";"BQ34";"BS32";"BU30";"BW28";"BY26";"CA24";"CC22";"CE20";"CG18"}),"&lt;&gt;"))&gt;0,BH92/BH91,"")</f>
        <v>3</v>
      </c>
      <c r="BI93" s="230"/>
      <c r="BJ93" s="230"/>
      <c r="BK93" s="230"/>
      <c r="BL93" s="231">
        <f ca="1">IF(SUMPRODUCT(COUNTIF(INDIRECT({"BE34";"BG36";"BI38";"BK40";"BO40";"BQ38";"BS36";"BU34";"BW32";"BY30";"CA28";"CC26";"CE24";"CG22";"CI20"}),"&lt;&gt;"))&gt;0,BL92/BL91,"")</f>
        <v>2.5</v>
      </c>
      <c r="BM93" s="230"/>
      <c r="BN93" s="230"/>
      <c r="BO93" s="230"/>
      <c r="BP93" s="229"/>
      <c r="BQ93" s="219"/>
      <c r="BR93" s="220"/>
      <c r="BS93" s="218"/>
      <c r="BT93" s="219"/>
      <c r="BU93" s="220"/>
      <c r="BV93" s="25"/>
      <c r="BW93" s="26"/>
      <c r="BX93" s="25"/>
      <c r="BY93" s="26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</row>
    <row r="94" spans="1:126" ht="20.2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63"/>
      <c r="AS94" s="221" t="s">
        <v>113</v>
      </c>
      <c r="AT94" s="224" t="s">
        <v>114</v>
      </c>
      <c r="AU94" s="224"/>
      <c r="AV94" s="225">
        <f>IF(COUNTIF(AV44:BO45,"&lt;&gt;"),COUNTIF(AV44:BO45,"&lt;&gt;"),"")</f>
        <v>5</v>
      </c>
      <c r="AW94" s="225"/>
      <c r="AX94" s="225"/>
      <c r="AY94" s="226"/>
      <c r="AZ94" s="227">
        <f>'Alternatyva #1'!AV94</f>
        <v>7</v>
      </c>
      <c r="BA94" s="228"/>
      <c r="BB94" s="228"/>
      <c r="BC94" s="228"/>
      <c r="BD94" s="194"/>
      <c r="BE94" s="194"/>
      <c r="BF94" s="194"/>
      <c r="BG94" s="194"/>
      <c r="BH94" s="194"/>
      <c r="BI94" s="194"/>
      <c r="BJ94" s="194"/>
      <c r="BK94" s="194"/>
      <c r="BL94" s="194"/>
      <c r="BM94" s="194"/>
      <c r="BN94" s="194"/>
      <c r="BO94" s="194"/>
      <c r="BP94" s="65"/>
      <c r="BQ94" s="65"/>
      <c r="BR94" s="65"/>
      <c r="BS94" s="65"/>
      <c r="BT94" s="65"/>
      <c r="BU94" s="65"/>
      <c r="BV94" s="29"/>
      <c r="BW94" s="26"/>
      <c r="BX94" s="25"/>
      <c r="BY94" s="26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</row>
    <row r="95" spans="1:126" ht="20.2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63"/>
      <c r="AS95" s="222"/>
      <c r="AT95" s="215" t="s">
        <v>49</v>
      </c>
      <c r="AU95" s="215"/>
      <c r="AV95" s="212">
        <f>IF(COUNT(AV86:BO86)&gt;0,SUM(AV86:BO86),"")</f>
        <v>941</v>
      </c>
      <c r="AW95" s="213"/>
      <c r="AX95" s="213"/>
      <c r="AY95" s="214"/>
      <c r="AZ95" s="201">
        <f>'Alternatyva #1'!AV95</f>
        <v>751</v>
      </c>
      <c r="BA95" s="202"/>
      <c r="BB95" s="202"/>
      <c r="BC95" s="202"/>
      <c r="BD95" s="184"/>
      <c r="BE95" s="184"/>
      <c r="BF95" s="184"/>
      <c r="BG95" s="184"/>
      <c r="BH95" s="184"/>
      <c r="BI95" s="184"/>
      <c r="BJ95" s="184"/>
      <c r="BK95" s="184"/>
      <c r="BL95" s="184"/>
      <c r="BM95" s="184"/>
      <c r="BN95" s="184"/>
      <c r="BO95" s="184"/>
      <c r="BP95" s="66"/>
      <c r="BQ95" s="67"/>
      <c r="BR95" s="36"/>
      <c r="BS95" s="36"/>
      <c r="BT95" s="36"/>
      <c r="BU95" s="36"/>
      <c r="BV95" s="25"/>
      <c r="BW95" s="26"/>
      <c r="BX95" s="25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</row>
    <row r="96" spans="1:126" ht="20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63"/>
      <c r="AS96" s="222"/>
      <c r="AT96" s="211" t="s">
        <v>48</v>
      </c>
      <c r="AU96" s="211"/>
      <c r="AV96" s="212">
        <f>IF(COUNT(AV86:BO86)&gt;0,MEDIAN(AV86:BO86),"")</f>
        <v>183</v>
      </c>
      <c r="AW96" s="213"/>
      <c r="AX96" s="213"/>
      <c r="AY96" s="214"/>
      <c r="AZ96" s="402">
        <f>'Alternatyva #1'!AV96</f>
        <v>126</v>
      </c>
      <c r="BA96" s="403"/>
      <c r="BB96" s="403"/>
      <c r="BC96" s="403"/>
      <c r="BD96" s="184"/>
      <c r="BE96" s="184"/>
      <c r="BF96" s="184"/>
      <c r="BG96" s="184"/>
      <c r="BH96" s="184"/>
      <c r="BI96" s="184"/>
      <c r="BJ96" s="184"/>
      <c r="BK96" s="184"/>
      <c r="BL96" s="184"/>
      <c r="BM96" s="184"/>
      <c r="BN96" s="184"/>
      <c r="BO96" s="184"/>
      <c r="BP96" s="25"/>
      <c r="BQ96" s="25"/>
      <c r="BR96" s="25"/>
      <c r="BS96" s="25"/>
      <c r="BT96" s="25"/>
      <c r="BU96" s="25"/>
      <c r="BV96" s="25"/>
      <c r="BW96" s="26"/>
      <c r="BX96" s="25"/>
      <c r="BY96" s="26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</row>
    <row r="97" spans="1:126" ht="20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64"/>
      <c r="AS97" s="222"/>
      <c r="AT97" s="208" t="s">
        <v>14</v>
      </c>
      <c r="AU97" s="208"/>
      <c r="AV97" s="189">
        <f>IF(COUNT(AV87:BO87)&gt;1,MAX(AV87:BO87)-MIN(AV87:BO87),"")</f>
        <v>0.1498405951115834</v>
      </c>
      <c r="AW97" s="190"/>
      <c r="AX97" s="190"/>
      <c r="AY97" s="191"/>
      <c r="AZ97" s="206">
        <f>'Alternatyva #1'!AV97</f>
        <v>0.12250332889480692</v>
      </c>
      <c r="BA97" s="207"/>
      <c r="BB97" s="207"/>
      <c r="BC97" s="207"/>
      <c r="BD97" s="184"/>
      <c r="BE97" s="184"/>
      <c r="BF97" s="184"/>
      <c r="BG97" s="184"/>
      <c r="BH97" s="184"/>
      <c r="BI97" s="184"/>
      <c r="BJ97" s="184"/>
      <c r="BK97" s="184"/>
      <c r="BL97" s="184"/>
      <c r="BM97" s="184"/>
      <c r="BN97" s="184"/>
      <c r="BO97" s="184"/>
      <c r="BP97" s="25"/>
      <c r="BQ97" s="25"/>
      <c r="BR97" s="25"/>
      <c r="BS97" s="25"/>
      <c r="BT97" s="25"/>
      <c r="BU97" s="25"/>
      <c r="BV97" s="25"/>
      <c r="BW97" s="26"/>
      <c r="BX97" s="25"/>
      <c r="BY97" s="26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</row>
    <row r="98" spans="1:126" ht="20.2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S98" s="222"/>
      <c r="AT98" s="188" t="s">
        <v>11</v>
      </c>
      <c r="AU98" s="188"/>
      <c r="AV98" s="198">
        <f>IF(COUNT(AV88:BO88)&gt;0,SUM(AV88:BO88),"")</f>
        <v>29</v>
      </c>
      <c r="AW98" s="199"/>
      <c r="AX98" s="199"/>
      <c r="AY98" s="200"/>
      <c r="AZ98" s="402">
        <f>'Alternatyva #1'!AV98</f>
        <v>21</v>
      </c>
      <c r="BA98" s="403"/>
      <c r="BB98" s="403"/>
      <c r="BC98" s="403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25"/>
      <c r="BQ98" s="25"/>
      <c r="BR98" s="25"/>
      <c r="BS98" s="25"/>
      <c r="BT98" s="25"/>
      <c r="BU98" s="25"/>
      <c r="BV98" s="25"/>
      <c r="BW98" s="26"/>
      <c r="BX98" s="25"/>
      <c r="BY98" s="26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</row>
    <row r="99" spans="1:126" ht="20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64"/>
      <c r="AS99" s="222"/>
      <c r="AT99" s="208" t="s">
        <v>12</v>
      </c>
      <c r="AU99" s="208"/>
      <c r="AV99" s="198">
        <f>IF(COUNT(AV89:BO89)&gt;0,SUM(AV89:BO89),"")</f>
        <v>153</v>
      </c>
      <c r="AW99" s="199"/>
      <c r="AX99" s="199"/>
      <c r="AY99" s="200"/>
      <c r="AZ99" s="201">
        <f>'Alternatyva #1'!AV99</f>
        <v>117</v>
      </c>
      <c r="BA99" s="202"/>
      <c r="BB99" s="202"/>
      <c r="BC99" s="202"/>
      <c r="BD99" s="194"/>
      <c r="BE99" s="194"/>
      <c r="BF99" s="194"/>
      <c r="BG99" s="194"/>
      <c r="BH99" s="194"/>
      <c r="BI99" s="194"/>
      <c r="BJ99" s="194"/>
      <c r="BK99" s="194"/>
      <c r="BL99" s="194"/>
      <c r="BM99" s="194"/>
      <c r="BN99" s="194"/>
      <c r="BO99" s="194"/>
      <c r="BP99" s="25"/>
      <c r="BQ99" s="25"/>
      <c r="BR99" s="25"/>
      <c r="BS99" s="25"/>
      <c r="BT99" s="25"/>
      <c r="BU99" s="25"/>
      <c r="BV99" s="25"/>
      <c r="BW99" s="26"/>
      <c r="BX99" s="25"/>
      <c r="BY99" s="26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</row>
    <row r="100" spans="1:126" ht="20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64"/>
      <c r="AS100" s="222"/>
      <c r="AT100" s="205" t="s">
        <v>15</v>
      </c>
      <c r="AU100" s="205"/>
      <c r="AV100" s="189">
        <f>IF(COUNT(AV90:BO90)&gt;1,MAX(AV90:BO90)-MIN(AV90:BO90),"")</f>
        <v>2</v>
      </c>
      <c r="AW100" s="190"/>
      <c r="AX100" s="190"/>
      <c r="AY100" s="191"/>
      <c r="AZ100" s="400">
        <f>'Alternatyva #1'!AV100</f>
        <v>6</v>
      </c>
      <c r="BA100" s="401"/>
      <c r="BB100" s="401"/>
      <c r="BC100" s="401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4"/>
      <c r="BN100" s="184"/>
      <c r="BO100" s="184"/>
      <c r="BP100" s="25"/>
      <c r="BQ100" s="25"/>
      <c r="BR100" s="25"/>
      <c r="BS100" s="25"/>
      <c r="BT100" s="25"/>
      <c r="BU100" s="25"/>
      <c r="BV100" s="25"/>
      <c r="BW100" s="26"/>
      <c r="BX100" s="25"/>
      <c r="BY100" s="26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</row>
    <row r="101" spans="1:126" ht="20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S101" s="222"/>
      <c r="AT101" s="188" t="s">
        <v>44</v>
      </c>
      <c r="AU101" s="188"/>
      <c r="AV101" s="198">
        <f ca="1">IF(COUNT(AV91:BO91)&gt;0,SUM(AV91:BO91)/2,"")</f>
        <v>7</v>
      </c>
      <c r="AW101" s="199"/>
      <c r="AX101" s="199"/>
      <c r="AY101" s="200"/>
      <c r="AZ101" s="201">
        <f ca="1">'Alternatyva #1'!AV101</f>
        <v>10</v>
      </c>
      <c r="BA101" s="202"/>
      <c r="BB101" s="202"/>
      <c r="BC101" s="202"/>
      <c r="BD101" s="399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25"/>
      <c r="BQ101" s="25"/>
      <c r="BR101" s="25"/>
      <c r="BS101" s="25"/>
      <c r="BT101" s="25"/>
      <c r="BU101" s="25"/>
      <c r="BV101" s="25"/>
      <c r="BW101" s="26"/>
      <c r="BX101" s="25"/>
      <c r="BY101" s="26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</row>
    <row r="102" spans="1:126" ht="20.2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63"/>
      <c r="AS102" s="222"/>
      <c r="AT102" s="188" t="s">
        <v>45</v>
      </c>
      <c r="AU102" s="188"/>
      <c r="AV102" s="198">
        <f ca="1">IF(COUNT(AV92:BO92)&gt;0,SUM(AV92:BO92)/2,"")</f>
        <v>17</v>
      </c>
      <c r="AW102" s="199"/>
      <c r="AX102" s="199"/>
      <c r="AY102" s="200"/>
      <c r="AZ102" s="203">
        <f ca="1">'Alternatyva #1'!AV102</f>
        <v>20</v>
      </c>
      <c r="BA102" s="204"/>
      <c r="BB102" s="204"/>
      <c r="BC102" s="204"/>
      <c r="BD102" s="194"/>
      <c r="BE102" s="194"/>
      <c r="BF102" s="194"/>
      <c r="BG102" s="194"/>
      <c r="BH102" s="194"/>
      <c r="BI102" s="194"/>
      <c r="BJ102" s="194"/>
      <c r="BK102" s="194"/>
      <c r="BL102" s="194"/>
      <c r="BM102" s="194"/>
      <c r="BN102" s="194"/>
      <c r="BO102" s="194"/>
      <c r="BP102" s="25"/>
      <c r="BQ102" s="25"/>
      <c r="BR102" s="25"/>
      <c r="BS102" s="25"/>
      <c r="BT102" s="25"/>
      <c r="BU102" s="25"/>
      <c r="BV102" s="25"/>
      <c r="BW102" s="26"/>
      <c r="BX102" s="25"/>
      <c r="BY102" s="26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</row>
    <row r="103" spans="1:126" ht="20.2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64"/>
      <c r="AS103" s="223"/>
      <c r="AT103" s="188" t="s">
        <v>52</v>
      </c>
      <c r="AU103" s="188"/>
      <c r="AV103" s="189">
        <f ca="1">IF(COUNT(AV91:BO91)&gt;1,MAX(AV91:BO91)-MIN(AV91:BO91),"")</f>
        <v>3</v>
      </c>
      <c r="AW103" s="190"/>
      <c r="AX103" s="190"/>
      <c r="AY103" s="191"/>
      <c r="AZ103" s="397">
        <f ca="1">'Alternatyva #1'!AV103</f>
        <v>2</v>
      </c>
      <c r="BA103" s="398"/>
      <c r="BB103" s="398"/>
      <c r="BC103" s="398"/>
      <c r="BD103" s="184"/>
      <c r="BE103" s="184"/>
      <c r="BF103" s="184"/>
      <c r="BG103" s="184"/>
      <c r="BH103" s="184"/>
      <c r="BI103" s="184"/>
      <c r="BJ103" s="184"/>
      <c r="BK103" s="184"/>
      <c r="BL103" s="184"/>
      <c r="BM103" s="184"/>
      <c r="BN103" s="184"/>
      <c r="BO103" s="184"/>
      <c r="BP103" s="25"/>
      <c r="BQ103" s="25"/>
      <c r="BR103" s="25"/>
      <c r="BS103" s="25"/>
      <c r="BT103" s="25"/>
      <c r="BU103" s="25"/>
      <c r="BV103" s="25"/>
      <c r="BW103" s="26"/>
      <c r="BX103" s="25"/>
      <c r="BY103" s="26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</row>
    <row r="104" spans="1:126" ht="99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S104" s="68"/>
      <c r="AT104" s="68"/>
      <c r="AV104" s="177"/>
      <c r="AW104" s="178"/>
      <c r="AX104" s="178"/>
      <c r="AY104" s="179"/>
      <c r="AZ104" s="395" t="s">
        <v>6</v>
      </c>
      <c r="BA104" s="234"/>
      <c r="BB104" s="234"/>
      <c r="BC104" s="396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183"/>
      <c r="BN104" s="183"/>
      <c r="BO104" s="183"/>
      <c r="BP104" s="25"/>
      <c r="BQ104" s="25"/>
      <c r="BR104" s="25"/>
      <c r="BS104" s="25"/>
      <c r="BT104" s="25"/>
      <c r="BU104" s="25"/>
      <c r="BV104" s="25"/>
      <c r="BW104" s="26"/>
      <c r="BX104" s="25"/>
      <c r="BY104" s="26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</row>
    <row r="105" spans="1:126" ht="14.2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25"/>
      <c r="BQ105" s="25"/>
      <c r="BR105" s="25"/>
      <c r="BS105" s="25"/>
      <c r="BT105" s="25"/>
      <c r="BU105" s="25"/>
      <c r="BV105" s="25"/>
      <c r="BW105" s="25"/>
      <c r="BX105" s="25"/>
      <c r="BY105" s="26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</row>
    <row r="106" spans="1:126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25"/>
      <c r="BQ106" s="25"/>
      <c r="BR106" s="25"/>
      <c r="BS106" s="25"/>
      <c r="BT106" s="25"/>
      <c r="BU106" s="25"/>
      <c r="BV106" s="25"/>
      <c r="BW106" s="25"/>
      <c r="BX106" s="25"/>
      <c r="BY106" s="26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</row>
    <row r="107" spans="1:126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6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</row>
    <row r="108" spans="1:126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6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</row>
    <row r="109" spans="1:126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</row>
    <row r="110" spans="1:126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</row>
    <row r="111" spans="1:126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</row>
    <row r="112" spans="1:126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</row>
    <row r="113" spans="1:126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</row>
    <row r="114" spans="1:126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</row>
    <row r="115" spans="1:126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</row>
    <row r="116" spans="1:126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</row>
    <row r="117" spans="1:126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</row>
    <row r="118" spans="1:126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</row>
    <row r="119" spans="1:126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</row>
    <row r="120" spans="1:126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</row>
    <row r="121" spans="1:126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</row>
    <row r="122" spans="1:126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</row>
    <row r="123" spans="1:126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</row>
    <row r="124" spans="1:126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</row>
    <row r="125" spans="1:126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</row>
    <row r="126" spans="1:126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</row>
    <row r="127" spans="1:126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</row>
    <row r="128" spans="1:126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</row>
    <row r="129" spans="1:126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</row>
    <row r="130" spans="1:126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</row>
    <row r="131" spans="1:126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</row>
    <row r="132" spans="1:126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</row>
    <row r="133" spans="1:126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</row>
    <row r="134" spans="1:126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</row>
    <row r="135" spans="1:126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</row>
    <row r="136" spans="1:126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</row>
    <row r="137" spans="1:126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</row>
    <row r="138" spans="1:126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</row>
    <row r="139" spans="1:126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</row>
    <row r="140" spans="1:126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</row>
    <row r="141" spans="1:126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</row>
    <row r="142" spans="1:126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</row>
    <row r="143" spans="1:126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</row>
    <row r="144" spans="1:126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</row>
    <row r="145" spans="1:126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</row>
    <row r="146" spans="1:126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</row>
    <row r="147" spans="1:126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</row>
    <row r="148" spans="1:126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</row>
    <row r="149" spans="1:126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</row>
    <row r="150" spans="1:126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</row>
    <row r="151" spans="1:126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</row>
    <row r="152" spans="1:126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</row>
    <row r="153" spans="1:126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</row>
    <row r="154" spans="1:126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</row>
    <row r="155" spans="1:126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</row>
    <row r="156" spans="1:126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</row>
    <row r="157" spans="1:126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</row>
    <row r="158" spans="1:126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</row>
    <row r="159" spans="1:126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</row>
    <row r="160" spans="1:126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</row>
    <row r="161" spans="1:126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</row>
    <row r="162" spans="1:126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</row>
    <row r="163" spans="1:126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</row>
    <row r="164" spans="1:126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</row>
    <row r="165" spans="1:126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</row>
    <row r="166" spans="1:126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</row>
    <row r="167" spans="1:126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</row>
    <row r="168" spans="1:126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</row>
    <row r="169" spans="1:126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</row>
    <row r="170" spans="1:126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</row>
    <row r="171" spans="1:126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</row>
    <row r="172" spans="1:126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</row>
    <row r="173" spans="1:126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</row>
    <row r="174" spans="1:126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</row>
    <row r="175" spans="1:126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</row>
    <row r="176" spans="1:126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</row>
  </sheetData>
  <sheetProtection sheet="1" objects="1" scenarios="1"/>
  <mergeCells count="465">
    <mergeCell ref="B77:O78"/>
    <mergeCell ref="P77:R78"/>
    <mergeCell ref="S77:U78"/>
    <mergeCell ref="F15:X16"/>
    <mergeCell ref="Y15:AU16"/>
    <mergeCell ref="F17:X18"/>
    <mergeCell ref="Y17:AU18"/>
    <mergeCell ref="F19:X20"/>
    <mergeCell ref="Y19:AU20"/>
    <mergeCell ref="T37:V38"/>
    <mergeCell ref="W37:Y38"/>
    <mergeCell ref="F46:V47"/>
    <mergeCell ref="AQ46:AQ49"/>
    <mergeCell ref="AR46:AR49"/>
    <mergeCell ref="AS46:AS49"/>
    <mergeCell ref="AT46:AU49"/>
    <mergeCell ref="W35:Y36"/>
    <mergeCell ref="AJ57:AK58"/>
    <mergeCell ref="AN57:AO58"/>
    <mergeCell ref="AJ65:AK66"/>
    <mergeCell ref="AN65:AO66"/>
    <mergeCell ref="AJ61:AK62"/>
    <mergeCell ref="AF69:AG70"/>
    <mergeCell ref="AD67:AE68"/>
    <mergeCell ref="BC36:BD37"/>
    <mergeCell ref="BG36:BH37"/>
    <mergeCell ref="BK36:BL37"/>
    <mergeCell ref="F6:AU8"/>
    <mergeCell ref="B75:O76"/>
    <mergeCell ref="P75:R76"/>
    <mergeCell ref="S75:U76"/>
    <mergeCell ref="F9:X10"/>
    <mergeCell ref="Y9:AU10"/>
    <mergeCell ref="F11:X12"/>
    <mergeCell ref="Y11:AU12"/>
    <mergeCell ref="T39:V40"/>
    <mergeCell ref="W39:Y40"/>
    <mergeCell ref="F13:X14"/>
    <mergeCell ref="Y13:AU14"/>
    <mergeCell ref="F21:X22"/>
    <mergeCell ref="Y21:AU22"/>
    <mergeCell ref="F23:X24"/>
    <mergeCell ref="Y23:AU24"/>
    <mergeCell ref="BL46:BO49"/>
    <mergeCell ref="F56:S57"/>
    <mergeCell ref="T56:V57"/>
    <mergeCell ref="W56:Y57"/>
    <mergeCell ref="AF57:AG58"/>
    <mergeCell ref="BS43:BU43"/>
    <mergeCell ref="AQ44:AQ45"/>
    <mergeCell ref="AR44:AR45"/>
    <mergeCell ref="AS44:AS45"/>
    <mergeCell ref="BM26:BN27"/>
    <mergeCell ref="BK28:BL29"/>
    <mergeCell ref="BO28:BO29"/>
    <mergeCell ref="BI30:BJ31"/>
    <mergeCell ref="BM30:BN31"/>
    <mergeCell ref="BO36:BO37"/>
    <mergeCell ref="BG32:BH33"/>
    <mergeCell ref="BK32:BL33"/>
    <mergeCell ref="BO32:BO33"/>
    <mergeCell ref="BE34:BF35"/>
    <mergeCell ref="BI34:BJ35"/>
    <mergeCell ref="BM34:BN35"/>
    <mergeCell ref="BS41:BU42"/>
    <mergeCell ref="AY40:AZ41"/>
    <mergeCell ref="BC40:BD41"/>
    <mergeCell ref="BG40:BH41"/>
    <mergeCell ref="BK40:BL41"/>
    <mergeCell ref="BA38:BB39"/>
    <mergeCell ref="BE38:BF39"/>
    <mergeCell ref="BI38:BJ39"/>
    <mergeCell ref="BM38:BN39"/>
    <mergeCell ref="AT43:AU43"/>
    <mergeCell ref="AV43:AY43"/>
    <mergeCell ref="AZ43:BC43"/>
    <mergeCell ref="BD43:BG43"/>
    <mergeCell ref="BH43:BK43"/>
    <mergeCell ref="BL43:BO43"/>
    <mergeCell ref="B79:O80"/>
    <mergeCell ref="P79:R80"/>
    <mergeCell ref="BO40:BO41"/>
    <mergeCell ref="F41:S42"/>
    <mergeCell ref="T41:V42"/>
    <mergeCell ref="W41:Y42"/>
    <mergeCell ref="F39:S40"/>
    <mergeCell ref="BH44:BK45"/>
    <mergeCell ref="BL44:BO45"/>
    <mergeCell ref="F48:S49"/>
    <mergeCell ref="T48:V49"/>
    <mergeCell ref="W48:Y49"/>
    <mergeCell ref="AN49:AO50"/>
    <mergeCell ref="F50:S51"/>
    <mergeCell ref="T50:V51"/>
    <mergeCell ref="W50:Y51"/>
    <mergeCell ref="AQ50:AQ53"/>
    <mergeCell ref="BO24:BO25"/>
    <mergeCell ref="F33:Y34"/>
    <mergeCell ref="F35:S36"/>
    <mergeCell ref="F37:S38"/>
    <mergeCell ref="T35:V36"/>
    <mergeCell ref="BU44:BU45"/>
    <mergeCell ref="AV46:AY49"/>
    <mergeCell ref="AZ46:BC49"/>
    <mergeCell ref="BD46:BG49"/>
    <mergeCell ref="BH46:BK49"/>
    <mergeCell ref="BP44:BP45"/>
    <mergeCell ref="BQ44:BQ45"/>
    <mergeCell ref="BR44:BR45"/>
    <mergeCell ref="BS44:BS45"/>
    <mergeCell ref="BT44:BT45"/>
    <mergeCell ref="BT46:BT49"/>
    <mergeCell ref="BU46:BU49"/>
    <mergeCell ref="BP46:BP49"/>
    <mergeCell ref="BQ46:BQ49"/>
    <mergeCell ref="BR46:BR49"/>
    <mergeCell ref="BS46:BS49"/>
    <mergeCell ref="AV44:AY45"/>
    <mergeCell ref="AZ44:BC45"/>
    <mergeCell ref="BD44:BG45"/>
    <mergeCell ref="BS50:BS53"/>
    <mergeCell ref="BT50:BT53"/>
    <mergeCell ref="BU50:BU53"/>
    <mergeCell ref="AL51:AM52"/>
    <mergeCell ref="F52:S53"/>
    <mergeCell ref="T52:V53"/>
    <mergeCell ref="W52:Y53"/>
    <mergeCell ref="AJ53:AK54"/>
    <mergeCell ref="AN53:AO54"/>
    <mergeCell ref="F54:S55"/>
    <mergeCell ref="BH50:BK53"/>
    <mergeCell ref="BL50:BO53"/>
    <mergeCell ref="BP50:BP53"/>
    <mergeCell ref="BQ50:BQ53"/>
    <mergeCell ref="BR50:BR53"/>
    <mergeCell ref="AR50:AR53"/>
    <mergeCell ref="AS50:AS53"/>
    <mergeCell ref="AT50:AU53"/>
    <mergeCell ref="AV50:AY53"/>
    <mergeCell ref="AZ50:BC53"/>
    <mergeCell ref="BD50:BG53"/>
    <mergeCell ref="BS54:BS57"/>
    <mergeCell ref="BT54:BT57"/>
    <mergeCell ref="BU54:BU57"/>
    <mergeCell ref="BP54:BP57"/>
    <mergeCell ref="BQ54:BQ57"/>
    <mergeCell ref="BR54:BR57"/>
    <mergeCell ref="AV54:AY57"/>
    <mergeCell ref="AZ54:BC57"/>
    <mergeCell ref="BD54:BG57"/>
    <mergeCell ref="BH54:BK57"/>
    <mergeCell ref="BL54:BO57"/>
    <mergeCell ref="T54:V55"/>
    <mergeCell ref="W54:Y55"/>
    <mergeCell ref="AQ54:AQ57"/>
    <mergeCell ref="AR54:AR57"/>
    <mergeCell ref="AS54:AS57"/>
    <mergeCell ref="AT54:AU57"/>
    <mergeCell ref="AH55:AI56"/>
    <mergeCell ref="AL55:AM56"/>
    <mergeCell ref="BS70:BS73"/>
    <mergeCell ref="BT70:BT73"/>
    <mergeCell ref="BU58:BU61"/>
    <mergeCell ref="AD59:AE60"/>
    <mergeCell ref="AH59:AI60"/>
    <mergeCell ref="AL59:AM60"/>
    <mergeCell ref="BD58:BG61"/>
    <mergeCell ref="BH58:BK61"/>
    <mergeCell ref="BL58:BO61"/>
    <mergeCell ref="BP58:BP61"/>
    <mergeCell ref="BQ58:BQ61"/>
    <mergeCell ref="AQ58:AQ61"/>
    <mergeCell ref="AR58:AR61"/>
    <mergeCell ref="AS58:AS61"/>
    <mergeCell ref="AT58:AU61"/>
    <mergeCell ref="AV58:AY61"/>
    <mergeCell ref="AZ58:BC61"/>
    <mergeCell ref="AN61:AO62"/>
    <mergeCell ref="AQ62:AQ65"/>
    <mergeCell ref="AR62:AR65"/>
    <mergeCell ref="BR58:BR61"/>
    <mergeCell ref="BS58:BS61"/>
    <mergeCell ref="BT58:BT61"/>
    <mergeCell ref="AF65:AG66"/>
    <mergeCell ref="BS66:BS69"/>
    <mergeCell ref="BT66:BT69"/>
    <mergeCell ref="X65:Y66"/>
    <mergeCell ref="AB65:AC66"/>
    <mergeCell ref="AQ66:AQ69"/>
    <mergeCell ref="BT62:BT65"/>
    <mergeCell ref="BU62:BU65"/>
    <mergeCell ref="Z63:AA64"/>
    <mergeCell ref="AD63:AE64"/>
    <mergeCell ref="AH63:AI64"/>
    <mergeCell ref="AL63:AM64"/>
    <mergeCell ref="BL62:BO65"/>
    <mergeCell ref="BP62:BP65"/>
    <mergeCell ref="BQ62:BQ65"/>
    <mergeCell ref="BR62:BR65"/>
    <mergeCell ref="BS62:BS65"/>
    <mergeCell ref="AS62:AS65"/>
    <mergeCell ref="AT62:AU65"/>
    <mergeCell ref="AV62:AY65"/>
    <mergeCell ref="AZ62:BC65"/>
    <mergeCell ref="BD62:BG65"/>
    <mergeCell ref="BH62:BK65"/>
    <mergeCell ref="AB61:AC62"/>
    <mergeCell ref="AF61:AG62"/>
    <mergeCell ref="AH67:AI68"/>
    <mergeCell ref="AL67:AM68"/>
    <mergeCell ref="BH66:BK69"/>
    <mergeCell ref="BL66:BO69"/>
    <mergeCell ref="BP66:BP69"/>
    <mergeCell ref="BQ66:BQ69"/>
    <mergeCell ref="BR66:BR69"/>
    <mergeCell ref="AR66:AR69"/>
    <mergeCell ref="AS66:AS69"/>
    <mergeCell ref="AT66:AU69"/>
    <mergeCell ref="AV66:AY69"/>
    <mergeCell ref="AZ66:BC69"/>
    <mergeCell ref="BD66:BG69"/>
    <mergeCell ref="AJ69:AK70"/>
    <mergeCell ref="AN69:AO70"/>
    <mergeCell ref="BR70:BR73"/>
    <mergeCell ref="BU70:BU73"/>
    <mergeCell ref="R71:S72"/>
    <mergeCell ref="V71:W72"/>
    <mergeCell ref="Z71:AA72"/>
    <mergeCell ref="AD71:AE72"/>
    <mergeCell ref="AH71:AI72"/>
    <mergeCell ref="AL71:AM72"/>
    <mergeCell ref="BD70:BG73"/>
    <mergeCell ref="BH70:BK73"/>
    <mergeCell ref="BL70:BO73"/>
    <mergeCell ref="BP70:BP73"/>
    <mergeCell ref="BQ70:BQ73"/>
    <mergeCell ref="AQ70:AQ73"/>
    <mergeCell ref="AR70:AR73"/>
    <mergeCell ref="AS70:AS73"/>
    <mergeCell ref="AT70:AU73"/>
    <mergeCell ref="AV70:AY73"/>
    <mergeCell ref="AZ70:BC73"/>
    <mergeCell ref="T69:U70"/>
    <mergeCell ref="X69:Y70"/>
    <mergeCell ref="AB69:AC70"/>
    <mergeCell ref="BU66:BU69"/>
    <mergeCell ref="V67:W68"/>
    <mergeCell ref="Z67:AA68"/>
    <mergeCell ref="BT74:BT77"/>
    <mergeCell ref="BU74:BU77"/>
    <mergeCell ref="V75:W76"/>
    <mergeCell ref="Z75:AA76"/>
    <mergeCell ref="AD75:AE76"/>
    <mergeCell ref="AZ74:BC77"/>
    <mergeCell ref="BD74:BG77"/>
    <mergeCell ref="BH74:BK77"/>
    <mergeCell ref="BL74:BO77"/>
    <mergeCell ref="BP74:BP77"/>
    <mergeCell ref="AN73:AO74"/>
    <mergeCell ref="AQ74:AQ77"/>
    <mergeCell ref="AR74:AR77"/>
    <mergeCell ref="AS74:AS77"/>
    <mergeCell ref="AT74:AU77"/>
    <mergeCell ref="AV74:AY77"/>
    <mergeCell ref="AN77:AO78"/>
    <mergeCell ref="AQ78:AQ81"/>
    <mergeCell ref="AR78:AR81"/>
    <mergeCell ref="AS78:AS81"/>
    <mergeCell ref="X73:Y74"/>
    <mergeCell ref="AB73:AC74"/>
    <mergeCell ref="AF73:AG74"/>
    <mergeCell ref="AJ73:AK74"/>
    <mergeCell ref="AH75:AI76"/>
    <mergeCell ref="AL75:AM76"/>
    <mergeCell ref="X77:Y78"/>
    <mergeCell ref="AB77:AC78"/>
    <mergeCell ref="AF77:AG78"/>
    <mergeCell ref="AJ77:AK78"/>
    <mergeCell ref="BQ74:BQ77"/>
    <mergeCell ref="BR74:BR77"/>
    <mergeCell ref="BS74:BS77"/>
    <mergeCell ref="P81:Q82"/>
    <mergeCell ref="T81:U82"/>
    <mergeCell ref="BP78:BP81"/>
    <mergeCell ref="BQ78:BQ81"/>
    <mergeCell ref="BR78:BR81"/>
    <mergeCell ref="BS78:BS81"/>
    <mergeCell ref="BT78:BT81"/>
    <mergeCell ref="AT78:AU81"/>
    <mergeCell ref="AV78:AY81"/>
    <mergeCell ref="AZ78:BC81"/>
    <mergeCell ref="BD78:BG81"/>
    <mergeCell ref="BH78:BK81"/>
    <mergeCell ref="BL78:BO81"/>
    <mergeCell ref="AJ81:AK82"/>
    <mergeCell ref="AN81:AO82"/>
    <mergeCell ref="AQ82:AQ85"/>
    <mergeCell ref="X85:Y85"/>
    <mergeCell ref="AB85:AC85"/>
    <mergeCell ref="AF85:AG85"/>
    <mergeCell ref="AJ85:AK85"/>
    <mergeCell ref="R83:S84"/>
    <mergeCell ref="T85:U85"/>
    <mergeCell ref="BD82:BG85"/>
    <mergeCell ref="X81:Y82"/>
    <mergeCell ref="BU78:BU81"/>
    <mergeCell ref="V79:W80"/>
    <mergeCell ref="Z79:AA80"/>
    <mergeCell ref="AD79:AE80"/>
    <mergeCell ref="AH79:AI80"/>
    <mergeCell ref="AL79:AM80"/>
    <mergeCell ref="BS82:BS85"/>
    <mergeCell ref="BT82:BT85"/>
    <mergeCell ref="BU82:BU85"/>
    <mergeCell ref="V83:W84"/>
    <mergeCell ref="Z83:AA84"/>
    <mergeCell ref="AD83:AE84"/>
    <mergeCell ref="AH83:AI84"/>
    <mergeCell ref="AL83:AM84"/>
    <mergeCell ref="BH82:BK85"/>
    <mergeCell ref="BL82:BO85"/>
    <mergeCell ref="BP82:BP85"/>
    <mergeCell ref="BQ82:BQ85"/>
    <mergeCell ref="BR82:BR85"/>
    <mergeCell ref="AR82:AR85"/>
    <mergeCell ref="AS82:AS85"/>
    <mergeCell ref="AT82:AU85"/>
    <mergeCell ref="AV82:AY85"/>
    <mergeCell ref="AZ82:BC85"/>
    <mergeCell ref="AB81:AC82"/>
    <mergeCell ref="AF81:AG82"/>
    <mergeCell ref="AN85:AO85"/>
    <mergeCell ref="AS86:AS93"/>
    <mergeCell ref="AT86:AU86"/>
    <mergeCell ref="AV86:AY86"/>
    <mergeCell ref="AZ86:BC86"/>
    <mergeCell ref="BD86:BG86"/>
    <mergeCell ref="AT92:AU92"/>
    <mergeCell ref="AV92:AY92"/>
    <mergeCell ref="AZ92:BC92"/>
    <mergeCell ref="BD92:BG92"/>
    <mergeCell ref="AT90:AU90"/>
    <mergeCell ref="AV90:AY90"/>
    <mergeCell ref="AZ90:BC90"/>
    <mergeCell ref="BD90:BG90"/>
    <mergeCell ref="BH86:BK86"/>
    <mergeCell ref="BL86:BO86"/>
    <mergeCell ref="BP86:BR86"/>
    <mergeCell ref="BS86:BU86"/>
    <mergeCell ref="AT87:AU87"/>
    <mergeCell ref="AV87:AY87"/>
    <mergeCell ref="AZ87:BC87"/>
    <mergeCell ref="BD87:BG87"/>
    <mergeCell ref="BH87:BK87"/>
    <mergeCell ref="BP88:BR88"/>
    <mergeCell ref="BS88:BU88"/>
    <mergeCell ref="AT89:AU89"/>
    <mergeCell ref="AV89:AY89"/>
    <mergeCell ref="AZ89:BC89"/>
    <mergeCell ref="BD89:BG89"/>
    <mergeCell ref="BH89:BK89"/>
    <mergeCell ref="BL89:BO89"/>
    <mergeCell ref="BL87:BO87"/>
    <mergeCell ref="BP87:BR87"/>
    <mergeCell ref="BS87:BU87"/>
    <mergeCell ref="AT88:AU88"/>
    <mergeCell ref="AV88:AY88"/>
    <mergeCell ref="AZ88:BC88"/>
    <mergeCell ref="BD88:BG88"/>
    <mergeCell ref="BH88:BK88"/>
    <mergeCell ref="BL88:BO88"/>
    <mergeCell ref="BP89:BR89"/>
    <mergeCell ref="BS89:BU89"/>
    <mergeCell ref="BH90:BK90"/>
    <mergeCell ref="BL90:BO90"/>
    <mergeCell ref="BP90:BR90"/>
    <mergeCell ref="BS90:BU90"/>
    <mergeCell ref="AT91:AU91"/>
    <mergeCell ref="AV91:AY91"/>
    <mergeCell ref="AZ91:BC91"/>
    <mergeCell ref="BD91:BG91"/>
    <mergeCell ref="BH91:BK91"/>
    <mergeCell ref="BL91:BO91"/>
    <mergeCell ref="BP91:BR91"/>
    <mergeCell ref="BS91:BU91"/>
    <mergeCell ref="BH92:BK92"/>
    <mergeCell ref="BL92:BO92"/>
    <mergeCell ref="BP92:BR92"/>
    <mergeCell ref="BS92:BU92"/>
    <mergeCell ref="AT93:AU93"/>
    <mergeCell ref="AV93:AY93"/>
    <mergeCell ref="AZ93:BC93"/>
    <mergeCell ref="BD93:BG93"/>
    <mergeCell ref="BH93:BK93"/>
    <mergeCell ref="BL93:BO93"/>
    <mergeCell ref="BP93:BR93"/>
    <mergeCell ref="BS93:BU93"/>
    <mergeCell ref="AS94:AS103"/>
    <mergeCell ref="AT94:AU94"/>
    <mergeCell ref="AV94:AY94"/>
    <mergeCell ref="AZ94:BC94"/>
    <mergeCell ref="BD94:BG94"/>
    <mergeCell ref="BH94:BK94"/>
    <mergeCell ref="AT96:AU96"/>
    <mergeCell ref="AV96:AY96"/>
    <mergeCell ref="AZ96:BC96"/>
    <mergeCell ref="BD96:BG96"/>
    <mergeCell ref="BH96:BK96"/>
    <mergeCell ref="BL96:BO96"/>
    <mergeCell ref="BL94:BO94"/>
    <mergeCell ref="AT95:AU95"/>
    <mergeCell ref="AV95:AY95"/>
    <mergeCell ref="AZ95:BC95"/>
    <mergeCell ref="BD95:BG95"/>
    <mergeCell ref="BH95:BK95"/>
    <mergeCell ref="BL95:BO95"/>
    <mergeCell ref="AT98:AU98"/>
    <mergeCell ref="AV98:AY98"/>
    <mergeCell ref="AZ98:BC98"/>
    <mergeCell ref="BD98:BG98"/>
    <mergeCell ref="BH98:BK98"/>
    <mergeCell ref="BL98:BO98"/>
    <mergeCell ref="AT97:AU97"/>
    <mergeCell ref="AV97:AY97"/>
    <mergeCell ref="AZ97:BC97"/>
    <mergeCell ref="BD97:BG97"/>
    <mergeCell ref="BH97:BK97"/>
    <mergeCell ref="BL97:BO97"/>
    <mergeCell ref="BL101:BO101"/>
    <mergeCell ref="AT100:AU100"/>
    <mergeCell ref="AV100:AY100"/>
    <mergeCell ref="AZ100:BC100"/>
    <mergeCell ref="BD100:BG100"/>
    <mergeCell ref="BH100:BK100"/>
    <mergeCell ref="BL100:BO100"/>
    <mergeCell ref="AT99:AU99"/>
    <mergeCell ref="AV99:AY99"/>
    <mergeCell ref="AZ99:BC99"/>
    <mergeCell ref="BD99:BG99"/>
    <mergeCell ref="BH99:BK99"/>
    <mergeCell ref="BL99:BO99"/>
    <mergeCell ref="S79:U80"/>
    <mergeCell ref="B73:U74"/>
    <mergeCell ref="AV104:AY104"/>
    <mergeCell ref="AZ104:BC104"/>
    <mergeCell ref="BD104:BG104"/>
    <mergeCell ref="BH104:BK104"/>
    <mergeCell ref="BL104:BO104"/>
    <mergeCell ref="AT103:AU103"/>
    <mergeCell ref="AV103:AY103"/>
    <mergeCell ref="AZ103:BC103"/>
    <mergeCell ref="BD103:BG103"/>
    <mergeCell ref="BH103:BK103"/>
    <mergeCell ref="BL103:BO103"/>
    <mergeCell ref="AT102:AU102"/>
    <mergeCell ref="AV102:AY102"/>
    <mergeCell ref="AZ102:BC102"/>
    <mergeCell ref="BD102:BG102"/>
    <mergeCell ref="BH102:BK102"/>
    <mergeCell ref="BL102:BO102"/>
    <mergeCell ref="AT101:AU101"/>
    <mergeCell ref="AV101:AY101"/>
    <mergeCell ref="AZ101:BC101"/>
    <mergeCell ref="BD101:BG101"/>
    <mergeCell ref="BH101:BK101"/>
  </mergeCells>
  <dataValidations count="3">
    <dataValidation type="list" allowBlank="1" showInputMessage="1" showErrorMessage="1" sqref="AV46:BO85" xr:uid="{11484DE2-E73A-4F0F-83B6-F8BB64860C8C}">
      <formula1>"▽,○,●"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V75:W76 Z75:AA76 AD75:AE76 AH75:AI76 AL75:AM76 AN77:AO78 AJ77:AK78 AF77:AG78 AB77:AC78 X77:Y78 P81:Q82 R83:S84 T81:U82 V79:W80 X81:Y82 Z79:AA80 AB81:AC82 AD79:AE80 AF81:AG82 AH79:AI80 AJ81:AK82 AL79:AM80 AN81:AO82 AL83:AM84 AN85:AO85 AJ85:AK85 AH83:AI84 AF85:AG85 AB85:AC85 AD83:AE84 Z83:AA84 V83:W84 T85:U85 X85:Y85" xr:uid="{D72638EE-4277-497D-A130-8628E8ED9A8A}">
      <formula1>"'++,'+,'-,'- -"</formula1>
    </dataValidation>
    <dataValidation type="list" allowBlank="1" showInputMessage="1" showErrorMessage="1" sqref="AY40:AZ41 BC40:BD41 BA38:BB39 BC36:BD37 BE34:BF35 BG32:BH33 BI30:BJ31 BK28:BL29 BM26:BN27 BO24:BO25 BG40:BH41 BE38:BF39 BG36:BH37 BI34:BJ35 BI38:BJ39 BK40:BL41 BM38:BN39 BK36:BL37 BK32:BL33 BM30:BN31 BM34:BN35 BO36:BO37 BO40:BO41 BO32:BO33 BO28:BO29" xr:uid="{4E0B3380-F575-4FE6-83A0-ACF350877A7E}">
      <formula1>"○,●"</formula1>
    </dataValidation>
  </dataValidations>
  <pageMargins left="0.7" right="0.7" top="0.75" bottom="0.75" header="0.3" footer="0.3"/>
  <pageSetup paperSize="9" scale="38" orientation="portrait" r:id="rId1"/>
  <rowBreaks count="1" manualBreakCount="1">
    <brk id="104" max="16383" man="1"/>
  </rowBreaks>
  <colBreaks count="1" manualBreakCount="1">
    <brk id="7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26C0-0612-4287-B57B-0C1F35FBFD47}">
  <dimension ref="A1:BQ122"/>
  <sheetViews>
    <sheetView zoomScaleNormal="100" workbookViewId="0"/>
  </sheetViews>
  <sheetFormatPr defaultRowHeight="14.25" x14ac:dyDescent="0.2"/>
  <cols>
    <col min="1" max="3" width="1.7109375" style="128" customWidth="1"/>
    <col min="4" max="5" width="1.7109375" style="27" customWidth="1"/>
    <col min="6" max="8" width="3.85546875" style="27" customWidth="1"/>
    <col min="9" max="10" width="12.7109375" style="27" customWidth="1"/>
    <col min="11" max="16" width="4" style="27" customWidth="1"/>
    <col min="17" max="18" width="1.7109375" style="27" customWidth="1"/>
    <col min="19" max="16384" width="9.140625" style="27"/>
  </cols>
  <sheetData>
    <row r="1" spans="4:69" ht="9" customHeight="1" x14ac:dyDescent="0.2"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6"/>
      <c r="S1" s="25"/>
      <c r="T1" s="26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4:69" ht="9" customHeight="1" x14ac:dyDescent="0.2">
      <c r="D2" s="25"/>
      <c r="E2" s="25"/>
      <c r="F2" s="25"/>
      <c r="G2" s="25"/>
      <c r="H2" s="25"/>
      <c r="I2" s="25"/>
      <c r="J2" s="25"/>
      <c r="K2" s="29"/>
      <c r="L2" s="25"/>
      <c r="M2" s="25"/>
      <c r="N2" s="25"/>
      <c r="O2" s="25"/>
      <c r="P2" s="25"/>
      <c r="Q2" s="25"/>
      <c r="R2" s="26"/>
      <c r="S2" s="25"/>
      <c r="T2" s="26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4:69" ht="9" customHeight="1" x14ac:dyDescent="0.2">
      <c r="D3" s="25"/>
      <c r="E3" s="25"/>
      <c r="F3" s="25"/>
      <c r="G3" s="25"/>
      <c r="H3" s="25"/>
      <c r="I3" s="25"/>
      <c r="J3" s="25"/>
      <c r="K3" s="25"/>
      <c r="L3" s="25"/>
      <c r="M3" s="25"/>
      <c r="N3" s="28"/>
      <c r="O3" s="28"/>
      <c r="P3" s="28"/>
      <c r="Q3" s="25"/>
      <c r="R3" s="26"/>
      <c r="S3" s="25"/>
      <c r="T3" s="26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4:69" ht="9" customHeight="1" x14ac:dyDescent="0.2">
      <c r="D4" s="25"/>
      <c r="E4" s="25"/>
      <c r="F4" s="25"/>
      <c r="G4" s="25"/>
      <c r="H4" s="25"/>
      <c r="I4" s="25"/>
      <c r="J4" s="25"/>
      <c r="K4" s="25"/>
      <c r="L4" s="25"/>
      <c r="M4" s="26"/>
      <c r="N4" s="345"/>
      <c r="O4" s="345"/>
      <c r="P4" s="345"/>
      <c r="Q4" s="29"/>
      <c r="R4" s="26"/>
      <c r="S4" s="25"/>
      <c r="T4" s="26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4:69" ht="9.75" customHeight="1" x14ac:dyDescent="0.2">
      <c r="D5" s="25"/>
      <c r="E5" s="25"/>
      <c r="F5" s="25"/>
      <c r="G5" s="25"/>
      <c r="H5" s="25"/>
      <c r="I5" s="28"/>
      <c r="J5" s="28"/>
      <c r="K5" s="25"/>
      <c r="L5" s="25"/>
      <c r="M5" s="26"/>
      <c r="N5" s="345"/>
      <c r="O5" s="345"/>
      <c r="P5" s="345"/>
      <c r="Q5" s="41"/>
      <c r="R5" s="42"/>
      <c r="S5" s="25"/>
      <c r="T5" s="26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</row>
    <row r="6" spans="4:69" ht="17.25" customHeight="1" x14ac:dyDescent="0.2">
      <c r="D6" s="25"/>
      <c r="E6" s="25"/>
      <c r="F6" s="25"/>
      <c r="G6" s="25"/>
      <c r="H6" s="25"/>
      <c r="I6" s="471"/>
      <c r="J6" s="471"/>
      <c r="K6" s="472" t="s">
        <v>6</v>
      </c>
      <c r="L6" s="355"/>
      <c r="M6" s="473"/>
      <c r="N6" s="354" t="s">
        <v>7</v>
      </c>
      <c r="O6" s="355"/>
      <c r="P6" s="355"/>
      <c r="Q6" s="25"/>
      <c r="R6" s="26"/>
      <c r="S6" s="25"/>
      <c r="T6" s="26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</row>
    <row r="7" spans="4:69" ht="66.75" customHeight="1" x14ac:dyDescent="0.2">
      <c r="D7" s="25"/>
      <c r="E7" s="25"/>
      <c r="F7" s="457" t="str">
        <f>'Alternatyva #2'!AQ44</f>
        <v>Identifikatorius</v>
      </c>
      <c r="G7" s="459" t="str">
        <f>'Alternatyva #2'!AR44</f>
        <v>Santykinis prioriteto reitingas</v>
      </c>
      <c r="H7" s="462" t="str">
        <f>'Alternatyva #2'!AS44</f>
        <v>Prioriteto reitingas</v>
      </c>
      <c r="I7" s="474" t="s">
        <v>1</v>
      </c>
      <c r="J7" s="475"/>
      <c r="K7" s="337" t="s">
        <v>3</v>
      </c>
      <c r="L7" s="328" t="s">
        <v>4</v>
      </c>
      <c r="M7" s="338" t="s">
        <v>5</v>
      </c>
      <c r="N7" s="339" t="s">
        <v>3</v>
      </c>
      <c r="O7" s="327" t="s">
        <v>4</v>
      </c>
      <c r="P7" s="335" t="s">
        <v>5</v>
      </c>
      <c r="Q7" s="101"/>
      <c r="R7" s="26"/>
      <c r="S7" s="25"/>
      <c r="T7" s="26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4:69" ht="66.75" customHeight="1" x14ac:dyDescent="0.2">
      <c r="D8" s="25"/>
      <c r="E8" s="25"/>
      <c r="F8" s="458"/>
      <c r="G8" s="460"/>
      <c r="H8" s="463"/>
      <c r="I8" s="476"/>
      <c r="J8" s="477"/>
      <c r="K8" s="337"/>
      <c r="L8" s="328"/>
      <c r="M8" s="338"/>
      <c r="N8" s="340"/>
      <c r="O8" s="328"/>
      <c r="P8" s="336"/>
      <c r="Q8" s="25"/>
      <c r="R8" s="26"/>
      <c r="S8" s="25"/>
      <c r="T8" s="26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4:69" ht="9" customHeight="1" x14ac:dyDescent="0.2">
      <c r="D9" s="25"/>
      <c r="E9" s="25"/>
      <c r="F9" s="455">
        <f>'Alternatyva #2'!AQ46</f>
        <v>1</v>
      </c>
      <c r="G9" s="461">
        <f>'Alternatyva #2'!AR46</f>
        <v>6.4516129032258063E-2</v>
      </c>
      <c r="H9" s="455">
        <f>'Alternatyva #2'!AS46</f>
        <v>4</v>
      </c>
      <c r="I9" s="310" t="s">
        <v>126</v>
      </c>
      <c r="J9" s="470"/>
      <c r="K9" s="271">
        <f>'Alternatyva #1'!BX46</f>
        <v>2</v>
      </c>
      <c r="L9" s="271">
        <f>'Alternatyva #1'!BY46</f>
        <v>10</v>
      </c>
      <c r="M9" s="466">
        <f>'Alternatyva #1'!BZ46</f>
        <v>5</v>
      </c>
      <c r="N9" s="271">
        <f>'Alternatyva #2'!BP46</f>
        <v>3</v>
      </c>
      <c r="O9" s="269">
        <f>'Alternatyva #2'!BQ46</f>
        <v>11</v>
      </c>
      <c r="P9" s="270">
        <f>'Alternatyva #2'!BR46</f>
        <v>3.6666666666666665</v>
      </c>
      <c r="Q9" s="25"/>
      <c r="R9" s="26"/>
      <c r="S9" s="25"/>
      <c r="T9" s="26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4:69" ht="9" customHeight="1" x14ac:dyDescent="0.2">
      <c r="D10" s="25"/>
      <c r="E10" s="25"/>
      <c r="F10" s="456"/>
      <c r="G10" s="461"/>
      <c r="H10" s="456"/>
      <c r="I10" s="310"/>
      <c r="J10" s="470"/>
      <c r="K10" s="271"/>
      <c r="L10" s="271"/>
      <c r="M10" s="466"/>
      <c r="N10" s="271"/>
      <c r="O10" s="269"/>
      <c r="P10" s="270"/>
      <c r="Q10" s="25"/>
      <c r="R10" s="26"/>
      <c r="S10" s="25"/>
      <c r="T10" s="26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4:69" ht="9" customHeight="1" x14ac:dyDescent="0.2">
      <c r="D11" s="25"/>
      <c r="E11" s="25"/>
      <c r="F11" s="456"/>
      <c r="G11" s="461"/>
      <c r="H11" s="456"/>
      <c r="I11" s="310"/>
      <c r="J11" s="470"/>
      <c r="K11" s="271"/>
      <c r="L11" s="271"/>
      <c r="M11" s="466"/>
      <c r="N11" s="271"/>
      <c r="O11" s="269"/>
      <c r="P11" s="270"/>
      <c r="Q11" s="25"/>
      <c r="R11" s="26"/>
      <c r="S11" s="25"/>
      <c r="T11" s="26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4:69" ht="9" customHeight="1" x14ac:dyDescent="0.2">
      <c r="D12" s="25"/>
      <c r="E12" s="25"/>
      <c r="F12" s="456"/>
      <c r="G12" s="461"/>
      <c r="H12" s="456"/>
      <c r="I12" s="310"/>
      <c r="J12" s="470"/>
      <c r="K12" s="271"/>
      <c r="L12" s="271"/>
      <c r="M12" s="466"/>
      <c r="N12" s="271"/>
      <c r="O12" s="269"/>
      <c r="P12" s="270"/>
      <c r="Q12" s="25"/>
      <c r="R12" s="26"/>
      <c r="S12" s="25"/>
      <c r="T12" s="26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4:69" ht="9" customHeight="1" x14ac:dyDescent="0.2">
      <c r="D13" s="25"/>
      <c r="E13" s="25"/>
      <c r="F13" s="455">
        <f>'Alternatyva #2'!AQ50</f>
        <v>2</v>
      </c>
      <c r="G13" s="461">
        <f>'Alternatyva #2'!AR50</f>
        <v>8.0645161290322578E-2</v>
      </c>
      <c r="H13" s="455">
        <f>'Alternatyva #2'!AS50</f>
        <v>5</v>
      </c>
      <c r="I13" s="281" t="s">
        <v>134</v>
      </c>
      <c r="J13" s="467"/>
      <c r="K13" s="271">
        <f>'Alternatyva #1'!BX50</f>
        <v>4</v>
      </c>
      <c r="L13" s="271">
        <f>'Alternatyva #1'!BY50</f>
        <v>14</v>
      </c>
      <c r="M13" s="466">
        <f>'Alternatyva #1'!BZ50</f>
        <v>3.5</v>
      </c>
      <c r="N13" s="271">
        <f>'Alternatyva #2'!BP50</f>
        <v>4</v>
      </c>
      <c r="O13" s="269">
        <f>'Alternatyva #2'!BQ50</f>
        <v>22</v>
      </c>
      <c r="P13" s="270">
        <f>'Alternatyva #2'!BR50</f>
        <v>5.5</v>
      </c>
      <c r="Q13" s="25"/>
      <c r="R13" s="26"/>
      <c r="S13" s="25"/>
      <c r="T13" s="26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4:69" ht="9" customHeight="1" x14ac:dyDescent="0.2">
      <c r="D14" s="25"/>
      <c r="E14" s="25"/>
      <c r="F14" s="456"/>
      <c r="G14" s="461"/>
      <c r="H14" s="456"/>
      <c r="I14" s="281"/>
      <c r="J14" s="467"/>
      <c r="K14" s="271"/>
      <c r="L14" s="271"/>
      <c r="M14" s="466"/>
      <c r="N14" s="271"/>
      <c r="O14" s="269"/>
      <c r="P14" s="270"/>
      <c r="Q14" s="25"/>
      <c r="R14" s="26"/>
      <c r="S14" s="25"/>
      <c r="T14" s="26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4:69" ht="9" customHeight="1" x14ac:dyDescent="0.2">
      <c r="D15" s="25"/>
      <c r="E15" s="25"/>
      <c r="F15" s="456"/>
      <c r="G15" s="461"/>
      <c r="H15" s="456"/>
      <c r="I15" s="281"/>
      <c r="J15" s="467"/>
      <c r="K15" s="271"/>
      <c r="L15" s="271"/>
      <c r="M15" s="466"/>
      <c r="N15" s="271"/>
      <c r="O15" s="269"/>
      <c r="P15" s="270"/>
      <c r="Q15" s="25"/>
      <c r="R15" s="26"/>
      <c r="S15" s="25"/>
      <c r="T15" s="26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4:69" ht="9" customHeight="1" x14ac:dyDescent="0.2">
      <c r="D16" s="25"/>
      <c r="E16" s="25"/>
      <c r="F16" s="456"/>
      <c r="G16" s="461"/>
      <c r="H16" s="456"/>
      <c r="I16" s="281"/>
      <c r="J16" s="467"/>
      <c r="K16" s="271"/>
      <c r="L16" s="271"/>
      <c r="M16" s="466"/>
      <c r="N16" s="271"/>
      <c r="O16" s="269"/>
      <c r="P16" s="270"/>
      <c r="Q16" s="25"/>
      <c r="R16" s="26"/>
      <c r="S16" s="25"/>
      <c r="T16" s="26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4:69" ht="9" customHeight="1" x14ac:dyDescent="0.2">
      <c r="D17" s="25"/>
      <c r="E17" s="25"/>
      <c r="F17" s="455">
        <f>'Alternatyva #2'!AQ54</f>
        <v>3</v>
      </c>
      <c r="G17" s="461">
        <f>'Alternatyva #2'!AR54</f>
        <v>4.8387096774193547E-2</v>
      </c>
      <c r="H17" s="455">
        <f>'Alternatyva #2'!AS54</f>
        <v>3</v>
      </c>
      <c r="I17" s="308" t="s">
        <v>127</v>
      </c>
      <c r="J17" s="469"/>
      <c r="K17" s="271">
        <f>'Alternatyva #1'!BX54</f>
        <v>2</v>
      </c>
      <c r="L17" s="271">
        <f>'Alternatyva #1'!BY54</f>
        <v>10</v>
      </c>
      <c r="M17" s="466">
        <f>'Alternatyva #1'!BZ54</f>
        <v>5</v>
      </c>
      <c r="N17" s="271">
        <f>'Alternatyva #2'!BP54</f>
        <v>4</v>
      </c>
      <c r="O17" s="269">
        <f>'Alternatyva #2'!BQ54</f>
        <v>14</v>
      </c>
      <c r="P17" s="270">
        <f>'Alternatyva #2'!BR54</f>
        <v>3.5</v>
      </c>
      <c r="Q17" s="25"/>
      <c r="R17" s="26"/>
      <c r="S17" s="25"/>
      <c r="T17" s="26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4:69" ht="9" customHeight="1" x14ac:dyDescent="0.2">
      <c r="D18" s="25"/>
      <c r="E18" s="25"/>
      <c r="F18" s="456"/>
      <c r="G18" s="461"/>
      <c r="H18" s="456"/>
      <c r="I18" s="308"/>
      <c r="J18" s="469"/>
      <c r="K18" s="271"/>
      <c r="L18" s="271"/>
      <c r="M18" s="466"/>
      <c r="N18" s="271"/>
      <c r="O18" s="269"/>
      <c r="P18" s="270"/>
      <c r="Q18" s="25"/>
      <c r="R18" s="26"/>
      <c r="S18" s="25"/>
      <c r="T18" s="26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4:69" ht="9" customHeight="1" x14ac:dyDescent="0.2">
      <c r="D19" s="25"/>
      <c r="E19" s="25"/>
      <c r="F19" s="456"/>
      <c r="G19" s="461"/>
      <c r="H19" s="456"/>
      <c r="I19" s="308"/>
      <c r="J19" s="469"/>
      <c r="K19" s="271"/>
      <c r="L19" s="271"/>
      <c r="M19" s="466"/>
      <c r="N19" s="271"/>
      <c r="O19" s="269"/>
      <c r="P19" s="270"/>
      <c r="Q19" s="25"/>
      <c r="R19" s="26"/>
      <c r="S19" s="25"/>
      <c r="T19" s="26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4:69" ht="9" customHeight="1" x14ac:dyDescent="0.2">
      <c r="D20" s="25"/>
      <c r="E20" s="25"/>
      <c r="F20" s="456"/>
      <c r="G20" s="461"/>
      <c r="H20" s="456"/>
      <c r="I20" s="308"/>
      <c r="J20" s="469"/>
      <c r="K20" s="271"/>
      <c r="L20" s="271"/>
      <c r="M20" s="466"/>
      <c r="N20" s="271"/>
      <c r="O20" s="269"/>
      <c r="P20" s="270"/>
      <c r="Q20" s="25"/>
      <c r="R20" s="26"/>
      <c r="S20" s="25"/>
      <c r="T20" s="26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4:69" ht="9" customHeight="1" x14ac:dyDescent="0.2">
      <c r="D21" s="25"/>
      <c r="E21" s="25"/>
      <c r="F21" s="455">
        <f>'Alternatyva #2'!AQ58</f>
        <v>4</v>
      </c>
      <c r="G21" s="461">
        <f>'Alternatyva #2'!AR58</f>
        <v>9.6774193548387094E-2</v>
      </c>
      <c r="H21" s="455">
        <f>'Alternatyva #2'!AS58</f>
        <v>6</v>
      </c>
      <c r="I21" s="310" t="s">
        <v>135</v>
      </c>
      <c r="J21" s="470"/>
      <c r="K21" s="271">
        <f>'Alternatyva #1'!BX58</f>
        <v>2</v>
      </c>
      <c r="L21" s="271">
        <f>'Alternatyva #1'!BY58</f>
        <v>12</v>
      </c>
      <c r="M21" s="466">
        <f>'Alternatyva #1'!BZ58</f>
        <v>6</v>
      </c>
      <c r="N21" s="271">
        <f>'Alternatyva #2'!BP58</f>
        <v>4</v>
      </c>
      <c r="O21" s="269">
        <f>'Alternatyva #2'!BQ58</f>
        <v>24</v>
      </c>
      <c r="P21" s="270">
        <f>'Alternatyva #2'!BR58</f>
        <v>6</v>
      </c>
      <c r="Q21" s="25"/>
      <c r="R21" s="26"/>
      <c r="S21" s="25"/>
      <c r="T21" s="26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4:69" ht="9" customHeight="1" x14ac:dyDescent="0.2">
      <c r="D22" s="25"/>
      <c r="E22" s="25"/>
      <c r="F22" s="456"/>
      <c r="G22" s="461"/>
      <c r="H22" s="456"/>
      <c r="I22" s="310"/>
      <c r="J22" s="470"/>
      <c r="K22" s="271"/>
      <c r="L22" s="271"/>
      <c r="M22" s="466"/>
      <c r="N22" s="271"/>
      <c r="O22" s="269"/>
      <c r="P22" s="270"/>
      <c r="Q22" s="25"/>
      <c r="R22" s="26"/>
      <c r="S22" s="25"/>
      <c r="T22" s="26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4:69" ht="9" customHeight="1" x14ac:dyDescent="0.2">
      <c r="D23" s="25"/>
      <c r="E23" s="25"/>
      <c r="F23" s="456"/>
      <c r="G23" s="461"/>
      <c r="H23" s="456"/>
      <c r="I23" s="310"/>
      <c r="J23" s="470"/>
      <c r="K23" s="271"/>
      <c r="L23" s="271"/>
      <c r="M23" s="466"/>
      <c r="N23" s="271"/>
      <c r="O23" s="269"/>
      <c r="P23" s="270"/>
      <c r="Q23" s="25"/>
      <c r="R23" s="26"/>
      <c r="S23" s="25"/>
      <c r="T23" s="26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</row>
    <row r="24" spans="4:69" ht="9" customHeight="1" x14ac:dyDescent="0.2">
      <c r="D24" s="25"/>
      <c r="E24" s="25"/>
      <c r="F24" s="456"/>
      <c r="G24" s="461"/>
      <c r="H24" s="456"/>
      <c r="I24" s="310"/>
      <c r="J24" s="470"/>
      <c r="K24" s="271"/>
      <c r="L24" s="271"/>
      <c r="M24" s="466"/>
      <c r="N24" s="271"/>
      <c r="O24" s="269"/>
      <c r="P24" s="270"/>
      <c r="Q24" s="25"/>
      <c r="R24" s="26"/>
      <c r="S24" s="25"/>
      <c r="T24" s="26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</row>
    <row r="25" spans="4:69" ht="9" customHeight="1" x14ac:dyDescent="0.2">
      <c r="D25" s="25"/>
      <c r="E25" s="25"/>
      <c r="F25" s="455">
        <f>'Alternatyva #2'!AQ62</f>
        <v>5</v>
      </c>
      <c r="G25" s="461">
        <f>'Alternatyva #2'!AR62</f>
        <v>9.6774193548387094E-2</v>
      </c>
      <c r="H25" s="455">
        <f>'Alternatyva #2'!AS62</f>
        <v>6</v>
      </c>
      <c r="I25" s="281" t="s">
        <v>128</v>
      </c>
      <c r="J25" s="467"/>
      <c r="K25" s="271">
        <f>'Alternatyva #1'!BX62</f>
        <v>1</v>
      </c>
      <c r="L25" s="271">
        <f>'Alternatyva #1'!BY62</f>
        <v>9</v>
      </c>
      <c r="M25" s="466">
        <f>'Alternatyva #1'!BZ62</f>
        <v>9</v>
      </c>
      <c r="N25" s="271">
        <f>'Alternatyva #2'!BP62</f>
        <v>2</v>
      </c>
      <c r="O25" s="269">
        <f>'Alternatyva #2'!BQ62</f>
        <v>12</v>
      </c>
      <c r="P25" s="270">
        <f>'Alternatyva #2'!BR62</f>
        <v>6</v>
      </c>
      <c r="Q25" s="25"/>
      <c r="R25" s="26"/>
      <c r="S25" s="25"/>
      <c r="T25" s="26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</row>
    <row r="26" spans="4:69" ht="9" customHeight="1" x14ac:dyDescent="0.2">
      <c r="D26" s="25"/>
      <c r="E26" s="25"/>
      <c r="F26" s="456"/>
      <c r="G26" s="461"/>
      <c r="H26" s="456"/>
      <c r="I26" s="281"/>
      <c r="J26" s="467"/>
      <c r="K26" s="271"/>
      <c r="L26" s="271"/>
      <c r="M26" s="466"/>
      <c r="N26" s="271"/>
      <c r="O26" s="269"/>
      <c r="P26" s="270"/>
      <c r="Q26" s="25"/>
      <c r="R26" s="26"/>
      <c r="S26" s="25"/>
      <c r="T26" s="26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</row>
    <row r="27" spans="4:69" ht="9" customHeight="1" x14ac:dyDescent="0.2">
      <c r="D27" s="25"/>
      <c r="E27" s="25"/>
      <c r="F27" s="456"/>
      <c r="G27" s="461"/>
      <c r="H27" s="456"/>
      <c r="I27" s="281"/>
      <c r="J27" s="467"/>
      <c r="K27" s="271"/>
      <c r="L27" s="271"/>
      <c r="M27" s="466"/>
      <c r="N27" s="271"/>
      <c r="O27" s="269"/>
      <c r="P27" s="270"/>
      <c r="Q27" s="25"/>
      <c r="R27" s="26"/>
      <c r="S27" s="25"/>
      <c r="T27" s="26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4:69" ht="9" customHeight="1" x14ac:dyDescent="0.2">
      <c r="D28" s="25"/>
      <c r="E28" s="25"/>
      <c r="F28" s="456"/>
      <c r="G28" s="461"/>
      <c r="H28" s="456"/>
      <c r="I28" s="281"/>
      <c r="J28" s="467"/>
      <c r="K28" s="271"/>
      <c r="L28" s="271"/>
      <c r="M28" s="466"/>
      <c r="N28" s="271"/>
      <c r="O28" s="269"/>
      <c r="P28" s="270"/>
      <c r="Q28" s="25"/>
      <c r="R28" s="26"/>
      <c r="S28" s="25"/>
      <c r="T28" s="26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4:69" ht="9" customHeight="1" x14ac:dyDescent="0.2">
      <c r="D29" s="25"/>
      <c r="E29" s="25"/>
      <c r="F29" s="455">
        <f>'Alternatyva #2'!AQ66</f>
        <v>6</v>
      </c>
      <c r="G29" s="461">
        <f>'Alternatyva #2'!AR66</f>
        <v>0.16129032258064516</v>
      </c>
      <c r="H29" s="455">
        <f>'Alternatyva #2'!AS66</f>
        <v>10</v>
      </c>
      <c r="I29" s="289" t="s">
        <v>129</v>
      </c>
      <c r="J29" s="468"/>
      <c r="K29" s="271">
        <f>'Alternatyva #1'!BX66</f>
        <v>3</v>
      </c>
      <c r="L29" s="271">
        <f>'Alternatyva #1'!BY66</f>
        <v>19</v>
      </c>
      <c r="M29" s="466">
        <f>'Alternatyva #1'!BZ66</f>
        <v>6.333333333333333</v>
      </c>
      <c r="N29" s="271">
        <f>'Alternatyva #2'!BP66</f>
        <v>1</v>
      </c>
      <c r="O29" s="269">
        <f>'Alternatyva #2'!BQ66</f>
        <v>9</v>
      </c>
      <c r="P29" s="270">
        <f>'Alternatyva #2'!BR66</f>
        <v>9</v>
      </c>
      <c r="Q29" s="25"/>
      <c r="R29" s="26"/>
      <c r="S29" s="25"/>
      <c r="T29" s="26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4:69" ht="9" customHeight="1" x14ac:dyDescent="0.2">
      <c r="D30" s="25"/>
      <c r="E30" s="25"/>
      <c r="F30" s="456"/>
      <c r="G30" s="461"/>
      <c r="H30" s="456"/>
      <c r="I30" s="289"/>
      <c r="J30" s="468"/>
      <c r="K30" s="271"/>
      <c r="L30" s="271"/>
      <c r="M30" s="466"/>
      <c r="N30" s="271"/>
      <c r="O30" s="269"/>
      <c r="P30" s="270"/>
      <c r="Q30" s="25"/>
      <c r="R30" s="26"/>
      <c r="S30" s="25"/>
      <c r="T30" s="26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4:69" ht="9" customHeight="1" x14ac:dyDescent="0.2">
      <c r="D31" s="25"/>
      <c r="E31" s="25"/>
      <c r="F31" s="456"/>
      <c r="G31" s="461"/>
      <c r="H31" s="456"/>
      <c r="I31" s="289"/>
      <c r="J31" s="468"/>
      <c r="K31" s="271"/>
      <c r="L31" s="271"/>
      <c r="M31" s="466"/>
      <c r="N31" s="271"/>
      <c r="O31" s="269"/>
      <c r="P31" s="270"/>
      <c r="Q31" s="25"/>
      <c r="R31" s="26"/>
      <c r="S31" s="25"/>
      <c r="T31" s="26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4:69" ht="9" customHeight="1" x14ac:dyDescent="0.2">
      <c r="D32" s="25"/>
      <c r="E32" s="25"/>
      <c r="F32" s="456"/>
      <c r="G32" s="461"/>
      <c r="H32" s="456"/>
      <c r="I32" s="289"/>
      <c r="J32" s="468"/>
      <c r="K32" s="271"/>
      <c r="L32" s="271"/>
      <c r="M32" s="466"/>
      <c r="N32" s="271"/>
      <c r="O32" s="269"/>
      <c r="P32" s="270"/>
      <c r="Q32" s="25"/>
      <c r="R32" s="26"/>
      <c r="S32" s="25"/>
      <c r="T32" s="26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4:69" ht="9" customHeight="1" x14ac:dyDescent="0.2">
      <c r="D33" s="25"/>
      <c r="E33" s="25"/>
      <c r="F33" s="455">
        <f>'Alternatyva #2'!AQ70</f>
        <v>7</v>
      </c>
      <c r="G33" s="461">
        <f>'Alternatyva #2'!AR70</f>
        <v>0.11290322580645161</v>
      </c>
      <c r="H33" s="455">
        <f>'Alternatyva #2'!AS70</f>
        <v>7</v>
      </c>
      <c r="I33" s="281" t="s">
        <v>130</v>
      </c>
      <c r="J33" s="467"/>
      <c r="K33" s="271">
        <f>'Alternatyva #1'!BX70</f>
        <v>3</v>
      </c>
      <c r="L33" s="271">
        <f>'Alternatyva #1'!BY70</f>
        <v>13</v>
      </c>
      <c r="M33" s="466">
        <f>'Alternatyva #1'!BZ70</f>
        <v>4.333333333333333</v>
      </c>
      <c r="N33" s="271">
        <f>'Alternatyva #2'!BP70</f>
        <v>3</v>
      </c>
      <c r="O33" s="269">
        <f>'Alternatyva #2'!BQ70</f>
        <v>15</v>
      </c>
      <c r="P33" s="270">
        <f>'Alternatyva #2'!BR70</f>
        <v>5</v>
      </c>
      <c r="Q33" s="25"/>
      <c r="R33" s="26"/>
      <c r="S33" s="25"/>
      <c r="T33" s="26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4:69" ht="9" customHeight="1" x14ac:dyDescent="0.2">
      <c r="D34" s="25"/>
      <c r="E34" s="25"/>
      <c r="F34" s="456"/>
      <c r="G34" s="461"/>
      <c r="H34" s="456"/>
      <c r="I34" s="281"/>
      <c r="J34" s="467"/>
      <c r="K34" s="271"/>
      <c r="L34" s="271"/>
      <c r="M34" s="466"/>
      <c r="N34" s="271"/>
      <c r="O34" s="269"/>
      <c r="P34" s="270"/>
      <c r="Q34" s="25"/>
      <c r="R34" s="26"/>
      <c r="S34" s="25"/>
      <c r="T34" s="26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4:69" ht="9" customHeight="1" x14ac:dyDescent="0.2">
      <c r="D35" s="25"/>
      <c r="E35" s="25"/>
      <c r="F35" s="456"/>
      <c r="G35" s="461"/>
      <c r="H35" s="456"/>
      <c r="I35" s="281"/>
      <c r="J35" s="467"/>
      <c r="K35" s="271"/>
      <c r="L35" s="271"/>
      <c r="M35" s="466"/>
      <c r="N35" s="271"/>
      <c r="O35" s="269"/>
      <c r="P35" s="270"/>
      <c r="Q35" s="25"/>
      <c r="R35" s="26"/>
      <c r="S35" s="25"/>
      <c r="T35" s="26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4:69" ht="9" customHeight="1" x14ac:dyDescent="0.2">
      <c r="D36" s="25"/>
      <c r="E36" s="25"/>
      <c r="F36" s="456"/>
      <c r="G36" s="461"/>
      <c r="H36" s="456"/>
      <c r="I36" s="281"/>
      <c r="J36" s="467"/>
      <c r="K36" s="271"/>
      <c r="L36" s="271"/>
      <c r="M36" s="466"/>
      <c r="N36" s="271"/>
      <c r="O36" s="269"/>
      <c r="P36" s="270"/>
      <c r="Q36" s="25"/>
      <c r="R36" s="26"/>
      <c r="S36" s="25"/>
      <c r="T36" s="26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4:69" ht="9" customHeight="1" x14ac:dyDescent="0.2">
      <c r="D37" s="25"/>
      <c r="E37" s="25"/>
      <c r="F37" s="455">
        <f>'Alternatyva #2'!AQ74</f>
        <v>8</v>
      </c>
      <c r="G37" s="461">
        <f>'Alternatyva #2'!AR74</f>
        <v>8.0645161290322578E-2</v>
      </c>
      <c r="H37" s="455">
        <f>'Alternatyva #2'!AS74</f>
        <v>5</v>
      </c>
      <c r="I37" s="281" t="s">
        <v>131</v>
      </c>
      <c r="J37" s="467"/>
      <c r="K37" s="271">
        <f>'Alternatyva #1'!BX74</f>
        <v>2</v>
      </c>
      <c r="L37" s="271">
        <f>'Alternatyva #1'!BY74</f>
        <v>12</v>
      </c>
      <c r="M37" s="466">
        <f>'Alternatyva #1'!BZ74</f>
        <v>6</v>
      </c>
      <c r="N37" s="271">
        <f>'Alternatyva #2'!BP74</f>
        <v>1</v>
      </c>
      <c r="O37" s="269">
        <f>'Alternatyva #2'!BQ74</f>
        <v>9</v>
      </c>
      <c r="P37" s="270">
        <f>'Alternatyva #2'!BR74</f>
        <v>9</v>
      </c>
      <c r="Q37" s="25"/>
      <c r="R37" s="26"/>
      <c r="S37" s="25"/>
      <c r="T37" s="26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4:69" ht="9" customHeight="1" x14ac:dyDescent="0.2">
      <c r="D38" s="25"/>
      <c r="E38" s="25"/>
      <c r="F38" s="456"/>
      <c r="G38" s="461"/>
      <c r="H38" s="456"/>
      <c r="I38" s="281"/>
      <c r="J38" s="467"/>
      <c r="K38" s="271"/>
      <c r="L38" s="271"/>
      <c r="M38" s="466"/>
      <c r="N38" s="271"/>
      <c r="O38" s="269"/>
      <c r="P38" s="270"/>
      <c r="Q38" s="25"/>
      <c r="R38" s="26"/>
      <c r="S38" s="25"/>
      <c r="T38" s="26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4:69" ht="9" customHeight="1" x14ac:dyDescent="0.2">
      <c r="D39" s="25"/>
      <c r="E39" s="25"/>
      <c r="F39" s="456"/>
      <c r="G39" s="461"/>
      <c r="H39" s="456"/>
      <c r="I39" s="281"/>
      <c r="J39" s="467"/>
      <c r="K39" s="271"/>
      <c r="L39" s="271"/>
      <c r="M39" s="466"/>
      <c r="N39" s="271"/>
      <c r="O39" s="269"/>
      <c r="P39" s="270"/>
      <c r="Q39" s="25"/>
      <c r="R39" s="26"/>
      <c r="S39" s="25"/>
      <c r="T39" s="26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4:69" ht="9" customHeight="1" x14ac:dyDescent="0.2">
      <c r="D40" s="25"/>
      <c r="E40" s="25"/>
      <c r="F40" s="456"/>
      <c r="G40" s="461"/>
      <c r="H40" s="456"/>
      <c r="I40" s="281"/>
      <c r="J40" s="467"/>
      <c r="K40" s="271"/>
      <c r="L40" s="271"/>
      <c r="M40" s="466"/>
      <c r="N40" s="271"/>
      <c r="O40" s="269"/>
      <c r="P40" s="270"/>
      <c r="Q40" s="25"/>
      <c r="R40" s="26"/>
      <c r="S40" s="25"/>
      <c r="T40" s="26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4:69" ht="9" customHeight="1" x14ac:dyDescent="0.2">
      <c r="D41" s="25"/>
      <c r="E41" s="25"/>
      <c r="F41" s="455">
        <f>'Alternatyva #2'!AQ78</f>
        <v>9</v>
      </c>
      <c r="G41" s="461">
        <f>'Alternatyva #2'!AR78</f>
        <v>0.14516129032258066</v>
      </c>
      <c r="H41" s="455">
        <f>'Alternatyva #2'!AS78</f>
        <v>9</v>
      </c>
      <c r="I41" s="281" t="s">
        <v>132</v>
      </c>
      <c r="J41" s="467"/>
      <c r="K41" s="271">
        <f>'Alternatyva #1'!BX78</f>
        <v>1</v>
      </c>
      <c r="L41" s="271">
        <f>'Alternatyva #1'!BY78</f>
        <v>9</v>
      </c>
      <c r="M41" s="466">
        <f>'Alternatyva #1'!BZ78</f>
        <v>9</v>
      </c>
      <c r="N41" s="271">
        <f>'Alternatyva #2'!BP78</f>
        <v>3</v>
      </c>
      <c r="O41" s="269">
        <f>'Alternatyva #2'!BQ78</f>
        <v>15</v>
      </c>
      <c r="P41" s="270">
        <f>'Alternatyva #2'!BR78</f>
        <v>5</v>
      </c>
      <c r="Q41" s="25"/>
      <c r="R41" s="26"/>
      <c r="S41" s="25"/>
      <c r="T41" s="26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</row>
    <row r="42" spans="4:69" ht="9" customHeight="1" x14ac:dyDescent="0.2">
      <c r="D42" s="25"/>
      <c r="E42" s="25"/>
      <c r="F42" s="456"/>
      <c r="G42" s="461"/>
      <c r="H42" s="456"/>
      <c r="I42" s="281"/>
      <c r="J42" s="467"/>
      <c r="K42" s="271"/>
      <c r="L42" s="271"/>
      <c r="M42" s="466"/>
      <c r="N42" s="271"/>
      <c r="O42" s="269"/>
      <c r="P42" s="270"/>
      <c r="Q42" s="25"/>
      <c r="R42" s="26"/>
      <c r="S42" s="25"/>
      <c r="T42" s="26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</row>
    <row r="43" spans="4:69" ht="9" customHeight="1" x14ac:dyDescent="0.2">
      <c r="D43" s="25"/>
      <c r="E43" s="25"/>
      <c r="F43" s="456"/>
      <c r="G43" s="461"/>
      <c r="H43" s="456"/>
      <c r="I43" s="281"/>
      <c r="J43" s="467"/>
      <c r="K43" s="271"/>
      <c r="L43" s="271"/>
      <c r="M43" s="466"/>
      <c r="N43" s="271"/>
      <c r="O43" s="269"/>
      <c r="P43" s="270"/>
      <c r="Q43" s="25"/>
      <c r="R43" s="26"/>
      <c r="S43" s="25"/>
      <c r="T43" s="26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</row>
    <row r="44" spans="4:69" ht="9" customHeight="1" x14ac:dyDescent="0.2">
      <c r="D44" s="25"/>
      <c r="E44" s="25"/>
      <c r="F44" s="456"/>
      <c r="G44" s="461"/>
      <c r="H44" s="456"/>
      <c r="I44" s="281"/>
      <c r="J44" s="467"/>
      <c r="K44" s="271"/>
      <c r="L44" s="271"/>
      <c r="M44" s="466"/>
      <c r="N44" s="271"/>
      <c r="O44" s="269"/>
      <c r="P44" s="270"/>
      <c r="Q44" s="25"/>
      <c r="R44" s="26"/>
      <c r="S44" s="25"/>
      <c r="T44" s="26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</row>
    <row r="45" spans="4:69" ht="9" customHeight="1" x14ac:dyDescent="0.2">
      <c r="D45" s="25"/>
      <c r="E45" s="25"/>
      <c r="F45" s="455">
        <f>'Alternatyva #2'!AQ82</f>
        <v>10</v>
      </c>
      <c r="G45" s="461">
        <f>'Alternatyva #2'!AR82</f>
        <v>0.11290322580645161</v>
      </c>
      <c r="H45" s="455">
        <f>'Alternatyva #2'!AS82</f>
        <v>7</v>
      </c>
      <c r="I45" s="281" t="s">
        <v>133</v>
      </c>
      <c r="J45" s="282"/>
      <c r="K45" s="271">
        <f>'Alternatyva #1'!BX82</f>
        <v>1</v>
      </c>
      <c r="L45" s="271">
        <f>'Alternatyva #1'!BY82</f>
        <v>9</v>
      </c>
      <c r="M45" s="466">
        <f>'Alternatyva #1'!BZ82</f>
        <v>9</v>
      </c>
      <c r="N45" s="271">
        <f>'Alternatyva #2'!BP82</f>
        <v>4</v>
      </c>
      <c r="O45" s="269">
        <f>'Alternatyva #2'!BQ82</f>
        <v>22</v>
      </c>
      <c r="P45" s="270">
        <f>'Alternatyva #2'!BR82</f>
        <v>5.5</v>
      </c>
      <c r="Q45" s="25"/>
      <c r="R45" s="26"/>
      <c r="S45" s="25"/>
      <c r="T45" s="26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</row>
    <row r="46" spans="4:69" ht="9" customHeight="1" x14ac:dyDescent="0.2">
      <c r="D46" s="25"/>
      <c r="E46" s="25"/>
      <c r="F46" s="456"/>
      <c r="G46" s="461"/>
      <c r="H46" s="456"/>
      <c r="I46" s="281"/>
      <c r="J46" s="282"/>
      <c r="K46" s="271"/>
      <c r="L46" s="271"/>
      <c r="M46" s="466"/>
      <c r="N46" s="271"/>
      <c r="O46" s="269"/>
      <c r="P46" s="270"/>
      <c r="Q46" s="25"/>
      <c r="R46" s="26"/>
      <c r="S46" s="25"/>
      <c r="T46" s="26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</row>
    <row r="47" spans="4:69" ht="9" customHeight="1" x14ac:dyDescent="0.2">
      <c r="D47" s="25"/>
      <c r="E47" s="25"/>
      <c r="F47" s="456"/>
      <c r="G47" s="461"/>
      <c r="H47" s="456"/>
      <c r="I47" s="281"/>
      <c r="J47" s="282"/>
      <c r="K47" s="271"/>
      <c r="L47" s="271"/>
      <c r="M47" s="466"/>
      <c r="N47" s="271"/>
      <c r="O47" s="269"/>
      <c r="P47" s="270"/>
      <c r="Q47" s="25"/>
      <c r="R47" s="26"/>
      <c r="S47" s="25"/>
      <c r="T47" s="26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</row>
    <row r="48" spans="4:69" ht="9" customHeight="1" x14ac:dyDescent="0.2">
      <c r="D48" s="25"/>
      <c r="E48" s="25"/>
      <c r="F48" s="456"/>
      <c r="G48" s="461"/>
      <c r="H48" s="456"/>
      <c r="I48" s="464"/>
      <c r="J48" s="465"/>
      <c r="K48" s="271"/>
      <c r="L48" s="271"/>
      <c r="M48" s="466"/>
      <c r="N48" s="271"/>
      <c r="O48" s="269"/>
      <c r="P48" s="270"/>
      <c r="Q48" s="25"/>
      <c r="R48" s="26"/>
      <c r="S48" s="25"/>
      <c r="T48" s="26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</row>
    <row r="49" spans="4:69" ht="99.75" customHeight="1" x14ac:dyDescent="0.2">
      <c r="D49" s="28"/>
      <c r="E49" s="28"/>
      <c r="F49" s="66"/>
      <c r="G49" s="66"/>
      <c r="H49" s="66"/>
      <c r="I49" s="68"/>
      <c r="J49" s="131"/>
      <c r="K49" s="25"/>
      <c r="L49" s="25"/>
      <c r="M49" s="25"/>
      <c r="N49" s="25"/>
      <c r="O49" s="25"/>
      <c r="P49" s="25"/>
      <c r="Q49" s="25"/>
      <c r="R49" s="26"/>
      <c r="S49" s="25"/>
      <c r="T49" s="26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</row>
    <row r="50" spans="4:69" ht="20.25" customHeight="1" x14ac:dyDescent="0.2"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42"/>
      <c r="S50" s="25"/>
      <c r="T50" s="26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</row>
    <row r="51" spans="4:69" ht="14.25" customHeight="1" x14ac:dyDescent="0.2"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6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</row>
    <row r="52" spans="4:69" x14ac:dyDescent="0.2"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6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</row>
    <row r="53" spans="4:69" x14ac:dyDescent="0.2"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6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</row>
    <row r="54" spans="4:69" x14ac:dyDescent="0.2"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6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</row>
    <row r="55" spans="4:69" x14ac:dyDescent="0.2"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</row>
    <row r="56" spans="4:69" x14ac:dyDescent="0.2"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</row>
    <row r="57" spans="4:69" x14ac:dyDescent="0.2"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</row>
    <row r="58" spans="4:69" x14ac:dyDescent="0.2"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</row>
    <row r="59" spans="4:69" x14ac:dyDescent="0.2"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</row>
    <row r="60" spans="4:69" x14ac:dyDescent="0.2"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</row>
    <row r="61" spans="4:69" x14ac:dyDescent="0.2"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</row>
    <row r="62" spans="4:69" x14ac:dyDescent="0.2"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</row>
    <row r="63" spans="4:69" x14ac:dyDescent="0.2"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</row>
    <row r="64" spans="4:69" x14ac:dyDescent="0.2"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</row>
    <row r="65" spans="4:69" x14ac:dyDescent="0.2"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</row>
    <row r="66" spans="4:69" x14ac:dyDescent="0.2"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</row>
    <row r="67" spans="4:69" x14ac:dyDescent="0.2"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</row>
    <row r="68" spans="4:69" x14ac:dyDescent="0.2"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</row>
    <row r="69" spans="4:69" x14ac:dyDescent="0.2"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</row>
    <row r="70" spans="4:69" x14ac:dyDescent="0.2"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</row>
    <row r="71" spans="4:69" x14ac:dyDescent="0.2"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</row>
    <row r="72" spans="4:69" x14ac:dyDescent="0.2"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</row>
    <row r="73" spans="4:69" x14ac:dyDescent="0.2"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</row>
    <row r="74" spans="4:69" x14ac:dyDescent="0.2"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</row>
    <row r="75" spans="4:69" x14ac:dyDescent="0.2"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</row>
    <row r="76" spans="4:69" x14ac:dyDescent="0.2"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</row>
    <row r="77" spans="4:69" x14ac:dyDescent="0.2"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</row>
    <row r="78" spans="4:69" x14ac:dyDescent="0.2"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</row>
    <row r="79" spans="4:69" x14ac:dyDescent="0.2"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</row>
    <row r="80" spans="4:69" x14ac:dyDescent="0.2"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</row>
    <row r="81" spans="4:69" x14ac:dyDescent="0.2"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</row>
    <row r="82" spans="4:69" x14ac:dyDescent="0.2"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</row>
    <row r="83" spans="4:69" x14ac:dyDescent="0.2"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</row>
    <row r="84" spans="4:69" x14ac:dyDescent="0.2"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</row>
    <row r="85" spans="4:69" x14ac:dyDescent="0.2"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</row>
    <row r="86" spans="4:69" x14ac:dyDescent="0.2"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</row>
    <row r="87" spans="4:69" x14ac:dyDescent="0.2"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</row>
    <row r="88" spans="4:69" x14ac:dyDescent="0.2"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</row>
    <row r="89" spans="4:69" x14ac:dyDescent="0.2"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</row>
    <row r="90" spans="4:69" x14ac:dyDescent="0.2"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</row>
    <row r="91" spans="4:69" x14ac:dyDescent="0.2"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</row>
    <row r="92" spans="4:69" x14ac:dyDescent="0.2"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</row>
    <row r="93" spans="4:69" x14ac:dyDescent="0.2"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</row>
    <row r="94" spans="4:69" x14ac:dyDescent="0.2"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</row>
    <row r="95" spans="4:69" x14ac:dyDescent="0.2"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</row>
    <row r="96" spans="4:69" x14ac:dyDescent="0.2"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</row>
    <row r="97" spans="4:69" x14ac:dyDescent="0.2"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</row>
    <row r="98" spans="4:69" x14ac:dyDescent="0.2"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</row>
    <row r="99" spans="4:69" x14ac:dyDescent="0.2"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</row>
    <row r="100" spans="4:69" x14ac:dyDescent="0.2"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</row>
    <row r="101" spans="4:69" x14ac:dyDescent="0.2"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</row>
    <row r="102" spans="4:69" x14ac:dyDescent="0.2"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</row>
    <row r="103" spans="4:69" x14ac:dyDescent="0.2"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</row>
    <row r="104" spans="4:69" x14ac:dyDescent="0.2"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</row>
    <row r="105" spans="4:69" x14ac:dyDescent="0.2"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</row>
    <row r="106" spans="4:69" x14ac:dyDescent="0.2"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</row>
    <row r="107" spans="4:69" x14ac:dyDescent="0.2"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</row>
    <row r="108" spans="4:69" x14ac:dyDescent="0.2"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</row>
    <row r="109" spans="4:69" x14ac:dyDescent="0.2"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</row>
    <row r="110" spans="4:69" x14ac:dyDescent="0.2"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</row>
    <row r="111" spans="4:69" x14ac:dyDescent="0.2"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</row>
    <row r="112" spans="4:69" x14ac:dyDescent="0.2"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</row>
    <row r="113" spans="4:69" x14ac:dyDescent="0.2"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</row>
    <row r="114" spans="4:69" x14ac:dyDescent="0.2"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</row>
    <row r="115" spans="4:69" x14ac:dyDescent="0.2"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</row>
    <row r="116" spans="4:69" x14ac:dyDescent="0.2"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</row>
    <row r="117" spans="4:69" x14ac:dyDescent="0.2"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</row>
    <row r="118" spans="4:69" x14ac:dyDescent="0.2"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</row>
    <row r="119" spans="4:69" x14ac:dyDescent="0.2"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</row>
    <row r="120" spans="4:69" x14ac:dyDescent="0.2"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</row>
    <row r="121" spans="4:69" x14ac:dyDescent="0.2"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</row>
    <row r="122" spans="4:69" x14ac:dyDescent="0.2"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</row>
  </sheetData>
  <sheetProtection sheet="1" objects="1" scenarios="1"/>
  <mergeCells count="114">
    <mergeCell ref="M7:M8"/>
    <mergeCell ref="N7:N8"/>
    <mergeCell ref="O7:O8"/>
    <mergeCell ref="P7:P8"/>
    <mergeCell ref="K7:K8"/>
    <mergeCell ref="L7:L8"/>
    <mergeCell ref="N6:P6"/>
    <mergeCell ref="N4:P5"/>
    <mergeCell ref="I6:J6"/>
    <mergeCell ref="K6:M6"/>
    <mergeCell ref="I7:J8"/>
    <mergeCell ref="K9:K12"/>
    <mergeCell ref="L9:L12"/>
    <mergeCell ref="M9:M12"/>
    <mergeCell ref="I9:J12"/>
    <mergeCell ref="L13:L16"/>
    <mergeCell ref="M13:M16"/>
    <mergeCell ref="N9:N12"/>
    <mergeCell ref="O9:O12"/>
    <mergeCell ref="P9:P12"/>
    <mergeCell ref="L17:L20"/>
    <mergeCell ref="M17:M20"/>
    <mergeCell ref="N17:N20"/>
    <mergeCell ref="K17:K20"/>
    <mergeCell ref="I17:J20"/>
    <mergeCell ref="N13:N16"/>
    <mergeCell ref="O13:O16"/>
    <mergeCell ref="P13:P16"/>
    <mergeCell ref="O21:O24"/>
    <mergeCell ref="P21:P24"/>
    <mergeCell ref="O17:O20"/>
    <mergeCell ref="P17:P20"/>
    <mergeCell ref="K13:K16"/>
    <mergeCell ref="I13:J16"/>
    <mergeCell ref="L21:L24"/>
    <mergeCell ref="M21:M24"/>
    <mergeCell ref="N21:N24"/>
    <mergeCell ref="K21:K24"/>
    <mergeCell ref="I21:J24"/>
    <mergeCell ref="P29:P32"/>
    <mergeCell ref="K29:K32"/>
    <mergeCell ref="L29:L32"/>
    <mergeCell ref="I29:J32"/>
    <mergeCell ref="M29:M32"/>
    <mergeCell ref="N29:N32"/>
    <mergeCell ref="P25:P28"/>
    <mergeCell ref="K25:K28"/>
    <mergeCell ref="L25:L28"/>
    <mergeCell ref="M25:M28"/>
    <mergeCell ref="N25:N28"/>
    <mergeCell ref="I25:J28"/>
    <mergeCell ref="O29:O32"/>
    <mergeCell ref="O25:O28"/>
    <mergeCell ref="P37:P40"/>
    <mergeCell ref="I37:J40"/>
    <mergeCell ref="L33:L36"/>
    <mergeCell ref="M33:M36"/>
    <mergeCell ref="N33:N36"/>
    <mergeCell ref="O33:O36"/>
    <mergeCell ref="P33:P36"/>
    <mergeCell ref="K33:K36"/>
    <mergeCell ref="I33:J36"/>
    <mergeCell ref="K37:K40"/>
    <mergeCell ref="L37:L40"/>
    <mergeCell ref="M37:M40"/>
    <mergeCell ref="N37:N40"/>
    <mergeCell ref="O37:O40"/>
    <mergeCell ref="P45:P48"/>
    <mergeCell ref="K45:K48"/>
    <mergeCell ref="I45:J48"/>
    <mergeCell ref="O41:O44"/>
    <mergeCell ref="P41:P44"/>
    <mergeCell ref="K41:K44"/>
    <mergeCell ref="L41:L44"/>
    <mergeCell ref="M41:M44"/>
    <mergeCell ref="N41:N44"/>
    <mergeCell ref="I41:J44"/>
    <mergeCell ref="L45:L48"/>
    <mergeCell ref="M45:M48"/>
    <mergeCell ref="N45:N48"/>
    <mergeCell ref="O45:O48"/>
    <mergeCell ref="H45:H48"/>
    <mergeCell ref="G7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H25:H28"/>
    <mergeCell ref="H29:H32"/>
    <mergeCell ref="H33:H36"/>
    <mergeCell ref="H37:H40"/>
    <mergeCell ref="H41:H44"/>
    <mergeCell ref="H7:H8"/>
    <mergeCell ref="H9:H12"/>
    <mergeCell ref="H13:H16"/>
    <mergeCell ref="H17:H20"/>
    <mergeCell ref="H21:H24"/>
    <mergeCell ref="F45:F48"/>
    <mergeCell ref="F25:F28"/>
    <mergeCell ref="F29:F32"/>
    <mergeCell ref="F33:F36"/>
    <mergeCell ref="F37:F40"/>
    <mergeCell ref="F41:F44"/>
    <mergeCell ref="F7:F8"/>
    <mergeCell ref="F9:F12"/>
    <mergeCell ref="F13:F16"/>
    <mergeCell ref="F17:F20"/>
    <mergeCell ref="F21:F24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0B7-9BC5-4562-88DB-5BFBB8D713EE}">
  <dimension ref="A1:CQ89"/>
  <sheetViews>
    <sheetView zoomScaleNormal="100" workbookViewId="0"/>
  </sheetViews>
  <sheetFormatPr defaultRowHeight="14.25" x14ac:dyDescent="0.2"/>
  <cols>
    <col min="1" max="5" width="1.7109375" style="27" customWidth="1"/>
    <col min="6" max="6" width="3.85546875" style="27" customWidth="1"/>
    <col min="7" max="8" width="12.7109375" style="27" customWidth="1"/>
    <col min="9" max="36" width="1.7109375" style="27" customWidth="1"/>
    <col min="37" max="42" width="4" style="27" customWidth="1"/>
    <col min="43" max="44" width="1.7109375" style="27" customWidth="1"/>
    <col min="45" max="16384" width="9.140625" style="27"/>
  </cols>
  <sheetData>
    <row r="1" spans="1:95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6"/>
      <c r="AS1" s="25"/>
      <c r="AT1" s="26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</row>
    <row r="2" spans="1:95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6"/>
      <c r="AS2" s="25"/>
      <c r="AT2" s="26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</row>
    <row r="3" spans="1:95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  <c r="AS3" s="25"/>
      <c r="AT3" s="26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</row>
    <row r="4" spans="1:95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6"/>
      <c r="AS4" s="25"/>
      <c r="AT4" s="26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</row>
    <row r="5" spans="1:95" ht="9" customHeight="1" x14ac:dyDescent="0.2">
      <c r="A5" s="25"/>
      <c r="B5" s="25"/>
      <c r="C5" s="25"/>
      <c r="D5" s="25"/>
      <c r="E5" s="25"/>
      <c r="F5" s="28"/>
      <c r="G5" s="132"/>
      <c r="H5" s="132"/>
      <c r="I5" s="132"/>
      <c r="J5" s="132"/>
      <c r="K5" s="132"/>
      <c r="L5" s="132"/>
      <c r="M5" s="28"/>
      <c r="N5" s="28"/>
      <c r="O5" s="28"/>
      <c r="P5" s="28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6"/>
      <c r="AS5" s="25"/>
      <c r="AT5" s="26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</row>
    <row r="6" spans="1:95" ht="20.25" customHeight="1" x14ac:dyDescent="0.2">
      <c r="A6" s="25"/>
      <c r="B6" s="25"/>
      <c r="C6" s="25"/>
      <c r="D6" s="25"/>
      <c r="E6" s="25"/>
      <c r="F6" s="493" t="s">
        <v>113</v>
      </c>
      <c r="G6" s="224" t="s">
        <v>114</v>
      </c>
      <c r="H6" s="494"/>
      <c r="I6" s="487">
        <f>'Alternatyva #1'!AV94</f>
        <v>7</v>
      </c>
      <c r="J6" s="225"/>
      <c r="K6" s="225"/>
      <c r="L6" s="226"/>
      <c r="M6" s="495">
        <f>'Alternatyva #2'!AV94</f>
        <v>5</v>
      </c>
      <c r="N6" s="202"/>
      <c r="O6" s="202"/>
      <c r="P6" s="202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216"/>
      <c r="AH6" s="217"/>
      <c r="AI6" s="217"/>
      <c r="AJ6" s="217"/>
      <c r="AK6" s="65"/>
      <c r="AL6" s="65"/>
      <c r="AM6" s="65"/>
      <c r="AN6" s="65"/>
      <c r="AO6" s="65"/>
      <c r="AP6" s="65"/>
      <c r="AQ6" s="29"/>
      <c r="AR6" s="26"/>
      <c r="AS6" s="25"/>
      <c r="AT6" s="26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</row>
    <row r="7" spans="1:95" ht="20.25" customHeight="1" x14ac:dyDescent="0.2">
      <c r="A7" s="25"/>
      <c r="B7" s="25"/>
      <c r="C7" s="25"/>
      <c r="D7" s="25"/>
      <c r="E7" s="25"/>
      <c r="F7" s="222"/>
      <c r="G7" s="215" t="s">
        <v>49</v>
      </c>
      <c r="H7" s="492"/>
      <c r="I7" s="487">
        <f>'Alternatyva #1'!AV95</f>
        <v>751</v>
      </c>
      <c r="J7" s="225"/>
      <c r="K7" s="225"/>
      <c r="L7" s="226"/>
      <c r="M7" s="203">
        <f>'Alternatyva #2'!AV95</f>
        <v>941</v>
      </c>
      <c r="N7" s="204"/>
      <c r="O7" s="204"/>
      <c r="P7" s="20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95"/>
      <c r="AH7" s="196"/>
      <c r="AI7" s="196"/>
      <c r="AJ7" s="197"/>
      <c r="AK7" s="66"/>
      <c r="AL7" s="67"/>
      <c r="AM7" s="36"/>
      <c r="AN7" s="36"/>
      <c r="AO7" s="36"/>
      <c r="AP7" s="36"/>
      <c r="AQ7" s="25"/>
      <c r="AR7" s="26"/>
      <c r="AS7" s="25"/>
      <c r="AT7" s="26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</row>
    <row r="8" spans="1:95" ht="20.25" customHeight="1" x14ac:dyDescent="0.2">
      <c r="A8" s="25"/>
      <c r="B8" s="25"/>
      <c r="C8" s="25"/>
      <c r="D8" s="25"/>
      <c r="E8" s="25"/>
      <c r="F8" s="222"/>
      <c r="G8" s="211" t="s">
        <v>48</v>
      </c>
      <c r="H8" s="498"/>
      <c r="I8" s="487">
        <f>'Alternatyva #1'!AV96</f>
        <v>126</v>
      </c>
      <c r="J8" s="225"/>
      <c r="K8" s="225"/>
      <c r="L8" s="226"/>
      <c r="M8" s="203">
        <f>'Alternatyva #2'!AV96</f>
        <v>183</v>
      </c>
      <c r="N8" s="204"/>
      <c r="O8" s="204"/>
      <c r="P8" s="20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95"/>
      <c r="AH8" s="196"/>
      <c r="AI8" s="196"/>
      <c r="AJ8" s="197"/>
      <c r="AK8" s="25"/>
      <c r="AL8" s="25"/>
      <c r="AM8" s="25"/>
      <c r="AN8" s="25"/>
      <c r="AO8" s="25"/>
      <c r="AP8" s="25"/>
      <c r="AQ8" s="25"/>
      <c r="AR8" s="26"/>
      <c r="AS8" s="25"/>
      <c r="AT8" s="26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</row>
    <row r="9" spans="1:95" ht="20.25" customHeight="1" x14ac:dyDescent="0.2">
      <c r="A9" s="25"/>
      <c r="B9" s="25"/>
      <c r="C9" s="25"/>
      <c r="D9" s="25"/>
      <c r="E9" s="25"/>
      <c r="F9" s="222"/>
      <c r="G9" s="208" t="s">
        <v>14</v>
      </c>
      <c r="H9" s="491"/>
      <c r="I9" s="496">
        <f>'Alternatyva #1'!AV97</f>
        <v>0.12250332889480692</v>
      </c>
      <c r="J9" s="193"/>
      <c r="K9" s="193"/>
      <c r="L9" s="497"/>
      <c r="M9" s="209">
        <f>'Alternatyva #2'!AV97</f>
        <v>0.1498405951115834</v>
      </c>
      <c r="N9" s="210"/>
      <c r="O9" s="210"/>
      <c r="P9" s="210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95"/>
      <c r="AH9" s="196"/>
      <c r="AI9" s="196"/>
      <c r="AJ9" s="197"/>
      <c r="AK9" s="25"/>
      <c r="AL9" s="25"/>
      <c r="AM9" s="25"/>
      <c r="AN9" s="25"/>
      <c r="AO9" s="25"/>
      <c r="AP9" s="25"/>
      <c r="AQ9" s="25"/>
      <c r="AR9" s="26"/>
      <c r="AS9" s="25"/>
      <c r="AT9" s="26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</row>
    <row r="10" spans="1:95" ht="20.25" customHeight="1" x14ac:dyDescent="0.2">
      <c r="A10" s="25"/>
      <c r="B10" s="25"/>
      <c r="C10" s="25"/>
      <c r="D10" s="25"/>
      <c r="E10" s="25"/>
      <c r="F10" s="222"/>
      <c r="G10" s="188" t="s">
        <v>11</v>
      </c>
      <c r="H10" s="484"/>
      <c r="I10" s="487">
        <f>'Alternatyva #1'!AV98</f>
        <v>21</v>
      </c>
      <c r="J10" s="225"/>
      <c r="K10" s="225"/>
      <c r="L10" s="226"/>
      <c r="M10" s="203">
        <f>'Alternatyva #2'!AV98</f>
        <v>29</v>
      </c>
      <c r="N10" s="204"/>
      <c r="O10" s="204"/>
      <c r="P10" s="20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5"/>
      <c r="AH10" s="196"/>
      <c r="AI10" s="196"/>
      <c r="AJ10" s="197"/>
      <c r="AK10" s="25"/>
      <c r="AL10" s="25"/>
      <c r="AM10" s="25"/>
      <c r="AN10" s="25"/>
      <c r="AO10" s="25"/>
      <c r="AP10" s="25"/>
      <c r="AQ10" s="25"/>
      <c r="AR10" s="26"/>
      <c r="AS10" s="25"/>
      <c r="AT10" s="26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</row>
    <row r="11" spans="1:95" ht="20.25" customHeight="1" x14ac:dyDescent="0.2">
      <c r="A11" s="25"/>
      <c r="B11" s="25"/>
      <c r="C11" s="25"/>
      <c r="D11" s="25"/>
      <c r="E11" s="25"/>
      <c r="F11" s="222"/>
      <c r="G11" s="208" t="s">
        <v>12</v>
      </c>
      <c r="H11" s="491"/>
      <c r="I11" s="487">
        <f>'Alternatyva #1'!AV99</f>
        <v>117</v>
      </c>
      <c r="J11" s="225"/>
      <c r="K11" s="225"/>
      <c r="L11" s="226"/>
      <c r="M11" s="201">
        <f>'Alternatyva #2'!AV99</f>
        <v>153</v>
      </c>
      <c r="N11" s="202"/>
      <c r="O11" s="202"/>
      <c r="P11" s="202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5"/>
      <c r="AH11" s="196"/>
      <c r="AI11" s="196"/>
      <c r="AJ11" s="197"/>
      <c r="AK11" s="25"/>
      <c r="AL11" s="25"/>
      <c r="AM11" s="25"/>
      <c r="AN11" s="25"/>
      <c r="AO11" s="25"/>
      <c r="AP11" s="25"/>
      <c r="AQ11" s="25"/>
      <c r="AR11" s="26"/>
      <c r="AS11" s="25"/>
      <c r="AT11" s="26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</row>
    <row r="12" spans="1:95" ht="20.25" customHeight="1" x14ac:dyDescent="0.2">
      <c r="A12" s="25"/>
      <c r="B12" s="25"/>
      <c r="C12" s="25"/>
      <c r="D12" s="25"/>
      <c r="E12" s="25"/>
      <c r="F12" s="222"/>
      <c r="G12" s="205" t="s">
        <v>15</v>
      </c>
      <c r="H12" s="488"/>
      <c r="I12" s="489">
        <f>'Alternatyva #1'!AV100</f>
        <v>6</v>
      </c>
      <c r="J12" s="207"/>
      <c r="K12" s="207"/>
      <c r="L12" s="490"/>
      <c r="M12" s="206">
        <f>'Alternatyva #2'!AV100</f>
        <v>2</v>
      </c>
      <c r="N12" s="207"/>
      <c r="O12" s="207"/>
      <c r="P12" s="207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95"/>
      <c r="AH12" s="196"/>
      <c r="AI12" s="196"/>
      <c r="AJ12" s="197"/>
      <c r="AK12" s="25"/>
      <c r="AL12" s="25"/>
      <c r="AM12" s="25"/>
      <c r="AN12" s="25"/>
      <c r="AO12" s="25"/>
      <c r="AP12" s="25"/>
      <c r="AQ12" s="25"/>
      <c r="AR12" s="26"/>
      <c r="AS12" s="25"/>
      <c r="AT12" s="26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</row>
    <row r="13" spans="1:95" ht="20.25" customHeight="1" x14ac:dyDescent="0.2">
      <c r="A13" s="25"/>
      <c r="B13" s="25"/>
      <c r="C13" s="25"/>
      <c r="D13" s="25"/>
      <c r="E13" s="25"/>
      <c r="F13" s="222"/>
      <c r="G13" s="188" t="s">
        <v>44</v>
      </c>
      <c r="H13" s="484"/>
      <c r="I13" s="487">
        <f ca="1">'Alternatyva #1'!AV101</f>
        <v>10</v>
      </c>
      <c r="J13" s="225"/>
      <c r="K13" s="225"/>
      <c r="L13" s="226"/>
      <c r="M13" s="203">
        <f ca="1">'Alternatyva #2'!AV101</f>
        <v>7</v>
      </c>
      <c r="N13" s="204"/>
      <c r="O13" s="204"/>
      <c r="P13" s="20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5"/>
      <c r="AH13" s="196"/>
      <c r="AI13" s="196"/>
      <c r="AJ13" s="197"/>
      <c r="AK13" s="25"/>
      <c r="AL13" s="25"/>
      <c r="AM13" s="25"/>
      <c r="AN13" s="25"/>
      <c r="AO13" s="25"/>
      <c r="AP13" s="25"/>
      <c r="AQ13" s="25"/>
      <c r="AR13" s="26"/>
      <c r="AS13" s="25"/>
      <c r="AT13" s="26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</row>
    <row r="14" spans="1:95" ht="20.25" customHeight="1" x14ac:dyDescent="0.2">
      <c r="A14" s="25"/>
      <c r="B14" s="25"/>
      <c r="C14" s="25"/>
      <c r="D14" s="25"/>
      <c r="E14" s="25"/>
      <c r="F14" s="222"/>
      <c r="G14" s="188" t="s">
        <v>45</v>
      </c>
      <c r="H14" s="484"/>
      <c r="I14" s="487">
        <f ca="1">'Alternatyva #1'!AV102</f>
        <v>20</v>
      </c>
      <c r="J14" s="225"/>
      <c r="K14" s="225"/>
      <c r="L14" s="226"/>
      <c r="M14" s="201">
        <f ca="1">'Alternatyva #2'!AV102</f>
        <v>17</v>
      </c>
      <c r="N14" s="202"/>
      <c r="O14" s="202"/>
      <c r="P14" s="202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5"/>
      <c r="AH14" s="196"/>
      <c r="AI14" s="196"/>
      <c r="AJ14" s="197"/>
      <c r="AK14" s="25"/>
      <c r="AL14" s="25"/>
      <c r="AM14" s="25"/>
      <c r="AN14" s="25"/>
      <c r="AO14" s="25"/>
      <c r="AP14" s="25"/>
      <c r="AQ14" s="25"/>
      <c r="AR14" s="26"/>
      <c r="AS14" s="25"/>
      <c r="AT14" s="26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</row>
    <row r="15" spans="1:95" ht="20.25" customHeight="1" x14ac:dyDescent="0.2">
      <c r="A15" s="25"/>
      <c r="B15" s="25"/>
      <c r="C15" s="25"/>
      <c r="D15" s="25"/>
      <c r="E15" s="25"/>
      <c r="F15" s="223"/>
      <c r="G15" s="188" t="s">
        <v>52</v>
      </c>
      <c r="H15" s="484"/>
      <c r="I15" s="485">
        <f ca="1">'Alternatyva #1'!AV103</f>
        <v>2</v>
      </c>
      <c r="J15" s="401"/>
      <c r="K15" s="401"/>
      <c r="L15" s="486"/>
      <c r="M15" s="192">
        <f ca="1">'Alternatyva #2'!AV103</f>
        <v>3</v>
      </c>
      <c r="N15" s="193"/>
      <c r="O15" s="193"/>
      <c r="P15" s="193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5"/>
      <c r="AH15" s="186"/>
      <c r="AI15" s="186"/>
      <c r="AJ15" s="187"/>
      <c r="AK15" s="25"/>
      <c r="AL15" s="25"/>
      <c r="AM15" s="25"/>
      <c r="AN15" s="25"/>
      <c r="AO15" s="25"/>
      <c r="AP15" s="25"/>
      <c r="AQ15" s="25"/>
      <c r="AR15" s="26"/>
      <c r="AS15" s="25"/>
      <c r="AT15" s="26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</row>
    <row r="16" spans="1:95" ht="99.75" customHeight="1" x14ac:dyDescent="0.2">
      <c r="A16" s="28"/>
      <c r="B16" s="28"/>
      <c r="C16" s="28"/>
      <c r="D16" s="28"/>
      <c r="E16" s="28"/>
      <c r="F16" s="68"/>
      <c r="G16" s="68"/>
      <c r="H16" s="133"/>
      <c r="I16" s="478" t="s">
        <v>6</v>
      </c>
      <c r="J16" s="479"/>
      <c r="K16" s="479"/>
      <c r="L16" s="480"/>
      <c r="M16" s="481" t="s">
        <v>7</v>
      </c>
      <c r="N16" s="482"/>
      <c r="O16" s="482"/>
      <c r="P16" s="4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74"/>
      <c r="AH16" s="175"/>
      <c r="AI16" s="175"/>
      <c r="AJ16" s="176"/>
      <c r="AK16" s="25"/>
      <c r="AL16" s="25"/>
      <c r="AM16" s="25"/>
      <c r="AN16" s="25"/>
      <c r="AO16" s="25"/>
      <c r="AP16" s="25"/>
      <c r="AQ16" s="25"/>
      <c r="AR16" s="26"/>
      <c r="AS16" s="25"/>
      <c r="AT16" s="26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</row>
    <row r="17" spans="1:95" ht="20.25" customHeight="1" thickBot="1" x14ac:dyDescent="0.25">
      <c r="A17" s="28"/>
      <c r="B17" s="28"/>
      <c r="C17" s="28"/>
      <c r="D17" s="28"/>
      <c r="E17" s="28"/>
      <c r="F17" s="28"/>
      <c r="G17" s="28"/>
      <c r="H17" s="28"/>
      <c r="I17" s="66"/>
      <c r="J17" s="66"/>
      <c r="K17" s="66"/>
      <c r="L17" s="130"/>
      <c r="M17" s="127"/>
      <c r="N17" s="127"/>
      <c r="O17" s="127"/>
      <c r="P17" s="127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16"/>
      <c r="AH17" s="70"/>
      <c r="AI17" s="70"/>
      <c r="AJ17" s="71"/>
      <c r="AK17" s="28"/>
      <c r="AL17" s="28"/>
      <c r="AM17" s="28"/>
      <c r="AN17" s="28"/>
      <c r="AO17" s="28"/>
      <c r="AP17" s="28"/>
      <c r="AQ17" s="28"/>
      <c r="AR17" s="42"/>
      <c r="AS17" s="25"/>
      <c r="AT17" s="26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</row>
    <row r="18" spans="1:95" ht="14.25" customHeight="1" thickBo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25"/>
      <c r="AH18" s="25"/>
      <c r="AI18" s="25"/>
      <c r="AJ18" s="71"/>
      <c r="AK18" s="25"/>
      <c r="AL18" s="25"/>
      <c r="AM18" s="25"/>
      <c r="AN18" s="25"/>
      <c r="AO18" s="25"/>
      <c r="AP18" s="25"/>
      <c r="AQ18" s="25"/>
      <c r="AR18" s="25"/>
      <c r="AS18" s="25"/>
      <c r="AT18" s="26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</row>
    <row r="19" spans="1:9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75"/>
      <c r="AI19" s="67"/>
      <c r="AJ19" s="76"/>
      <c r="AK19" s="25"/>
      <c r="AL19" s="25"/>
      <c r="AM19" s="25"/>
      <c r="AN19" s="25"/>
      <c r="AO19" s="25"/>
      <c r="AP19" s="25"/>
      <c r="AQ19" s="25"/>
      <c r="AR19" s="25"/>
      <c r="AS19" s="25"/>
      <c r="AT19" s="2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</row>
    <row r="20" spans="1:9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</row>
    <row r="21" spans="1:9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</row>
    <row r="22" spans="1:9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</row>
    <row r="23" spans="1:9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</row>
    <row r="24" spans="1:9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</row>
    <row r="25" spans="1:9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</row>
    <row r="26" spans="1:9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</row>
    <row r="27" spans="1:9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</row>
    <row r="28" spans="1:9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</row>
    <row r="29" spans="1:9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</row>
    <row r="30" spans="1:9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</row>
    <row r="31" spans="1:9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</row>
    <row r="32" spans="1:9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</row>
    <row r="33" spans="1:9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</row>
    <row r="34" spans="1:9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</row>
    <row r="35" spans="1:9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</row>
    <row r="36" spans="1:9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</row>
    <row r="37" spans="1:9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</row>
    <row r="38" spans="1:9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</row>
    <row r="39" spans="1:9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</row>
    <row r="40" spans="1:9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</row>
    <row r="41" spans="1:9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</row>
    <row r="42" spans="1:9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</row>
    <row r="43" spans="1:9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</row>
    <row r="44" spans="1:9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</row>
    <row r="45" spans="1:9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</row>
    <row r="46" spans="1:9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</row>
    <row r="47" spans="1:9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</row>
    <row r="48" spans="1:9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</row>
    <row r="49" spans="1:9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</row>
    <row r="50" spans="1:9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</row>
    <row r="51" spans="1:9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</row>
    <row r="52" spans="1:9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</row>
    <row r="53" spans="1:9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</row>
    <row r="54" spans="1:9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</row>
    <row r="55" spans="1:9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</row>
    <row r="56" spans="1:9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</row>
    <row r="57" spans="1:9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</row>
    <row r="58" spans="1:9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</row>
    <row r="59" spans="1:9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</row>
    <row r="60" spans="1:9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</row>
    <row r="61" spans="1:9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</row>
    <row r="62" spans="1:9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</row>
    <row r="63" spans="1:9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</row>
    <row r="64" spans="1:9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</row>
    <row r="65" spans="1:9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</row>
    <row r="66" spans="1:9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</row>
    <row r="67" spans="1:9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</row>
    <row r="68" spans="1:9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</row>
    <row r="69" spans="1:9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</row>
    <row r="70" spans="1:9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</row>
    <row r="71" spans="1:9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</row>
    <row r="72" spans="1:9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</row>
    <row r="73" spans="1:9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</row>
    <row r="74" spans="1:9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</row>
    <row r="75" spans="1:9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</row>
    <row r="76" spans="1:9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</row>
    <row r="77" spans="1:9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</row>
    <row r="78" spans="1:9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</row>
    <row r="79" spans="1:9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</row>
    <row r="80" spans="1:9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</row>
    <row r="81" spans="1:9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</row>
    <row r="82" spans="1:9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</row>
    <row r="83" spans="1:9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</row>
    <row r="84" spans="1:9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</row>
    <row r="85" spans="1:9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</row>
    <row r="86" spans="1:9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</row>
    <row r="87" spans="1:9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</row>
    <row r="88" spans="1:9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</row>
    <row r="89" spans="1:9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</row>
  </sheetData>
  <sheetProtection sheet="1" objects="1" scenarios="1"/>
  <mergeCells count="88">
    <mergeCell ref="F6:F15"/>
    <mergeCell ref="G6:H6"/>
    <mergeCell ref="I6:L6"/>
    <mergeCell ref="M6:P6"/>
    <mergeCell ref="Q6:T6"/>
    <mergeCell ref="G9:H9"/>
    <mergeCell ref="I9:L9"/>
    <mergeCell ref="M9:P9"/>
    <mergeCell ref="Q9:T9"/>
    <mergeCell ref="G8:H8"/>
    <mergeCell ref="I8:L8"/>
    <mergeCell ref="M8:P8"/>
    <mergeCell ref="Q8:T8"/>
    <mergeCell ref="G10:H10"/>
    <mergeCell ref="I10:L10"/>
    <mergeCell ref="M10:P10"/>
    <mergeCell ref="U6:X6"/>
    <mergeCell ref="Y6:AB6"/>
    <mergeCell ref="AC6:AF6"/>
    <mergeCell ref="AG6:AJ6"/>
    <mergeCell ref="G7:H7"/>
    <mergeCell ref="I7:L7"/>
    <mergeCell ref="M7:P7"/>
    <mergeCell ref="Q7:T7"/>
    <mergeCell ref="U7:X7"/>
    <mergeCell ref="Y7:AB7"/>
    <mergeCell ref="AC7:AF7"/>
    <mergeCell ref="AG7:AJ7"/>
    <mergeCell ref="U8:X8"/>
    <mergeCell ref="Y8:AB8"/>
    <mergeCell ref="AC8:AF8"/>
    <mergeCell ref="AG8:AJ8"/>
    <mergeCell ref="U9:X9"/>
    <mergeCell ref="Y9:AB9"/>
    <mergeCell ref="AC9:AF9"/>
    <mergeCell ref="AG9:AJ9"/>
    <mergeCell ref="Q10:T10"/>
    <mergeCell ref="U10:X10"/>
    <mergeCell ref="Y10:AB10"/>
    <mergeCell ref="AC10:AF10"/>
    <mergeCell ref="AG10:AJ10"/>
    <mergeCell ref="G11:H11"/>
    <mergeCell ref="I11:L11"/>
    <mergeCell ref="M11:P11"/>
    <mergeCell ref="Q11:T11"/>
    <mergeCell ref="U11:X11"/>
    <mergeCell ref="Y11:AB11"/>
    <mergeCell ref="AC11:AF11"/>
    <mergeCell ref="AG11:AJ11"/>
    <mergeCell ref="AC12:AF12"/>
    <mergeCell ref="AG12:AJ12"/>
    <mergeCell ref="Y13:AB13"/>
    <mergeCell ref="AC13:AF13"/>
    <mergeCell ref="AG13:AJ13"/>
    <mergeCell ref="G12:H12"/>
    <mergeCell ref="I12:L12"/>
    <mergeCell ref="M12:P12"/>
    <mergeCell ref="Q12:T12"/>
    <mergeCell ref="U12:X12"/>
    <mergeCell ref="Y12:AB12"/>
    <mergeCell ref="G13:H13"/>
    <mergeCell ref="I13:L13"/>
    <mergeCell ref="M13:P13"/>
    <mergeCell ref="Q13:T13"/>
    <mergeCell ref="U13:X13"/>
    <mergeCell ref="AC14:AF14"/>
    <mergeCell ref="AG14:AJ14"/>
    <mergeCell ref="G15:H15"/>
    <mergeCell ref="I15:L15"/>
    <mergeCell ref="M15:P15"/>
    <mergeCell ref="Q15:T15"/>
    <mergeCell ref="U15:X15"/>
    <mergeCell ref="Y15:AB15"/>
    <mergeCell ref="AC15:AF15"/>
    <mergeCell ref="AG15:AJ15"/>
    <mergeCell ref="G14:H14"/>
    <mergeCell ref="I14:L14"/>
    <mergeCell ref="M14:P14"/>
    <mergeCell ref="Q14:T14"/>
    <mergeCell ref="U14:X14"/>
    <mergeCell ref="Y14:AB14"/>
    <mergeCell ref="AG16:AJ16"/>
    <mergeCell ref="I16:L16"/>
    <mergeCell ref="M16:P16"/>
    <mergeCell ref="Q16:T16"/>
    <mergeCell ref="U16:X16"/>
    <mergeCell ref="Y16:AB16"/>
    <mergeCell ref="AC16:AF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49D8-A209-4673-9034-4459A1CD1A63}">
  <dimension ref="A1:FZ201"/>
  <sheetViews>
    <sheetView zoomScale="90" zoomScaleNormal="9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111" width="1.7109375" style="27" customWidth="1"/>
    <col min="112" max="129" width="4" style="27" customWidth="1"/>
    <col min="130" max="131" width="1.7109375" style="27" customWidth="1"/>
    <col min="132" max="16384" width="9.140625" style="27"/>
  </cols>
  <sheetData>
    <row r="1" spans="1:182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6"/>
      <c r="EB1" s="25"/>
      <c r="EC1" s="26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</row>
    <row r="2" spans="1:182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6"/>
      <c r="EB2" s="25"/>
      <c r="EC2" s="26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</row>
    <row r="3" spans="1:182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6"/>
      <c r="EB3" s="25"/>
      <c r="EC3" s="26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</row>
    <row r="4" spans="1:182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6"/>
      <c r="EB4" s="25"/>
      <c r="EC4" s="26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</row>
    <row r="5" spans="1:182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6"/>
      <c r="EB5" s="25"/>
      <c r="EC5" s="26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</row>
    <row r="6" spans="1:182" ht="9" customHeight="1" x14ac:dyDescent="0.2">
      <c r="A6" s="25"/>
      <c r="B6" s="25"/>
      <c r="C6" s="25"/>
      <c r="D6" s="25"/>
      <c r="E6" s="26"/>
      <c r="F6" s="384" t="s">
        <v>37</v>
      </c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5"/>
      <c r="Y6" s="385"/>
      <c r="Z6" s="385"/>
      <c r="AA6" s="385"/>
      <c r="AB6" s="385"/>
      <c r="AC6" s="385"/>
      <c r="AD6" s="385"/>
      <c r="AE6" s="385"/>
      <c r="AF6" s="385"/>
      <c r="AG6" s="385"/>
      <c r="AH6" s="385"/>
      <c r="AI6" s="385"/>
      <c r="AJ6" s="385"/>
      <c r="AK6" s="385"/>
      <c r="AL6" s="385"/>
      <c r="AM6" s="385"/>
      <c r="AN6" s="385"/>
      <c r="AO6" s="385"/>
      <c r="AP6" s="385"/>
      <c r="AQ6" s="385"/>
      <c r="AR6" s="385"/>
      <c r="AS6" s="385"/>
      <c r="AT6" s="385"/>
      <c r="AU6" s="386"/>
      <c r="AV6" s="29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6"/>
      <c r="CN6" s="135" t="s">
        <v>115</v>
      </c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7"/>
      <c r="DH6" s="29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6"/>
      <c r="EB6" s="25"/>
      <c r="EC6" s="26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</row>
    <row r="7" spans="1:182" ht="9" customHeight="1" x14ac:dyDescent="0.2">
      <c r="A7" s="25"/>
      <c r="B7" s="25"/>
      <c r="C7" s="25"/>
      <c r="D7" s="25"/>
      <c r="E7" s="26"/>
      <c r="F7" s="387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9"/>
      <c r="AV7" s="2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6"/>
      <c r="CN7" s="138"/>
      <c r="CO7" s="139"/>
      <c r="CP7" s="139"/>
      <c r="CQ7" s="139"/>
      <c r="CR7" s="139"/>
      <c r="CS7" s="139"/>
      <c r="CT7" s="139"/>
      <c r="CU7" s="139"/>
      <c r="CV7" s="139"/>
      <c r="CW7" s="139"/>
      <c r="CX7" s="139"/>
      <c r="CY7" s="139"/>
      <c r="CZ7" s="139"/>
      <c r="DA7" s="139"/>
      <c r="DB7" s="139"/>
      <c r="DC7" s="139"/>
      <c r="DD7" s="139"/>
      <c r="DE7" s="139"/>
      <c r="DF7" s="139"/>
      <c r="DG7" s="140"/>
      <c r="DH7" s="29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6"/>
      <c r="EB7" s="25"/>
      <c r="EC7" s="26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</row>
    <row r="8" spans="1:182" ht="9" customHeight="1" thickBot="1" x14ac:dyDescent="0.25">
      <c r="A8" s="25"/>
      <c r="B8" s="25"/>
      <c r="C8" s="25"/>
      <c r="D8" s="25"/>
      <c r="E8" s="26"/>
      <c r="F8" s="390"/>
      <c r="G8" s="391"/>
      <c r="H8" s="391"/>
      <c r="I8" s="391"/>
      <c r="J8" s="391"/>
      <c r="K8" s="391"/>
      <c r="L8" s="391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1"/>
      <c r="AS8" s="391"/>
      <c r="AT8" s="391"/>
      <c r="AU8" s="392"/>
      <c r="AV8" s="29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6"/>
      <c r="CN8" s="153" t="s">
        <v>26</v>
      </c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5"/>
      <c r="DB8" s="147"/>
      <c r="DC8" s="148"/>
      <c r="DD8" s="149"/>
      <c r="DE8" s="141">
        <v>0</v>
      </c>
      <c r="DF8" s="142"/>
      <c r="DG8" s="143"/>
      <c r="DH8" s="29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6"/>
      <c r="EB8" s="25"/>
      <c r="EC8" s="26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</row>
    <row r="9" spans="1:182" ht="9" customHeight="1" thickTop="1" x14ac:dyDescent="0.2">
      <c r="A9" s="25"/>
      <c r="B9" s="25"/>
      <c r="C9" s="25"/>
      <c r="D9" s="25"/>
      <c r="E9" s="26"/>
      <c r="F9" s="381" t="s">
        <v>38</v>
      </c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4"/>
      <c r="AV9" s="29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6"/>
      <c r="CN9" s="156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8"/>
      <c r="DB9" s="150"/>
      <c r="DC9" s="151"/>
      <c r="DD9" s="152"/>
      <c r="DE9" s="144"/>
      <c r="DF9" s="145"/>
      <c r="DG9" s="146"/>
      <c r="DH9" s="29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6"/>
      <c r="EB9" s="25"/>
      <c r="EC9" s="26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</row>
    <row r="10" spans="1:182" ht="9" customHeight="1" x14ac:dyDescent="0.2">
      <c r="A10" s="25"/>
      <c r="B10" s="25"/>
      <c r="C10" s="25"/>
      <c r="D10" s="25"/>
      <c r="E10" s="26"/>
      <c r="F10" s="357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  <c r="W10" s="358"/>
      <c r="X10" s="359"/>
      <c r="Y10" s="360"/>
      <c r="Z10" s="360"/>
      <c r="AA10" s="360"/>
      <c r="AB10" s="360"/>
      <c r="AC10" s="360"/>
      <c r="AD10" s="360"/>
      <c r="AE10" s="360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360"/>
      <c r="AT10" s="360"/>
      <c r="AU10" s="361"/>
      <c r="AV10" s="29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6"/>
      <c r="CN10" s="153" t="s">
        <v>27</v>
      </c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5"/>
      <c r="DB10" s="162" t="s">
        <v>30</v>
      </c>
      <c r="DC10" s="163"/>
      <c r="DD10" s="164"/>
      <c r="DE10" s="141">
        <v>1</v>
      </c>
      <c r="DF10" s="142"/>
      <c r="DG10" s="143"/>
      <c r="DH10" s="29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6"/>
      <c r="EB10" s="25"/>
      <c r="EC10" s="26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</row>
    <row r="11" spans="1:182" ht="9" customHeight="1" x14ac:dyDescent="0.2">
      <c r="A11" s="25"/>
      <c r="B11" s="25"/>
      <c r="C11" s="25"/>
      <c r="D11" s="25"/>
      <c r="E11" s="26"/>
      <c r="F11" s="357" t="s">
        <v>40</v>
      </c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  <c r="W11" s="358"/>
      <c r="X11" s="359"/>
      <c r="Y11" s="360"/>
      <c r="Z11" s="360"/>
      <c r="AA11" s="360"/>
      <c r="AB11" s="360"/>
      <c r="AC11" s="360"/>
      <c r="AD11" s="360"/>
      <c r="AE11" s="360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360"/>
      <c r="AT11" s="360"/>
      <c r="AU11" s="361"/>
      <c r="AV11" s="29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0"/>
      <c r="CB11" s="31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6"/>
      <c r="CN11" s="156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8"/>
      <c r="DB11" s="171"/>
      <c r="DC11" s="172"/>
      <c r="DD11" s="173"/>
      <c r="DE11" s="144"/>
      <c r="DF11" s="145"/>
      <c r="DG11" s="146"/>
      <c r="DH11" s="29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6"/>
      <c r="EB11" s="25"/>
      <c r="EC11" s="26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</row>
    <row r="12" spans="1:182" ht="9" customHeight="1" x14ac:dyDescent="0.2">
      <c r="A12" s="25"/>
      <c r="B12" s="25"/>
      <c r="C12" s="25"/>
      <c r="D12" s="25"/>
      <c r="E12" s="26"/>
      <c r="F12" s="357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  <c r="W12" s="358"/>
      <c r="X12" s="359"/>
      <c r="Y12" s="360"/>
      <c r="Z12" s="360"/>
      <c r="AA12" s="360"/>
      <c r="AB12" s="360"/>
      <c r="AC12" s="360"/>
      <c r="AD12" s="360"/>
      <c r="AE12" s="360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360"/>
      <c r="AT12" s="360"/>
      <c r="AU12" s="361"/>
      <c r="AV12" s="29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30"/>
      <c r="CA12" s="349"/>
      <c r="CB12" s="350"/>
      <c r="CC12" s="31"/>
      <c r="CD12" s="25"/>
      <c r="CE12" s="25"/>
      <c r="CF12" s="25"/>
      <c r="CG12" s="25"/>
      <c r="CH12" s="25"/>
      <c r="CI12" s="25"/>
      <c r="CJ12" s="25"/>
      <c r="CK12" s="25"/>
      <c r="CL12" s="25"/>
      <c r="CM12" s="26"/>
      <c r="CN12" s="153" t="s">
        <v>28</v>
      </c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5"/>
      <c r="DB12" s="162" t="s">
        <v>29</v>
      </c>
      <c r="DC12" s="163"/>
      <c r="DD12" s="164"/>
      <c r="DE12" s="141">
        <v>3</v>
      </c>
      <c r="DF12" s="142"/>
      <c r="DG12" s="143"/>
      <c r="DH12" s="29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6"/>
      <c r="EB12" s="25"/>
      <c r="EC12" s="26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</row>
    <row r="13" spans="1:182" ht="9" customHeight="1" thickBot="1" x14ac:dyDescent="0.25">
      <c r="A13" s="25"/>
      <c r="B13" s="25"/>
      <c r="C13" s="25"/>
      <c r="D13" s="25"/>
      <c r="E13" s="26"/>
      <c r="F13" s="381" t="s">
        <v>41</v>
      </c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3"/>
      <c r="Y13" s="360"/>
      <c r="Z13" s="360"/>
      <c r="AA13" s="360"/>
      <c r="AB13" s="360"/>
      <c r="AC13" s="360"/>
      <c r="AD13" s="360"/>
      <c r="AE13" s="360"/>
      <c r="AF13" s="360"/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360"/>
      <c r="AT13" s="360"/>
      <c r="AU13" s="361"/>
      <c r="AV13" s="29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30"/>
      <c r="BZ13" s="31"/>
      <c r="CA13" s="351"/>
      <c r="CB13" s="352"/>
      <c r="CC13" s="30"/>
      <c r="CD13" s="31"/>
      <c r="CE13" s="25"/>
      <c r="CF13" s="25"/>
      <c r="CG13" s="25"/>
      <c r="CH13" s="25"/>
      <c r="CI13" s="25"/>
      <c r="CJ13" s="25"/>
      <c r="CK13" s="25"/>
      <c r="CL13" s="25"/>
      <c r="CM13" s="26"/>
      <c r="CN13" s="168"/>
      <c r="CO13" s="169"/>
      <c r="CP13" s="169"/>
      <c r="CQ13" s="169"/>
      <c r="CR13" s="169"/>
      <c r="CS13" s="169"/>
      <c r="CT13" s="169"/>
      <c r="CU13" s="169"/>
      <c r="CV13" s="169"/>
      <c r="CW13" s="169"/>
      <c r="CX13" s="169"/>
      <c r="CY13" s="169"/>
      <c r="CZ13" s="169"/>
      <c r="DA13" s="170"/>
      <c r="DB13" s="165"/>
      <c r="DC13" s="166"/>
      <c r="DD13" s="167"/>
      <c r="DE13" s="159"/>
      <c r="DF13" s="160"/>
      <c r="DG13" s="161"/>
      <c r="DH13" s="29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6"/>
      <c r="EB13" s="25"/>
      <c r="EC13" s="26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</row>
    <row r="14" spans="1:182" ht="9" customHeight="1" x14ac:dyDescent="0.2">
      <c r="A14" s="25"/>
      <c r="B14" s="25"/>
      <c r="C14" s="25"/>
      <c r="D14" s="25"/>
      <c r="E14" s="26"/>
      <c r="F14" s="357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  <c r="W14" s="358"/>
      <c r="X14" s="359"/>
      <c r="Y14" s="360"/>
      <c r="Z14" s="360"/>
      <c r="AA14" s="360"/>
      <c r="AB14" s="360"/>
      <c r="AC14" s="360"/>
      <c r="AD14" s="360"/>
      <c r="AE14" s="360"/>
      <c r="AF14" s="360"/>
      <c r="AG14" s="360"/>
      <c r="AH14" s="360"/>
      <c r="AI14" s="360"/>
      <c r="AJ14" s="360"/>
      <c r="AK14" s="360"/>
      <c r="AL14" s="360"/>
      <c r="AM14" s="360"/>
      <c r="AN14" s="360"/>
      <c r="AO14" s="360"/>
      <c r="AP14" s="360"/>
      <c r="AQ14" s="360"/>
      <c r="AR14" s="360"/>
      <c r="AS14" s="360"/>
      <c r="AT14" s="360"/>
      <c r="AU14" s="36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3"/>
      <c r="BY14" s="561"/>
      <c r="BZ14" s="561"/>
      <c r="CA14" s="34"/>
      <c r="CB14" s="33"/>
      <c r="CC14" s="349"/>
      <c r="CD14" s="350"/>
      <c r="CE14" s="34"/>
      <c r="CF14" s="32"/>
      <c r="CG14" s="32"/>
      <c r="CH14" s="32"/>
      <c r="CI14" s="32"/>
      <c r="CJ14" s="32"/>
      <c r="CK14" s="32"/>
      <c r="CL14" s="32"/>
      <c r="CM14" s="35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29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6"/>
      <c r="EB14" s="25"/>
      <c r="EC14" s="26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</row>
    <row r="15" spans="1:182" ht="9" customHeight="1" x14ac:dyDescent="0.2">
      <c r="A15" s="25"/>
      <c r="B15" s="25"/>
      <c r="C15" s="25"/>
      <c r="D15" s="25"/>
      <c r="E15" s="26"/>
      <c r="F15" s="357" t="s">
        <v>39</v>
      </c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  <c r="W15" s="358"/>
      <c r="X15" s="359"/>
      <c r="Y15" s="360"/>
      <c r="Z15" s="360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360"/>
      <c r="AT15" s="360"/>
      <c r="AU15" s="36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3"/>
      <c r="BX15" s="34"/>
      <c r="BY15" s="561"/>
      <c r="BZ15" s="561"/>
      <c r="CA15" s="33"/>
      <c r="CB15" s="34"/>
      <c r="CC15" s="351"/>
      <c r="CD15" s="352"/>
      <c r="CE15" s="33"/>
      <c r="CF15" s="34"/>
      <c r="CG15" s="32"/>
      <c r="CH15" s="32"/>
      <c r="CI15" s="32"/>
      <c r="CJ15" s="32"/>
      <c r="CK15" s="32"/>
      <c r="CL15" s="32"/>
      <c r="CM15" s="3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9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6"/>
      <c r="EB15" s="25"/>
      <c r="EC15" s="26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</row>
    <row r="16" spans="1:182" ht="9" customHeight="1" x14ac:dyDescent="0.2">
      <c r="A16" s="25"/>
      <c r="B16" s="25"/>
      <c r="C16" s="25"/>
      <c r="D16" s="25"/>
      <c r="E16" s="26"/>
      <c r="F16" s="357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  <c r="W16" s="358"/>
      <c r="X16" s="359"/>
      <c r="Y16" s="360"/>
      <c r="Z16" s="360"/>
      <c r="AA16" s="360"/>
      <c r="AB16" s="360"/>
      <c r="AC16" s="360"/>
      <c r="AD16" s="360"/>
      <c r="AE16" s="360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360"/>
      <c r="AT16" s="360"/>
      <c r="AU16" s="36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3"/>
      <c r="BW16" s="561"/>
      <c r="BX16" s="561"/>
      <c r="BY16" s="34"/>
      <c r="BZ16" s="33"/>
      <c r="CA16" s="349"/>
      <c r="CB16" s="350"/>
      <c r="CC16" s="34"/>
      <c r="CD16" s="33"/>
      <c r="CE16" s="349"/>
      <c r="CF16" s="350"/>
      <c r="CG16" s="34"/>
      <c r="CH16" s="32"/>
      <c r="CI16" s="32"/>
      <c r="CJ16" s="32"/>
      <c r="CK16" s="32"/>
      <c r="CL16" s="32"/>
      <c r="CM16" s="32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6"/>
      <c r="EB16" s="25"/>
      <c r="EC16" s="26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</row>
    <row r="17" spans="1:182" ht="9" customHeight="1" x14ac:dyDescent="0.2">
      <c r="A17" s="25"/>
      <c r="B17" s="25"/>
      <c r="C17" s="25"/>
      <c r="D17" s="25"/>
      <c r="E17" s="26"/>
      <c r="F17" s="357" t="s">
        <v>42</v>
      </c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  <c r="V17" s="358"/>
      <c r="W17" s="358"/>
      <c r="X17" s="359"/>
      <c r="Y17" s="365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3"/>
      <c r="BV17" s="34"/>
      <c r="BW17" s="561"/>
      <c r="BX17" s="561"/>
      <c r="BY17" s="33"/>
      <c r="BZ17" s="34"/>
      <c r="CA17" s="351"/>
      <c r="CB17" s="352"/>
      <c r="CC17" s="33"/>
      <c r="CD17" s="34"/>
      <c r="CE17" s="351"/>
      <c r="CF17" s="352"/>
      <c r="CG17" s="33"/>
      <c r="CH17" s="34"/>
      <c r="CI17" s="32"/>
      <c r="CJ17" s="32"/>
      <c r="CK17" s="32"/>
      <c r="CL17" s="32"/>
      <c r="CM17" s="32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6"/>
      <c r="EB17" s="25"/>
      <c r="EC17" s="26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</row>
    <row r="18" spans="1:182" ht="9" customHeight="1" thickBot="1" x14ac:dyDescent="0.25">
      <c r="A18" s="25"/>
      <c r="B18" s="25"/>
      <c r="C18" s="25"/>
      <c r="D18" s="25"/>
      <c r="E18" s="26"/>
      <c r="F18" s="362"/>
      <c r="G18" s="363"/>
      <c r="H18" s="363"/>
      <c r="I18" s="363"/>
      <c r="J18" s="363"/>
      <c r="K18" s="363"/>
      <c r="L18" s="363"/>
      <c r="M18" s="363"/>
      <c r="N18" s="363"/>
      <c r="O18" s="363"/>
      <c r="P18" s="363"/>
      <c r="Q18" s="363"/>
      <c r="R18" s="363"/>
      <c r="S18" s="363"/>
      <c r="T18" s="363"/>
      <c r="U18" s="363"/>
      <c r="V18" s="363"/>
      <c r="W18" s="363"/>
      <c r="X18" s="364"/>
      <c r="Y18" s="366"/>
      <c r="Z18" s="366"/>
      <c r="AA18" s="366"/>
      <c r="AB18" s="366"/>
      <c r="AC18" s="366"/>
      <c r="AD18" s="366"/>
      <c r="AE18" s="366"/>
      <c r="AF18" s="366"/>
      <c r="AG18" s="366"/>
      <c r="AH18" s="366"/>
      <c r="AI18" s="366"/>
      <c r="AJ18" s="366"/>
      <c r="AK18" s="366"/>
      <c r="AL18" s="366"/>
      <c r="AM18" s="366"/>
      <c r="AN18" s="366"/>
      <c r="AO18" s="366"/>
      <c r="AP18" s="366"/>
      <c r="AQ18" s="366"/>
      <c r="AR18" s="366"/>
      <c r="AS18" s="366"/>
      <c r="AT18" s="366"/>
      <c r="AU18" s="36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3"/>
      <c r="BU18" s="349"/>
      <c r="BV18" s="350"/>
      <c r="BW18" s="34"/>
      <c r="BX18" s="33"/>
      <c r="BY18" s="349"/>
      <c r="BZ18" s="350"/>
      <c r="CA18" s="34"/>
      <c r="CB18" s="33"/>
      <c r="CC18" s="349"/>
      <c r="CD18" s="350"/>
      <c r="CE18" s="34"/>
      <c r="CF18" s="33"/>
      <c r="CG18" s="349"/>
      <c r="CH18" s="350"/>
      <c r="CI18" s="34"/>
      <c r="CJ18" s="32"/>
      <c r="CK18" s="32"/>
      <c r="CL18" s="32"/>
      <c r="CM18" s="32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6"/>
      <c r="EB18" s="25"/>
      <c r="EC18" s="26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</row>
    <row r="19" spans="1:182" ht="9" customHeight="1" thickTop="1" x14ac:dyDescent="0.2">
      <c r="A19" s="25"/>
      <c r="B19" s="25"/>
      <c r="C19" s="25"/>
      <c r="D19" s="25"/>
      <c r="E19" s="26"/>
      <c r="F19" s="381" t="s">
        <v>117</v>
      </c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3"/>
      <c r="Y19" s="393"/>
      <c r="Z19" s="393"/>
      <c r="AA19" s="393"/>
      <c r="AB19" s="393"/>
      <c r="AC19" s="393"/>
      <c r="AD19" s="393"/>
      <c r="AE19" s="393"/>
      <c r="AF19" s="393"/>
      <c r="AG19" s="393"/>
      <c r="AH19" s="393"/>
      <c r="AI19" s="393"/>
      <c r="AJ19" s="393"/>
      <c r="AK19" s="393"/>
      <c r="AL19" s="393"/>
      <c r="AM19" s="393"/>
      <c r="AN19" s="393"/>
      <c r="AO19" s="393"/>
      <c r="AP19" s="393"/>
      <c r="AQ19" s="393"/>
      <c r="AR19" s="393"/>
      <c r="AS19" s="393"/>
      <c r="AT19" s="393"/>
      <c r="AU19" s="394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3"/>
      <c r="BT19" s="34"/>
      <c r="BU19" s="351"/>
      <c r="BV19" s="352"/>
      <c r="BW19" s="33"/>
      <c r="BX19" s="34"/>
      <c r="BY19" s="351"/>
      <c r="BZ19" s="352"/>
      <c r="CA19" s="33"/>
      <c r="CB19" s="34"/>
      <c r="CC19" s="351"/>
      <c r="CD19" s="352"/>
      <c r="CE19" s="33"/>
      <c r="CF19" s="34"/>
      <c r="CG19" s="351"/>
      <c r="CH19" s="352"/>
      <c r="CI19" s="33"/>
      <c r="CJ19" s="34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6"/>
      <c r="EB19" s="25"/>
      <c r="EC19" s="26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</row>
    <row r="20" spans="1:182" ht="9" customHeight="1" x14ac:dyDescent="0.2">
      <c r="A20" s="25"/>
      <c r="B20" s="25"/>
      <c r="C20" s="25"/>
      <c r="D20" s="25"/>
      <c r="E20" s="26"/>
      <c r="F20" s="357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9"/>
      <c r="Y20" s="360"/>
      <c r="Z20" s="360"/>
      <c r="AA20" s="360"/>
      <c r="AB20" s="360"/>
      <c r="AC20" s="360"/>
      <c r="AD20" s="360"/>
      <c r="AE20" s="360"/>
      <c r="AF20" s="360"/>
      <c r="AG20" s="360"/>
      <c r="AH20" s="360"/>
      <c r="AI20" s="360"/>
      <c r="AJ20" s="360"/>
      <c r="AK20" s="360"/>
      <c r="AL20" s="360"/>
      <c r="AM20" s="360"/>
      <c r="AN20" s="360"/>
      <c r="AO20" s="360"/>
      <c r="AP20" s="360"/>
      <c r="AQ20" s="360"/>
      <c r="AR20" s="360"/>
      <c r="AS20" s="360"/>
      <c r="AT20" s="360"/>
      <c r="AU20" s="36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3"/>
      <c r="BS20" s="349"/>
      <c r="BT20" s="350"/>
      <c r="BU20" s="34"/>
      <c r="BV20" s="33"/>
      <c r="BW20" s="349"/>
      <c r="BX20" s="350"/>
      <c r="BY20" s="34"/>
      <c r="BZ20" s="33"/>
      <c r="CA20" s="349"/>
      <c r="CB20" s="350"/>
      <c r="CC20" s="34"/>
      <c r="CD20" s="33"/>
      <c r="CE20" s="349"/>
      <c r="CF20" s="350"/>
      <c r="CG20" s="34"/>
      <c r="CH20" s="33"/>
      <c r="CI20" s="349"/>
      <c r="CJ20" s="350"/>
      <c r="CK20" s="34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6"/>
      <c r="EB20" s="25"/>
      <c r="EC20" s="26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</row>
    <row r="21" spans="1:182" ht="9" customHeight="1" x14ac:dyDescent="0.2">
      <c r="A21" s="25"/>
      <c r="B21" s="25"/>
      <c r="C21" s="25"/>
      <c r="D21" s="25"/>
      <c r="E21" s="26"/>
      <c r="F21" s="357" t="s">
        <v>43</v>
      </c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9"/>
      <c r="Y21" s="371"/>
      <c r="Z21" s="371"/>
      <c r="AA21" s="371"/>
      <c r="AB21" s="371"/>
      <c r="AC21" s="371"/>
      <c r="AD21" s="371"/>
      <c r="AE21" s="371"/>
      <c r="AF21" s="371"/>
      <c r="AG21" s="371"/>
      <c r="AH21" s="371"/>
      <c r="AI21" s="371"/>
      <c r="AJ21" s="371"/>
      <c r="AK21" s="371"/>
      <c r="AL21" s="371"/>
      <c r="AM21" s="371"/>
      <c r="AN21" s="371"/>
      <c r="AO21" s="371"/>
      <c r="AP21" s="371"/>
      <c r="AQ21" s="371"/>
      <c r="AR21" s="371"/>
      <c r="AS21" s="371"/>
      <c r="AT21" s="371"/>
      <c r="AU21" s="37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3"/>
      <c r="BR21" s="34"/>
      <c r="BS21" s="351"/>
      <c r="BT21" s="352"/>
      <c r="BU21" s="33"/>
      <c r="BV21" s="34"/>
      <c r="BW21" s="351"/>
      <c r="BX21" s="352"/>
      <c r="BY21" s="33"/>
      <c r="BZ21" s="34"/>
      <c r="CA21" s="351"/>
      <c r="CB21" s="352"/>
      <c r="CC21" s="33"/>
      <c r="CD21" s="34"/>
      <c r="CE21" s="351"/>
      <c r="CF21" s="352"/>
      <c r="CG21" s="33"/>
      <c r="CH21" s="34"/>
      <c r="CI21" s="351"/>
      <c r="CJ21" s="352"/>
      <c r="CK21" s="33"/>
      <c r="CL21" s="34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6"/>
      <c r="EB21" s="25"/>
      <c r="EC21" s="26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</row>
    <row r="22" spans="1:182" ht="9" customHeight="1" x14ac:dyDescent="0.2">
      <c r="A22" s="25"/>
      <c r="B22" s="25"/>
      <c r="C22" s="25"/>
      <c r="D22" s="25"/>
      <c r="E22" s="26"/>
      <c r="F22" s="357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U22" s="358"/>
      <c r="V22" s="358"/>
      <c r="W22" s="358"/>
      <c r="X22" s="359"/>
      <c r="Y22" s="371"/>
      <c r="Z22" s="371"/>
      <c r="AA22" s="371"/>
      <c r="AB22" s="371"/>
      <c r="AC22" s="371"/>
      <c r="AD22" s="371"/>
      <c r="AE22" s="371"/>
      <c r="AF22" s="371"/>
      <c r="AG22" s="371"/>
      <c r="AH22" s="371"/>
      <c r="AI22" s="371"/>
      <c r="AJ22" s="371"/>
      <c r="AK22" s="371"/>
      <c r="AL22" s="371"/>
      <c r="AM22" s="371"/>
      <c r="AN22" s="371"/>
      <c r="AO22" s="371"/>
      <c r="AP22" s="371"/>
      <c r="AQ22" s="371"/>
      <c r="AR22" s="371"/>
      <c r="AS22" s="371"/>
      <c r="AT22" s="371"/>
      <c r="AU22" s="37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3"/>
      <c r="BQ22" s="349"/>
      <c r="BR22" s="350"/>
      <c r="BS22" s="34"/>
      <c r="BT22" s="33"/>
      <c r="BU22" s="349"/>
      <c r="BV22" s="350"/>
      <c r="BW22" s="34"/>
      <c r="BX22" s="33"/>
      <c r="BY22" s="349"/>
      <c r="BZ22" s="350"/>
      <c r="CA22" s="34"/>
      <c r="CB22" s="33"/>
      <c r="CC22" s="349"/>
      <c r="CD22" s="350"/>
      <c r="CE22" s="34"/>
      <c r="CF22" s="33"/>
      <c r="CG22" s="349"/>
      <c r="CH22" s="350"/>
      <c r="CI22" s="34"/>
      <c r="CJ22" s="33"/>
      <c r="CK22" s="349"/>
      <c r="CL22" s="350"/>
      <c r="CM22" s="34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6"/>
      <c r="EB22" s="25"/>
      <c r="EC22" s="26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</row>
    <row r="23" spans="1:182" ht="9" customHeight="1" x14ac:dyDescent="0.2">
      <c r="A23" s="25"/>
      <c r="B23" s="25"/>
      <c r="C23" s="25"/>
      <c r="D23" s="25"/>
      <c r="E23" s="26"/>
      <c r="F23" s="357" t="s">
        <v>116</v>
      </c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358"/>
      <c r="X23" s="359"/>
      <c r="Y23" s="371"/>
      <c r="Z23" s="371"/>
      <c r="AA23" s="371"/>
      <c r="AB23" s="371"/>
      <c r="AC23" s="371"/>
      <c r="AD23" s="371"/>
      <c r="AE23" s="371"/>
      <c r="AF23" s="371"/>
      <c r="AG23" s="371"/>
      <c r="AH23" s="371"/>
      <c r="AI23" s="371"/>
      <c r="AJ23" s="371"/>
      <c r="AK23" s="371"/>
      <c r="AL23" s="371"/>
      <c r="AM23" s="371"/>
      <c r="AN23" s="371"/>
      <c r="AO23" s="371"/>
      <c r="AP23" s="371"/>
      <c r="AQ23" s="371"/>
      <c r="AR23" s="371"/>
      <c r="AS23" s="371"/>
      <c r="AT23" s="371"/>
      <c r="AU23" s="37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3"/>
      <c r="BP23" s="34"/>
      <c r="BQ23" s="351"/>
      <c r="BR23" s="352"/>
      <c r="BS23" s="33"/>
      <c r="BT23" s="34"/>
      <c r="BU23" s="351"/>
      <c r="BV23" s="352"/>
      <c r="BW23" s="33"/>
      <c r="BX23" s="34"/>
      <c r="BY23" s="351"/>
      <c r="BZ23" s="352"/>
      <c r="CA23" s="33"/>
      <c r="CB23" s="34"/>
      <c r="CC23" s="351"/>
      <c r="CD23" s="352"/>
      <c r="CE23" s="33"/>
      <c r="CF23" s="34"/>
      <c r="CG23" s="351"/>
      <c r="CH23" s="352"/>
      <c r="CI23" s="33"/>
      <c r="CJ23" s="34"/>
      <c r="CK23" s="351"/>
      <c r="CL23" s="352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6"/>
      <c r="EB23" s="25"/>
      <c r="EC23" s="26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</row>
    <row r="24" spans="1:182" ht="9" customHeight="1" thickBot="1" x14ac:dyDescent="0.25">
      <c r="A24" s="25"/>
      <c r="B24" s="25"/>
      <c r="C24" s="25"/>
      <c r="D24" s="25"/>
      <c r="E24" s="26"/>
      <c r="F24" s="368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70"/>
      <c r="Y24" s="373"/>
      <c r="Z24" s="373"/>
      <c r="AA24" s="373"/>
      <c r="AB24" s="373"/>
      <c r="AC24" s="373"/>
      <c r="AD24" s="373"/>
      <c r="AE24" s="373"/>
      <c r="AF24" s="373"/>
      <c r="AG24" s="373"/>
      <c r="AH24" s="373"/>
      <c r="AI24" s="373"/>
      <c r="AJ24" s="373"/>
      <c r="AK24" s="373"/>
      <c r="AL24" s="373"/>
      <c r="AM24" s="373"/>
      <c r="AN24" s="373"/>
      <c r="AO24" s="373"/>
      <c r="AP24" s="373"/>
      <c r="AQ24" s="373"/>
      <c r="AR24" s="373"/>
      <c r="AS24" s="373"/>
      <c r="AT24" s="373"/>
      <c r="AU24" s="37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3"/>
      <c r="BO24" s="349"/>
      <c r="BP24" s="350"/>
      <c r="BQ24" s="34"/>
      <c r="BR24" s="33"/>
      <c r="BS24" s="349"/>
      <c r="BT24" s="350"/>
      <c r="BU24" s="34"/>
      <c r="BV24" s="33"/>
      <c r="BW24" s="349"/>
      <c r="BX24" s="350"/>
      <c r="BY24" s="34"/>
      <c r="BZ24" s="33"/>
      <c r="CA24" s="349"/>
      <c r="CB24" s="350"/>
      <c r="CC24" s="34"/>
      <c r="CD24" s="33"/>
      <c r="CE24" s="349"/>
      <c r="CF24" s="350"/>
      <c r="CG24" s="34"/>
      <c r="CH24" s="33"/>
      <c r="CI24" s="349"/>
      <c r="CJ24" s="350"/>
      <c r="CK24" s="34"/>
      <c r="CL24" s="33"/>
      <c r="CM24" s="349"/>
      <c r="CN24" s="350"/>
      <c r="CO24" s="34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6"/>
      <c r="EB24" s="25"/>
      <c r="EC24" s="26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</row>
    <row r="25" spans="1:182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  <c r="BN25" s="34"/>
      <c r="BO25" s="351"/>
      <c r="BP25" s="352"/>
      <c r="BQ25" s="33"/>
      <c r="BR25" s="34"/>
      <c r="BS25" s="351"/>
      <c r="BT25" s="352"/>
      <c r="BU25" s="33"/>
      <c r="BV25" s="34"/>
      <c r="BW25" s="351"/>
      <c r="BX25" s="352"/>
      <c r="BY25" s="33"/>
      <c r="BZ25" s="34"/>
      <c r="CA25" s="351"/>
      <c r="CB25" s="352"/>
      <c r="CC25" s="33"/>
      <c r="CD25" s="34"/>
      <c r="CE25" s="351"/>
      <c r="CF25" s="352"/>
      <c r="CG25" s="33"/>
      <c r="CH25" s="34"/>
      <c r="CI25" s="351"/>
      <c r="CJ25" s="352"/>
      <c r="CK25" s="33"/>
      <c r="CL25" s="34"/>
      <c r="CM25" s="351"/>
      <c r="CN25" s="352"/>
      <c r="CO25" s="33"/>
      <c r="CP25" s="34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6"/>
      <c r="EB25" s="25"/>
      <c r="EC25" s="26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</row>
    <row r="26" spans="1:182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3"/>
      <c r="BM26" s="349"/>
      <c r="BN26" s="350"/>
      <c r="BO26" s="34"/>
      <c r="BP26" s="33"/>
      <c r="BQ26" s="349"/>
      <c r="BR26" s="350"/>
      <c r="BS26" s="34"/>
      <c r="BT26" s="33"/>
      <c r="BU26" s="349"/>
      <c r="BV26" s="350"/>
      <c r="BW26" s="34"/>
      <c r="BX26" s="33"/>
      <c r="BY26" s="349"/>
      <c r="BZ26" s="350"/>
      <c r="CA26" s="34"/>
      <c r="CB26" s="33"/>
      <c r="CC26" s="349"/>
      <c r="CD26" s="350"/>
      <c r="CE26" s="34"/>
      <c r="CF26" s="33"/>
      <c r="CG26" s="349"/>
      <c r="CH26" s="350"/>
      <c r="CI26" s="34"/>
      <c r="CJ26" s="33"/>
      <c r="CK26" s="349"/>
      <c r="CL26" s="350"/>
      <c r="CM26" s="34"/>
      <c r="CN26" s="33"/>
      <c r="CO26" s="349"/>
      <c r="CP26" s="350"/>
      <c r="CQ26" s="34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6"/>
      <c r="EB26" s="25"/>
      <c r="EC26" s="26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</row>
    <row r="27" spans="1:182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3"/>
      <c r="BL27" s="34"/>
      <c r="BM27" s="351"/>
      <c r="BN27" s="352"/>
      <c r="BO27" s="33"/>
      <c r="BP27" s="34"/>
      <c r="BQ27" s="351"/>
      <c r="BR27" s="352"/>
      <c r="BS27" s="33"/>
      <c r="BT27" s="34"/>
      <c r="BU27" s="351"/>
      <c r="BV27" s="352"/>
      <c r="BW27" s="33"/>
      <c r="BX27" s="34"/>
      <c r="BY27" s="351"/>
      <c r="BZ27" s="352"/>
      <c r="CA27" s="33"/>
      <c r="CB27" s="34"/>
      <c r="CC27" s="351"/>
      <c r="CD27" s="352"/>
      <c r="CE27" s="33"/>
      <c r="CF27" s="34"/>
      <c r="CG27" s="351"/>
      <c r="CH27" s="352"/>
      <c r="CI27" s="33"/>
      <c r="CJ27" s="34"/>
      <c r="CK27" s="351"/>
      <c r="CL27" s="352"/>
      <c r="CM27" s="33"/>
      <c r="CN27" s="34"/>
      <c r="CO27" s="351"/>
      <c r="CP27" s="352"/>
      <c r="CQ27" s="33"/>
      <c r="CR27" s="34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6"/>
      <c r="EB27" s="25"/>
      <c r="EC27" s="26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</row>
    <row r="28" spans="1:182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3"/>
      <c r="BK28" s="349"/>
      <c r="BL28" s="350"/>
      <c r="BM28" s="34"/>
      <c r="BN28" s="33"/>
      <c r="BO28" s="349"/>
      <c r="BP28" s="350"/>
      <c r="BQ28" s="34"/>
      <c r="BR28" s="33"/>
      <c r="BS28" s="349"/>
      <c r="BT28" s="350"/>
      <c r="BU28" s="34"/>
      <c r="BV28" s="33"/>
      <c r="BW28" s="349"/>
      <c r="BX28" s="350"/>
      <c r="BY28" s="34"/>
      <c r="BZ28" s="33"/>
      <c r="CA28" s="349"/>
      <c r="CB28" s="350"/>
      <c r="CC28" s="34"/>
      <c r="CD28" s="33"/>
      <c r="CE28" s="349"/>
      <c r="CF28" s="350"/>
      <c r="CG28" s="34"/>
      <c r="CH28" s="33"/>
      <c r="CI28" s="349"/>
      <c r="CJ28" s="350"/>
      <c r="CK28" s="34"/>
      <c r="CL28" s="33"/>
      <c r="CM28" s="349"/>
      <c r="CN28" s="350"/>
      <c r="CO28" s="34"/>
      <c r="CP28" s="33"/>
      <c r="CQ28" s="349"/>
      <c r="CR28" s="350"/>
      <c r="CS28" s="34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6"/>
      <c r="EB28" s="25"/>
      <c r="EC28" s="26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</row>
    <row r="29" spans="1:182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351"/>
      <c r="BL29" s="352"/>
      <c r="BM29" s="33"/>
      <c r="BN29" s="34"/>
      <c r="BO29" s="351"/>
      <c r="BP29" s="352"/>
      <c r="BQ29" s="33"/>
      <c r="BR29" s="34"/>
      <c r="BS29" s="351"/>
      <c r="BT29" s="352"/>
      <c r="BU29" s="33"/>
      <c r="BV29" s="34"/>
      <c r="BW29" s="351"/>
      <c r="BX29" s="352"/>
      <c r="BY29" s="33"/>
      <c r="BZ29" s="34"/>
      <c r="CA29" s="351"/>
      <c r="CB29" s="352"/>
      <c r="CC29" s="33"/>
      <c r="CD29" s="34"/>
      <c r="CE29" s="351"/>
      <c r="CF29" s="352"/>
      <c r="CG29" s="33"/>
      <c r="CH29" s="34"/>
      <c r="CI29" s="351"/>
      <c r="CJ29" s="352"/>
      <c r="CK29" s="33"/>
      <c r="CL29" s="34"/>
      <c r="CM29" s="351"/>
      <c r="CN29" s="352"/>
      <c r="CO29" s="33"/>
      <c r="CP29" s="34"/>
      <c r="CQ29" s="351"/>
      <c r="CR29" s="352"/>
      <c r="CS29" s="33"/>
      <c r="CT29" s="34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6"/>
      <c r="EB29" s="25"/>
      <c r="EC29" s="26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</row>
    <row r="30" spans="1:182" ht="9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2"/>
      <c r="BG30" s="32"/>
      <c r="BH30" s="33"/>
      <c r="BI30" s="349"/>
      <c r="BJ30" s="350"/>
      <c r="BK30" s="34"/>
      <c r="BL30" s="33"/>
      <c r="BM30" s="349"/>
      <c r="BN30" s="350"/>
      <c r="BO30" s="34"/>
      <c r="BP30" s="33"/>
      <c r="BQ30" s="349"/>
      <c r="BR30" s="350"/>
      <c r="BS30" s="34"/>
      <c r="BT30" s="33"/>
      <c r="BU30" s="349"/>
      <c r="BV30" s="350"/>
      <c r="BW30" s="34"/>
      <c r="BX30" s="33"/>
      <c r="BY30" s="349"/>
      <c r="BZ30" s="350"/>
      <c r="CA30" s="34"/>
      <c r="CB30" s="33"/>
      <c r="CC30" s="349"/>
      <c r="CD30" s="350"/>
      <c r="CE30" s="34"/>
      <c r="CF30" s="33"/>
      <c r="CG30" s="349"/>
      <c r="CH30" s="350"/>
      <c r="CI30" s="34"/>
      <c r="CJ30" s="33"/>
      <c r="CK30" s="349"/>
      <c r="CL30" s="350"/>
      <c r="CM30" s="34"/>
      <c r="CN30" s="33"/>
      <c r="CO30" s="349"/>
      <c r="CP30" s="350"/>
      <c r="CQ30" s="34"/>
      <c r="CR30" s="33"/>
      <c r="CS30" s="349"/>
      <c r="CT30" s="350"/>
      <c r="CU30" s="34"/>
      <c r="CV30" s="32"/>
      <c r="CW30" s="32"/>
      <c r="CX30" s="32"/>
      <c r="CY30" s="32"/>
      <c r="CZ30" s="32"/>
      <c r="DA30" s="32"/>
      <c r="DB30" s="32"/>
      <c r="DC30" s="32"/>
      <c r="DD30" s="32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6"/>
      <c r="EB30" s="25"/>
      <c r="EC30" s="26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</row>
    <row r="31" spans="1:182" ht="9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2"/>
      <c r="AZ31" s="32"/>
      <c r="BA31" s="32"/>
      <c r="BB31" s="32"/>
      <c r="BC31" s="32"/>
      <c r="BD31" s="32"/>
      <c r="BE31" s="32"/>
      <c r="BF31" s="32"/>
      <c r="BG31" s="33"/>
      <c r="BH31" s="34"/>
      <c r="BI31" s="351"/>
      <c r="BJ31" s="352"/>
      <c r="BK31" s="33"/>
      <c r="BL31" s="34"/>
      <c r="BM31" s="351"/>
      <c r="BN31" s="352"/>
      <c r="BO31" s="33"/>
      <c r="BP31" s="34"/>
      <c r="BQ31" s="351"/>
      <c r="BR31" s="352"/>
      <c r="BS31" s="33"/>
      <c r="BT31" s="34"/>
      <c r="BU31" s="351"/>
      <c r="BV31" s="352"/>
      <c r="BW31" s="33"/>
      <c r="BX31" s="34"/>
      <c r="BY31" s="351"/>
      <c r="BZ31" s="352"/>
      <c r="CA31" s="33"/>
      <c r="CB31" s="34"/>
      <c r="CC31" s="351"/>
      <c r="CD31" s="352"/>
      <c r="CE31" s="33"/>
      <c r="CF31" s="34"/>
      <c r="CG31" s="351"/>
      <c r="CH31" s="352"/>
      <c r="CI31" s="33"/>
      <c r="CJ31" s="34"/>
      <c r="CK31" s="351"/>
      <c r="CL31" s="352"/>
      <c r="CM31" s="33"/>
      <c r="CN31" s="34"/>
      <c r="CO31" s="351"/>
      <c r="CP31" s="352"/>
      <c r="CQ31" s="33"/>
      <c r="CR31" s="34"/>
      <c r="CS31" s="351"/>
      <c r="CT31" s="352"/>
      <c r="CU31" s="33"/>
      <c r="CV31" s="34"/>
      <c r="CW31" s="32"/>
      <c r="CX31" s="32"/>
      <c r="CY31" s="32"/>
      <c r="CZ31" s="32"/>
      <c r="DA31" s="32"/>
      <c r="DB31" s="32"/>
      <c r="DC31" s="32"/>
      <c r="DD31" s="32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6"/>
      <c r="EB31" s="25"/>
      <c r="EC31" s="26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</row>
    <row r="32" spans="1:182" ht="9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2"/>
      <c r="AZ32" s="32"/>
      <c r="BA32" s="32"/>
      <c r="BB32" s="32"/>
      <c r="BC32" s="32"/>
      <c r="BD32" s="32"/>
      <c r="BE32" s="32"/>
      <c r="BF32" s="33"/>
      <c r="BG32" s="349"/>
      <c r="BH32" s="350"/>
      <c r="BI32" s="34"/>
      <c r="BJ32" s="33"/>
      <c r="BK32" s="349"/>
      <c r="BL32" s="350"/>
      <c r="BM32" s="34"/>
      <c r="BN32" s="33"/>
      <c r="BO32" s="349"/>
      <c r="BP32" s="350"/>
      <c r="BQ32" s="34"/>
      <c r="BR32" s="33"/>
      <c r="BS32" s="349"/>
      <c r="BT32" s="350"/>
      <c r="BU32" s="34"/>
      <c r="BV32" s="33"/>
      <c r="BW32" s="349"/>
      <c r="BX32" s="350"/>
      <c r="BY32" s="34"/>
      <c r="BZ32" s="33"/>
      <c r="CA32" s="349"/>
      <c r="CB32" s="350"/>
      <c r="CC32" s="34"/>
      <c r="CD32" s="33"/>
      <c r="CE32" s="349"/>
      <c r="CF32" s="350"/>
      <c r="CG32" s="34"/>
      <c r="CH32" s="33"/>
      <c r="CI32" s="349"/>
      <c r="CJ32" s="350"/>
      <c r="CK32" s="34"/>
      <c r="CL32" s="33"/>
      <c r="CM32" s="349"/>
      <c r="CN32" s="350"/>
      <c r="CO32" s="34"/>
      <c r="CP32" s="33"/>
      <c r="CQ32" s="349"/>
      <c r="CR32" s="350"/>
      <c r="CS32" s="34"/>
      <c r="CT32" s="33"/>
      <c r="CU32" s="349"/>
      <c r="CV32" s="350"/>
      <c r="CW32" s="34"/>
      <c r="CX32" s="32"/>
      <c r="CY32" s="32"/>
      <c r="CZ32" s="32"/>
      <c r="DA32" s="32"/>
      <c r="DB32" s="32"/>
      <c r="DC32" s="32"/>
      <c r="DD32" s="32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6"/>
      <c r="EB32" s="25"/>
      <c r="EC32" s="26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</row>
    <row r="33" spans="1:182" ht="9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2"/>
      <c r="AZ33" s="32"/>
      <c r="BA33" s="32"/>
      <c r="BB33" s="32"/>
      <c r="BC33" s="32"/>
      <c r="BD33" s="32"/>
      <c r="BE33" s="33"/>
      <c r="BF33" s="34"/>
      <c r="BG33" s="351"/>
      <c r="BH33" s="352"/>
      <c r="BI33" s="33"/>
      <c r="BJ33" s="34"/>
      <c r="BK33" s="351"/>
      <c r="BL33" s="352"/>
      <c r="BM33" s="33"/>
      <c r="BN33" s="34"/>
      <c r="BO33" s="351"/>
      <c r="BP33" s="352"/>
      <c r="BQ33" s="33"/>
      <c r="BR33" s="34"/>
      <c r="BS33" s="351"/>
      <c r="BT33" s="352"/>
      <c r="BU33" s="33"/>
      <c r="BV33" s="34"/>
      <c r="BW33" s="351"/>
      <c r="BX33" s="352"/>
      <c r="BY33" s="33"/>
      <c r="BZ33" s="34"/>
      <c r="CA33" s="351"/>
      <c r="CB33" s="352"/>
      <c r="CC33" s="33"/>
      <c r="CD33" s="34"/>
      <c r="CE33" s="351"/>
      <c r="CF33" s="352"/>
      <c r="CG33" s="33"/>
      <c r="CH33" s="34"/>
      <c r="CI33" s="351"/>
      <c r="CJ33" s="352"/>
      <c r="CK33" s="33"/>
      <c r="CL33" s="34"/>
      <c r="CM33" s="351"/>
      <c r="CN33" s="352"/>
      <c r="CO33" s="33"/>
      <c r="CP33" s="34"/>
      <c r="CQ33" s="351"/>
      <c r="CR33" s="352"/>
      <c r="CS33" s="33"/>
      <c r="CT33" s="34"/>
      <c r="CU33" s="351"/>
      <c r="CV33" s="352"/>
      <c r="CW33" s="33"/>
      <c r="CX33" s="34"/>
      <c r="CY33" s="32"/>
      <c r="CZ33" s="32"/>
      <c r="DA33" s="32"/>
      <c r="DB33" s="32"/>
      <c r="DC33" s="32"/>
      <c r="DD33" s="32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6"/>
      <c r="EB33" s="25"/>
      <c r="EC33" s="26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</row>
    <row r="34" spans="1:182" ht="9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2"/>
      <c r="AZ34" s="32"/>
      <c r="BA34" s="32"/>
      <c r="BB34" s="32"/>
      <c r="BC34" s="32"/>
      <c r="BD34" s="33"/>
      <c r="BE34" s="349"/>
      <c r="BF34" s="350"/>
      <c r="BG34" s="34"/>
      <c r="BH34" s="33"/>
      <c r="BI34" s="349"/>
      <c r="BJ34" s="350"/>
      <c r="BK34" s="34"/>
      <c r="BL34" s="33"/>
      <c r="BM34" s="349"/>
      <c r="BN34" s="350"/>
      <c r="BO34" s="34"/>
      <c r="BP34" s="33"/>
      <c r="BQ34" s="349"/>
      <c r="BR34" s="350"/>
      <c r="BS34" s="34"/>
      <c r="BT34" s="33"/>
      <c r="BU34" s="349"/>
      <c r="BV34" s="350"/>
      <c r="BW34" s="34"/>
      <c r="BX34" s="33"/>
      <c r="BY34" s="349"/>
      <c r="BZ34" s="350"/>
      <c r="CA34" s="34"/>
      <c r="CB34" s="33"/>
      <c r="CC34" s="349"/>
      <c r="CD34" s="350"/>
      <c r="CE34" s="34"/>
      <c r="CF34" s="33"/>
      <c r="CG34" s="349"/>
      <c r="CH34" s="350"/>
      <c r="CI34" s="34"/>
      <c r="CJ34" s="33"/>
      <c r="CK34" s="349"/>
      <c r="CL34" s="350"/>
      <c r="CM34" s="34"/>
      <c r="CN34" s="33"/>
      <c r="CO34" s="349"/>
      <c r="CP34" s="350"/>
      <c r="CQ34" s="34"/>
      <c r="CR34" s="33"/>
      <c r="CS34" s="349"/>
      <c r="CT34" s="350"/>
      <c r="CU34" s="34"/>
      <c r="CV34" s="33"/>
      <c r="CW34" s="349"/>
      <c r="CX34" s="350"/>
      <c r="CY34" s="34"/>
      <c r="CZ34" s="32"/>
      <c r="DA34" s="32"/>
      <c r="DB34" s="32"/>
      <c r="DC34" s="32"/>
      <c r="DD34" s="32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6"/>
      <c r="EB34" s="25"/>
      <c r="EC34" s="26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</row>
    <row r="35" spans="1:182" ht="9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2"/>
      <c r="AZ35" s="32"/>
      <c r="BA35" s="32"/>
      <c r="BB35" s="32"/>
      <c r="BC35" s="33"/>
      <c r="BD35" s="34"/>
      <c r="BE35" s="351"/>
      <c r="BF35" s="352"/>
      <c r="BG35" s="33"/>
      <c r="BH35" s="34"/>
      <c r="BI35" s="351"/>
      <c r="BJ35" s="352"/>
      <c r="BK35" s="33"/>
      <c r="BL35" s="34"/>
      <c r="BM35" s="351"/>
      <c r="BN35" s="352"/>
      <c r="BO35" s="33"/>
      <c r="BP35" s="34"/>
      <c r="BQ35" s="351"/>
      <c r="BR35" s="352"/>
      <c r="BS35" s="33"/>
      <c r="BT35" s="34"/>
      <c r="BU35" s="351"/>
      <c r="BV35" s="352"/>
      <c r="BW35" s="33"/>
      <c r="BX35" s="34"/>
      <c r="BY35" s="351"/>
      <c r="BZ35" s="352"/>
      <c r="CA35" s="33"/>
      <c r="CB35" s="34"/>
      <c r="CC35" s="351"/>
      <c r="CD35" s="352"/>
      <c r="CE35" s="33"/>
      <c r="CF35" s="34"/>
      <c r="CG35" s="351"/>
      <c r="CH35" s="352"/>
      <c r="CI35" s="33"/>
      <c r="CJ35" s="34"/>
      <c r="CK35" s="351"/>
      <c r="CL35" s="352"/>
      <c r="CM35" s="33"/>
      <c r="CN35" s="34"/>
      <c r="CO35" s="351"/>
      <c r="CP35" s="352"/>
      <c r="CQ35" s="33"/>
      <c r="CR35" s="34"/>
      <c r="CS35" s="351"/>
      <c r="CT35" s="352"/>
      <c r="CU35" s="33"/>
      <c r="CV35" s="34"/>
      <c r="CW35" s="351"/>
      <c r="CX35" s="352"/>
      <c r="CY35" s="33"/>
      <c r="CZ35" s="34"/>
      <c r="DA35" s="32"/>
      <c r="DB35" s="32"/>
      <c r="DC35" s="32"/>
      <c r="DD35" s="32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6"/>
      <c r="EB35" s="25"/>
      <c r="EC35" s="26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</row>
    <row r="36" spans="1:182" ht="9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2"/>
      <c r="AZ36" s="32"/>
      <c r="BA36" s="32"/>
      <c r="BB36" s="33"/>
      <c r="BC36" s="349"/>
      <c r="BD36" s="350"/>
      <c r="BE36" s="34"/>
      <c r="BF36" s="33"/>
      <c r="BG36" s="349"/>
      <c r="BH36" s="350"/>
      <c r="BI36" s="34"/>
      <c r="BJ36" s="33"/>
      <c r="BK36" s="349"/>
      <c r="BL36" s="350"/>
      <c r="BM36" s="34"/>
      <c r="BN36" s="33"/>
      <c r="BO36" s="349"/>
      <c r="BP36" s="350"/>
      <c r="BQ36" s="34"/>
      <c r="BR36" s="33"/>
      <c r="BS36" s="349"/>
      <c r="BT36" s="350"/>
      <c r="BU36" s="34"/>
      <c r="BV36" s="33"/>
      <c r="BW36" s="349"/>
      <c r="BX36" s="350"/>
      <c r="BY36" s="34"/>
      <c r="BZ36" s="33"/>
      <c r="CA36" s="349"/>
      <c r="CB36" s="350"/>
      <c r="CC36" s="34"/>
      <c r="CD36" s="33"/>
      <c r="CE36" s="349"/>
      <c r="CF36" s="350"/>
      <c r="CG36" s="34"/>
      <c r="CH36" s="33"/>
      <c r="CI36" s="349"/>
      <c r="CJ36" s="350"/>
      <c r="CK36" s="34"/>
      <c r="CL36" s="33"/>
      <c r="CM36" s="349"/>
      <c r="CN36" s="350"/>
      <c r="CO36" s="34"/>
      <c r="CP36" s="33"/>
      <c r="CQ36" s="349"/>
      <c r="CR36" s="350"/>
      <c r="CS36" s="34"/>
      <c r="CT36" s="33"/>
      <c r="CU36" s="349"/>
      <c r="CV36" s="350"/>
      <c r="CW36" s="34"/>
      <c r="CX36" s="33"/>
      <c r="CY36" s="349"/>
      <c r="CZ36" s="350"/>
      <c r="DA36" s="34"/>
      <c r="DB36" s="32"/>
      <c r="DC36" s="32"/>
      <c r="DD36" s="32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6"/>
      <c r="EB36" s="25"/>
      <c r="EC36" s="26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</row>
    <row r="37" spans="1:182" ht="9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2"/>
      <c r="AZ37" s="32"/>
      <c r="BA37" s="33"/>
      <c r="BB37" s="34"/>
      <c r="BC37" s="351"/>
      <c r="BD37" s="352"/>
      <c r="BE37" s="33"/>
      <c r="BF37" s="34"/>
      <c r="BG37" s="351"/>
      <c r="BH37" s="352"/>
      <c r="BI37" s="33"/>
      <c r="BJ37" s="34"/>
      <c r="BK37" s="351"/>
      <c r="BL37" s="352"/>
      <c r="BM37" s="33"/>
      <c r="BN37" s="34"/>
      <c r="BO37" s="351"/>
      <c r="BP37" s="352"/>
      <c r="BQ37" s="33"/>
      <c r="BR37" s="34"/>
      <c r="BS37" s="351"/>
      <c r="BT37" s="352"/>
      <c r="BU37" s="33"/>
      <c r="BV37" s="34"/>
      <c r="BW37" s="351"/>
      <c r="BX37" s="352"/>
      <c r="BY37" s="33"/>
      <c r="BZ37" s="34"/>
      <c r="CA37" s="351"/>
      <c r="CB37" s="352"/>
      <c r="CC37" s="33"/>
      <c r="CD37" s="34"/>
      <c r="CE37" s="351"/>
      <c r="CF37" s="352"/>
      <c r="CG37" s="33"/>
      <c r="CH37" s="34"/>
      <c r="CI37" s="351"/>
      <c r="CJ37" s="352"/>
      <c r="CK37" s="33"/>
      <c r="CL37" s="34"/>
      <c r="CM37" s="351"/>
      <c r="CN37" s="352"/>
      <c r="CO37" s="33"/>
      <c r="CP37" s="34"/>
      <c r="CQ37" s="351"/>
      <c r="CR37" s="352"/>
      <c r="CS37" s="33"/>
      <c r="CT37" s="34"/>
      <c r="CU37" s="351"/>
      <c r="CV37" s="352"/>
      <c r="CW37" s="33"/>
      <c r="CX37" s="34"/>
      <c r="CY37" s="351"/>
      <c r="CZ37" s="352"/>
      <c r="DA37" s="33"/>
      <c r="DB37" s="34"/>
      <c r="DC37" s="32"/>
      <c r="DD37" s="32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6"/>
      <c r="EB37" s="25"/>
      <c r="EC37" s="26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</row>
    <row r="38" spans="1:182" ht="9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2"/>
      <c r="AZ38" s="33"/>
      <c r="BA38" s="349"/>
      <c r="BB38" s="350"/>
      <c r="BC38" s="34"/>
      <c r="BD38" s="33"/>
      <c r="BE38" s="349"/>
      <c r="BF38" s="350"/>
      <c r="BG38" s="34"/>
      <c r="BH38" s="33"/>
      <c r="BI38" s="349"/>
      <c r="BJ38" s="350"/>
      <c r="BK38" s="34"/>
      <c r="BL38" s="33"/>
      <c r="BM38" s="349"/>
      <c r="BN38" s="350"/>
      <c r="BO38" s="34"/>
      <c r="BP38" s="33"/>
      <c r="BQ38" s="349"/>
      <c r="BR38" s="350"/>
      <c r="BS38" s="34"/>
      <c r="BT38" s="33"/>
      <c r="BU38" s="349"/>
      <c r="BV38" s="350"/>
      <c r="BW38" s="34"/>
      <c r="BX38" s="33"/>
      <c r="BY38" s="349"/>
      <c r="BZ38" s="350"/>
      <c r="CA38" s="34"/>
      <c r="CB38" s="33"/>
      <c r="CC38" s="349"/>
      <c r="CD38" s="350"/>
      <c r="CE38" s="34"/>
      <c r="CF38" s="33"/>
      <c r="CG38" s="349"/>
      <c r="CH38" s="350"/>
      <c r="CI38" s="34"/>
      <c r="CJ38" s="33"/>
      <c r="CK38" s="349"/>
      <c r="CL38" s="350"/>
      <c r="CM38" s="34"/>
      <c r="CN38" s="33"/>
      <c r="CO38" s="349"/>
      <c r="CP38" s="350"/>
      <c r="CQ38" s="34"/>
      <c r="CR38" s="33"/>
      <c r="CS38" s="349"/>
      <c r="CT38" s="350"/>
      <c r="CU38" s="34"/>
      <c r="CV38" s="33"/>
      <c r="CW38" s="349"/>
      <c r="CX38" s="350"/>
      <c r="CY38" s="34"/>
      <c r="CZ38" s="33"/>
      <c r="DA38" s="349"/>
      <c r="DB38" s="350"/>
      <c r="DC38" s="34"/>
      <c r="DD38" s="32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6"/>
      <c r="EB38" s="25"/>
      <c r="EC38" s="26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</row>
    <row r="39" spans="1:182" ht="9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51"/>
      <c r="BB39" s="352"/>
      <c r="BC39" s="33"/>
      <c r="BD39" s="34"/>
      <c r="BE39" s="351"/>
      <c r="BF39" s="352"/>
      <c r="BG39" s="33"/>
      <c r="BH39" s="34"/>
      <c r="BI39" s="351"/>
      <c r="BJ39" s="352"/>
      <c r="BK39" s="33"/>
      <c r="BL39" s="34"/>
      <c r="BM39" s="351"/>
      <c r="BN39" s="352"/>
      <c r="BO39" s="33"/>
      <c r="BP39" s="34"/>
      <c r="BQ39" s="351"/>
      <c r="BR39" s="352"/>
      <c r="BS39" s="33"/>
      <c r="BT39" s="34"/>
      <c r="BU39" s="351"/>
      <c r="BV39" s="352"/>
      <c r="BW39" s="33"/>
      <c r="BX39" s="34"/>
      <c r="BY39" s="351"/>
      <c r="BZ39" s="352"/>
      <c r="CA39" s="33"/>
      <c r="CB39" s="34"/>
      <c r="CC39" s="351"/>
      <c r="CD39" s="352"/>
      <c r="CE39" s="33"/>
      <c r="CF39" s="34"/>
      <c r="CG39" s="351"/>
      <c r="CH39" s="352"/>
      <c r="CI39" s="33"/>
      <c r="CJ39" s="34"/>
      <c r="CK39" s="351"/>
      <c r="CL39" s="352"/>
      <c r="CM39" s="33"/>
      <c r="CN39" s="34"/>
      <c r="CO39" s="351"/>
      <c r="CP39" s="352"/>
      <c r="CQ39" s="33"/>
      <c r="CR39" s="34"/>
      <c r="CS39" s="351"/>
      <c r="CT39" s="352"/>
      <c r="CU39" s="33"/>
      <c r="CV39" s="34"/>
      <c r="CW39" s="351"/>
      <c r="CX39" s="352"/>
      <c r="CY39" s="33"/>
      <c r="CZ39" s="34"/>
      <c r="DA39" s="351"/>
      <c r="DB39" s="352"/>
      <c r="DC39" s="33"/>
      <c r="DD39" s="34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6"/>
      <c r="EB39" s="25"/>
      <c r="EC39" s="26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</row>
    <row r="40" spans="1:182" ht="9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49"/>
      <c r="AZ40" s="350"/>
      <c r="BA40" s="34"/>
      <c r="BB40" s="33"/>
      <c r="BC40" s="349"/>
      <c r="BD40" s="350"/>
      <c r="BE40" s="34"/>
      <c r="BF40" s="33"/>
      <c r="BG40" s="349"/>
      <c r="BH40" s="350"/>
      <c r="BI40" s="34"/>
      <c r="BJ40" s="33"/>
      <c r="BK40" s="349"/>
      <c r="BL40" s="350"/>
      <c r="BM40" s="34"/>
      <c r="BN40" s="33"/>
      <c r="BO40" s="349"/>
      <c r="BP40" s="350"/>
      <c r="BQ40" s="34"/>
      <c r="BR40" s="33"/>
      <c r="BS40" s="349"/>
      <c r="BT40" s="350"/>
      <c r="BU40" s="34"/>
      <c r="BV40" s="33"/>
      <c r="BW40" s="349"/>
      <c r="BX40" s="350"/>
      <c r="BY40" s="34"/>
      <c r="BZ40" s="33"/>
      <c r="CA40" s="349"/>
      <c r="CB40" s="350"/>
      <c r="CC40" s="34"/>
      <c r="CD40" s="33"/>
      <c r="CE40" s="349"/>
      <c r="CF40" s="350"/>
      <c r="CG40" s="34"/>
      <c r="CH40" s="33"/>
      <c r="CI40" s="349"/>
      <c r="CJ40" s="350"/>
      <c r="CK40" s="34"/>
      <c r="CL40" s="33"/>
      <c r="CM40" s="349"/>
      <c r="CN40" s="350"/>
      <c r="CO40" s="34"/>
      <c r="CP40" s="33"/>
      <c r="CQ40" s="349"/>
      <c r="CR40" s="350"/>
      <c r="CS40" s="34"/>
      <c r="CT40" s="33"/>
      <c r="CU40" s="349"/>
      <c r="CV40" s="350"/>
      <c r="CW40" s="34"/>
      <c r="CX40" s="33"/>
      <c r="CY40" s="349"/>
      <c r="CZ40" s="350"/>
      <c r="DA40" s="34"/>
      <c r="DB40" s="33"/>
      <c r="DC40" s="349"/>
      <c r="DD40" s="350"/>
      <c r="DE40" s="31"/>
      <c r="DF40" s="25"/>
      <c r="DG40" s="25"/>
      <c r="DH40" s="25"/>
      <c r="DI40" s="25"/>
      <c r="DJ40" s="25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25"/>
      <c r="EA40" s="26"/>
      <c r="EB40" s="25"/>
      <c r="EC40" s="26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</row>
    <row r="41" spans="1:182" ht="9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51"/>
      <c r="AZ41" s="352"/>
      <c r="BA41" s="33"/>
      <c r="BB41" s="34"/>
      <c r="BC41" s="351"/>
      <c r="BD41" s="352"/>
      <c r="BE41" s="33"/>
      <c r="BF41" s="34"/>
      <c r="BG41" s="351"/>
      <c r="BH41" s="352"/>
      <c r="BI41" s="33"/>
      <c r="BJ41" s="34"/>
      <c r="BK41" s="351"/>
      <c r="BL41" s="352"/>
      <c r="BM41" s="33"/>
      <c r="BN41" s="34"/>
      <c r="BO41" s="351"/>
      <c r="BP41" s="352"/>
      <c r="BQ41" s="33"/>
      <c r="BR41" s="34"/>
      <c r="BS41" s="351"/>
      <c r="BT41" s="352"/>
      <c r="BU41" s="33"/>
      <c r="BV41" s="34"/>
      <c r="BW41" s="351"/>
      <c r="BX41" s="352"/>
      <c r="BY41" s="33"/>
      <c r="BZ41" s="34"/>
      <c r="CA41" s="351"/>
      <c r="CB41" s="352"/>
      <c r="CC41" s="33"/>
      <c r="CD41" s="34"/>
      <c r="CE41" s="351"/>
      <c r="CF41" s="352"/>
      <c r="CG41" s="33"/>
      <c r="CH41" s="34"/>
      <c r="CI41" s="351"/>
      <c r="CJ41" s="352"/>
      <c r="CK41" s="33"/>
      <c r="CL41" s="34"/>
      <c r="CM41" s="351"/>
      <c r="CN41" s="352"/>
      <c r="CO41" s="33"/>
      <c r="CP41" s="34"/>
      <c r="CQ41" s="351"/>
      <c r="CR41" s="352"/>
      <c r="CS41" s="33"/>
      <c r="CT41" s="34"/>
      <c r="CU41" s="351"/>
      <c r="CV41" s="352"/>
      <c r="CW41" s="33"/>
      <c r="CX41" s="34"/>
      <c r="CY41" s="351"/>
      <c r="CZ41" s="352"/>
      <c r="DA41" s="33"/>
      <c r="DB41" s="34"/>
      <c r="DC41" s="351"/>
      <c r="DD41" s="352"/>
      <c r="DE41" s="30"/>
      <c r="DF41" s="31"/>
      <c r="DG41" s="25"/>
      <c r="DH41" s="25"/>
      <c r="DI41" s="25"/>
      <c r="DJ41" s="26"/>
      <c r="DK41" s="555" t="s">
        <v>119</v>
      </c>
      <c r="DL41" s="556"/>
      <c r="DM41" s="556"/>
      <c r="DN41" s="556"/>
      <c r="DO41" s="556"/>
      <c r="DP41" s="556"/>
      <c r="DQ41" s="556"/>
      <c r="DR41" s="556"/>
      <c r="DS41" s="556"/>
      <c r="DT41" s="556"/>
      <c r="DU41" s="556"/>
      <c r="DV41" s="556"/>
      <c r="DW41" s="556"/>
      <c r="DX41" s="556"/>
      <c r="DY41" s="557"/>
      <c r="DZ41" s="29"/>
      <c r="EA41" s="26"/>
      <c r="EB41" s="25"/>
      <c r="EC41" s="26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</row>
    <row r="42" spans="1:182" ht="9.75" customHeight="1" thickBo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38"/>
      <c r="BQ42" s="39"/>
      <c r="BR42" s="39"/>
      <c r="BS42" s="40"/>
      <c r="BT42" s="38"/>
      <c r="BU42" s="39"/>
      <c r="BV42" s="39"/>
      <c r="BW42" s="40"/>
      <c r="BX42" s="38"/>
      <c r="BY42" s="39"/>
      <c r="BZ42" s="39"/>
      <c r="CA42" s="40"/>
      <c r="CB42" s="38"/>
      <c r="CC42" s="39"/>
      <c r="CD42" s="39"/>
      <c r="CE42" s="40"/>
      <c r="CF42" s="38"/>
      <c r="CG42" s="39"/>
      <c r="CH42" s="39"/>
      <c r="CI42" s="40"/>
      <c r="CJ42" s="38"/>
      <c r="CK42" s="39"/>
      <c r="CL42" s="39"/>
      <c r="CM42" s="40"/>
      <c r="CN42" s="38"/>
      <c r="CO42" s="39"/>
      <c r="CP42" s="39"/>
      <c r="CQ42" s="40"/>
      <c r="CR42" s="38"/>
      <c r="CS42" s="39"/>
      <c r="CT42" s="39"/>
      <c r="CU42" s="40"/>
      <c r="CV42" s="38"/>
      <c r="CW42" s="39"/>
      <c r="CX42" s="39"/>
      <c r="CY42" s="40"/>
      <c r="CZ42" s="38"/>
      <c r="DA42" s="39"/>
      <c r="DB42" s="39"/>
      <c r="DC42" s="40"/>
      <c r="DD42" s="38"/>
      <c r="DE42" s="39"/>
      <c r="DF42" s="39"/>
      <c r="DG42" s="40"/>
      <c r="DH42" s="25"/>
      <c r="DI42" s="25"/>
      <c r="DJ42" s="26"/>
      <c r="DK42" s="558"/>
      <c r="DL42" s="559"/>
      <c r="DM42" s="559"/>
      <c r="DN42" s="559"/>
      <c r="DO42" s="559"/>
      <c r="DP42" s="559"/>
      <c r="DQ42" s="559"/>
      <c r="DR42" s="559"/>
      <c r="DS42" s="559"/>
      <c r="DT42" s="559"/>
      <c r="DU42" s="559"/>
      <c r="DV42" s="559"/>
      <c r="DW42" s="559"/>
      <c r="DX42" s="559"/>
      <c r="DY42" s="560"/>
      <c r="DZ42" s="41"/>
      <c r="EA42" s="42"/>
      <c r="EB42" s="25"/>
      <c r="EC42" s="26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</row>
    <row r="43" spans="1:182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46" t="s">
        <v>0</v>
      </c>
      <c r="AU43" s="347"/>
      <c r="AV43" s="348">
        <v>1</v>
      </c>
      <c r="AW43" s="348"/>
      <c r="AX43" s="348"/>
      <c r="AY43" s="348"/>
      <c r="AZ43" s="348">
        <v>2</v>
      </c>
      <c r="BA43" s="348"/>
      <c r="BB43" s="348"/>
      <c r="BC43" s="348"/>
      <c r="BD43" s="348">
        <v>3</v>
      </c>
      <c r="BE43" s="348"/>
      <c r="BF43" s="348"/>
      <c r="BG43" s="348"/>
      <c r="BH43" s="348">
        <v>4</v>
      </c>
      <c r="BI43" s="348"/>
      <c r="BJ43" s="348"/>
      <c r="BK43" s="348"/>
      <c r="BL43" s="348">
        <v>5</v>
      </c>
      <c r="BM43" s="348"/>
      <c r="BN43" s="348"/>
      <c r="BO43" s="348"/>
      <c r="BP43" s="348">
        <v>6</v>
      </c>
      <c r="BQ43" s="348"/>
      <c r="BR43" s="348"/>
      <c r="BS43" s="348"/>
      <c r="BT43" s="348">
        <v>7</v>
      </c>
      <c r="BU43" s="348"/>
      <c r="BV43" s="348"/>
      <c r="BW43" s="348"/>
      <c r="BX43" s="348">
        <v>8</v>
      </c>
      <c r="BY43" s="348"/>
      <c r="BZ43" s="348"/>
      <c r="CA43" s="348"/>
      <c r="CB43" s="348">
        <v>9</v>
      </c>
      <c r="CC43" s="348"/>
      <c r="CD43" s="348"/>
      <c r="CE43" s="348"/>
      <c r="CF43" s="348">
        <v>10</v>
      </c>
      <c r="CG43" s="348"/>
      <c r="CH43" s="348"/>
      <c r="CI43" s="348"/>
      <c r="CJ43" s="348">
        <v>11</v>
      </c>
      <c r="CK43" s="348"/>
      <c r="CL43" s="348"/>
      <c r="CM43" s="348"/>
      <c r="CN43" s="348">
        <v>12</v>
      </c>
      <c r="CO43" s="348"/>
      <c r="CP43" s="348"/>
      <c r="CQ43" s="348"/>
      <c r="CR43" s="348">
        <v>13</v>
      </c>
      <c r="CS43" s="348"/>
      <c r="CT43" s="348"/>
      <c r="CU43" s="348"/>
      <c r="CV43" s="348">
        <v>14</v>
      </c>
      <c r="CW43" s="348"/>
      <c r="CX43" s="348"/>
      <c r="CY43" s="348"/>
      <c r="CZ43" s="348">
        <v>15</v>
      </c>
      <c r="DA43" s="348"/>
      <c r="DB43" s="348"/>
      <c r="DC43" s="348"/>
      <c r="DD43" s="348">
        <v>16</v>
      </c>
      <c r="DE43" s="348"/>
      <c r="DF43" s="348"/>
      <c r="DG43" s="554"/>
      <c r="DH43" s="44"/>
      <c r="DI43" s="42"/>
      <c r="DJ43" s="45"/>
      <c r="DK43" s="436" t="s">
        <v>6</v>
      </c>
      <c r="DL43" s="437"/>
      <c r="DM43" s="437"/>
      <c r="DN43" s="437" t="s">
        <v>7</v>
      </c>
      <c r="DO43" s="437"/>
      <c r="DP43" s="437"/>
      <c r="DQ43" s="437" t="s">
        <v>8</v>
      </c>
      <c r="DR43" s="437"/>
      <c r="DS43" s="437"/>
      <c r="DT43" s="437" t="s">
        <v>50</v>
      </c>
      <c r="DU43" s="437"/>
      <c r="DV43" s="437"/>
      <c r="DW43" s="437" t="s">
        <v>51</v>
      </c>
      <c r="DX43" s="437"/>
      <c r="DY43" s="437"/>
      <c r="DZ43" s="25"/>
      <c r="EA43" s="26"/>
      <c r="EB43" s="25"/>
      <c r="EC43" s="26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</row>
    <row r="44" spans="1:182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9" t="s">
        <v>0</v>
      </c>
      <c r="AR44" s="327" t="s">
        <v>47</v>
      </c>
      <c r="AS44" s="331" t="s">
        <v>2</v>
      </c>
      <c r="AT44" s="46"/>
      <c r="AU44" s="47" t="s">
        <v>111</v>
      </c>
      <c r="AV44" s="333"/>
      <c r="AW44" s="333"/>
      <c r="AX44" s="333"/>
      <c r="AY44" s="333"/>
      <c r="AZ44" s="333"/>
      <c r="BA44" s="333"/>
      <c r="BB44" s="333"/>
      <c r="BC44" s="333"/>
      <c r="BD44" s="333"/>
      <c r="BE44" s="333"/>
      <c r="BF44" s="333"/>
      <c r="BG44" s="333"/>
      <c r="BH44" s="333"/>
      <c r="BI44" s="333"/>
      <c r="BJ44" s="333"/>
      <c r="BK44" s="333"/>
      <c r="BL44" s="333"/>
      <c r="BM44" s="333"/>
      <c r="BN44" s="333"/>
      <c r="BO44" s="333"/>
      <c r="BP44" s="333"/>
      <c r="BQ44" s="333"/>
      <c r="BR44" s="333"/>
      <c r="BS44" s="333"/>
      <c r="BT44" s="343"/>
      <c r="BU44" s="343"/>
      <c r="BV44" s="343"/>
      <c r="BW44" s="343"/>
      <c r="BX44" s="333"/>
      <c r="BY44" s="333"/>
      <c r="BZ44" s="333"/>
      <c r="CA44" s="333"/>
      <c r="CB44" s="333"/>
      <c r="CC44" s="333"/>
      <c r="CD44" s="333"/>
      <c r="CE44" s="333"/>
      <c r="CF44" s="333"/>
      <c r="CG44" s="333"/>
      <c r="CH44" s="333"/>
      <c r="CI44" s="333"/>
      <c r="CJ44" s="333"/>
      <c r="CK44" s="333"/>
      <c r="CL44" s="333"/>
      <c r="CM44" s="333"/>
      <c r="CN44" s="550"/>
      <c r="CO44" s="550"/>
      <c r="CP44" s="550"/>
      <c r="CQ44" s="550"/>
      <c r="CR44" s="550"/>
      <c r="CS44" s="550"/>
      <c r="CT44" s="550"/>
      <c r="CU44" s="550"/>
      <c r="CV44" s="550"/>
      <c r="CW44" s="550"/>
      <c r="CX44" s="550"/>
      <c r="CY44" s="550"/>
      <c r="CZ44" s="550"/>
      <c r="DA44" s="550"/>
      <c r="DB44" s="550"/>
      <c r="DC44" s="550"/>
      <c r="DD44" s="550"/>
      <c r="DE44" s="550"/>
      <c r="DF44" s="550"/>
      <c r="DG44" s="552"/>
      <c r="DH44" s="337" t="s">
        <v>3</v>
      </c>
      <c r="DI44" s="328" t="s">
        <v>4</v>
      </c>
      <c r="DJ44" s="338" t="s">
        <v>5</v>
      </c>
      <c r="DK44" s="339" t="s">
        <v>3</v>
      </c>
      <c r="DL44" s="327" t="s">
        <v>4</v>
      </c>
      <c r="DM44" s="433" t="s">
        <v>5</v>
      </c>
      <c r="DN44" s="339" t="s">
        <v>3</v>
      </c>
      <c r="DO44" s="327" t="s">
        <v>4</v>
      </c>
      <c r="DP44" s="433" t="s">
        <v>5</v>
      </c>
      <c r="DQ44" s="339" t="s">
        <v>3</v>
      </c>
      <c r="DR44" s="327" t="s">
        <v>4</v>
      </c>
      <c r="DS44" s="433" t="s">
        <v>5</v>
      </c>
      <c r="DT44" s="339" t="s">
        <v>3</v>
      </c>
      <c r="DU44" s="327" t="s">
        <v>4</v>
      </c>
      <c r="DV44" s="433" t="s">
        <v>5</v>
      </c>
      <c r="DW44" s="339" t="s">
        <v>3</v>
      </c>
      <c r="DX44" s="327" t="s">
        <v>4</v>
      </c>
      <c r="DY44" s="433" t="s">
        <v>5</v>
      </c>
      <c r="DZ44" s="25"/>
      <c r="EA44" s="26"/>
      <c r="EB44" s="25"/>
      <c r="EC44" s="26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</row>
    <row r="45" spans="1:182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30"/>
      <c r="AR45" s="328"/>
      <c r="AS45" s="332"/>
      <c r="AT45" s="48" t="s">
        <v>1</v>
      </c>
      <c r="AU45" s="49"/>
      <c r="AV45" s="334"/>
      <c r="AW45" s="334"/>
      <c r="AX45" s="334"/>
      <c r="AY45" s="334"/>
      <c r="AZ45" s="334"/>
      <c r="BA45" s="334"/>
      <c r="BB45" s="334"/>
      <c r="BC45" s="334"/>
      <c r="BD45" s="334"/>
      <c r="BE45" s="334"/>
      <c r="BF45" s="334"/>
      <c r="BG45" s="334"/>
      <c r="BH45" s="334"/>
      <c r="BI45" s="334"/>
      <c r="BJ45" s="334"/>
      <c r="BK45" s="334"/>
      <c r="BL45" s="334"/>
      <c r="BM45" s="334"/>
      <c r="BN45" s="334"/>
      <c r="BO45" s="334"/>
      <c r="BP45" s="334"/>
      <c r="BQ45" s="334"/>
      <c r="BR45" s="334"/>
      <c r="BS45" s="334"/>
      <c r="BT45" s="344"/>
      <c r="BU45" s="344"/>
      <c r="BV45" s="344"/>
      <c r="BW45" s="344"/>
      <c r="BX45" s="334"/>
      <c r="BY45" s="334"/>
      <c r="BZ45" s="334"/>
      <c r="CA45" s="334"/>
      <c r="CB45" s="334"/>
      <c r="CC45" s="334"/>
      <c r="CD45" s="334"/>
      <c r="CE45" s="334"/>
      <c r="CF45" s="334"/>
      <c r="CG45" s="334"/>
      <c r="CH45" s="334"/>
      <c r="CI45" s="334"/>
      <c r="CJ45" s="334"/>
      <c r="CK45" s="334"/>
      <c r="CL45" s="334"/>
      <c r="CM45" s="334"/>
      <c r="CN45" s="551"/>
      <c r="CO45" s="551"/>
      <c r="CP45" s="551"/>
      <c r="CQ45" s="551"/>
      <c r="CR45" s="551"/>
      <c r="CS45" s="551"/>
      <c r="CT45" s="551"/>
      <c r="CU45" s="551"/>
      <c r="CV45" s="551"/>
      <c r="CW45" s="551"/>
      <c r="CX45" s="551"/>
      <c r="CY45" s="551"/>
      <c r="CZ45" s="551"/>
      <c r="DA45" s="551"/>
      <c r="DB45" s="551"/>
      <c r="DC45" s="551"/>
      <c r="DD45" s="551"/>
      <c r="DE45" s="551"/>
      <c r="DF45" s="551"/>
      <c r="DG45" s="553"/>
      <c r="DH45" s="337"/>
      <c r="DI45" s="328"/>
      <c r="DJ45" s="338"/>
      <c r="DK45" s="340"/>
      <c r="DL45" s="328"/>
      <c r="DM45" s="336"/>
      <c r="DN45" s="340"/>
      <c r="DO45" s="328"/>
      <c r="DP45" s="336"/>
      <c r="DQ45" s="340"/>
      <c r="DR45" s="328"/>
      <c r="DS45" s="336"/>
      <c r="DT45" s="340"/>
      <c r="DU45" s="328"/>
      <c r="DV45" s="336"/>
      <c r="DW45" s="340"/>
      <c r="DX45" s="328"/>
      <c r="DY45" s="336"/>
      <c r="DZ45" s="25"/>
      <c r="EA45" s="26"/>
      <c r="EB45" s="25"/>
      <c r="EC45" s="26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</row>
    <row r="46" spans="1:182" ht="9" customHeight="1" x14ac:dyDescent="0.2">
      <c r="A46" s="25"/>
      <c r="B46" s="25"/>
      <c r="C46" s="26"/>
      <c r="D46" s="25"/>
      <c r="E46" s="26"/>
      <c r="F46" s="320" t="s">
        <v>31</v>
      </c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2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7">
        <v>1</v>
      </c>
      <c r="AR46" s="278" t="str">
        <f>IF(ISBLANK(AS46),"",AS46/SUM($AS$46:$AS$106))</f>
        <v/>
      </c>
      <c r="AS46" s="279"/>
      <c r="AT46" s="310"/>
      <c r="AU46" s="311"/>
      <c r="AV46" s="326"/>
      <c r="AW46" s="318"/>
      <c r="AX46" s="318"/>
      <c r="AY46" s="318"/>
      <c r="AZ46" s="318"/>
      <c r="BA46" s="318"/>
      <c r="BB46" s="318"/>
      <c r="BC46" s="318"/>
      <c r="BD46" s="318"/>
      <c r="BE46" s="318"/>
      <c r="BF46" s="318"/>
      <c r="BG46" s="318"/>
      <c r="BH46" s="318"/>
      <c r="BI46" s="318"/>
      <c r="BJ46" s="318"/>
      <c r="BK46" s="318"/>
      <c r="BL46" s="318"/>
      <c r="BM46" s="318"/>
      <c r="BN46" s="318"/>
      <c r="BO46" s="318"/>
      <c r="BP46" s="318"/>
      <c r="BQ46" s="318"/>
      <c r="BR46" s="318"/>
      <c r="BS46" s="318"/>
      <c r="BT46" s="318"/>
      <c r="BU46" s="318"/>
      <c r="BV46" s="318"/>
      <c r="BW46" s="318"/>
      <c r="BX46" s="318"/>
      <c r="BY46" s="318"/>
      <c r="BZ46" s="318"/>
      <c r="CA46" s="318"/>
      <c r="CB46" s="318"/>
      <c r="CC46" s="318"/>
      <c r="CD46" s="318"/>
      <c r="CE46" s="318"/>
      <c r="CF46" s="318"/>
      <c r="CG46" s="318"/>
      <c r="CH46" s="318"/>
      <c r="CI46" s="318"/>
      <c r="CJ46" s="318"/>
      <c r="CK46" s="318"/>
      <c r="CL46" s="318"/>
      <c r="CM46" s="318"/>
      <c r="CN46" s="318"/>
      <c r="CO46" s="318"/>
      <c r="CP46" s="318"/>
      <c r="CQ46" s="318"/>
      <c r="CR46" s="318"/>
      <c r="CS46" s="318"/>
      <c r="CT46" s="318"/>
      <c r="CU46" s="318"/>
      <c r="CV46" s="318"/>
      <c r="CW46" s="318"/>
      <c r="CX46" s="318"/>
      <c r="CY46" s="318"/>
      <c r="CZ46" s="318"/>
      <c r="DA46" s="318"/>
      <c r="DB46" s="318"/>
      <c r="DC46" s="318"/>
      <c r="DD46" s="318"/>
      <c r="DE46" s="318"/>
      <c r="DF46" s="318"/>
      <c r="DG46" s="549"/>
      <c r="DH46" s="271" t="str">
        <f>IF(COUNTIF(AV46:DG49,"&lt;&gt;") &gt; 0, COUNTIF(AV46:DG49,"&lt;&gt;"), "")</f>
        <v/>
      </c>
      <c r="DI46" s="269" t="str">
        <f>IF(COUNTIF(AV46:DG49,"&lt;&gt;") &gt; 0, (COUNTIF(AV46:DG49,$T$50)*$W$50) + (COUNTIF(AV46:DG49,$T$52)*$W$52) + (COUNTIF(AV46:DG49,$T$54)*$W$54), "")</f>
        <v/>
      </c>
      <c r="DJ46" s="272" t="str">
        <f>IF(COUNTIF(AV46:DG49,"&lt;&gt;") &gt; 0, DI46/DH46, "")</f>
        <v/>
      </c>
      <c r="DK46" s="530"/>
      <c r="DL46" s="279"/>
      <c r="DM46" s="528"/>
      <c r="DN46" s="279"/>
      <c r="DO46" s="279"/>
      <c r="DP46" s="528"/>
      <c r="DQ46" s="279"/>
      <c r="DR46" s="279"/>
      <c r="DS46" s="528"/>
      <c r="DT46" s="279"/>
      <c r="DU46" s="279"/>
      <c r="DV46" s="528"/>
      <c r="DW46" s="279"/>
      <c r="DX46" s="279"/>
      <c r="DY46" s="528"/>
      <c r="DZ46" s="25"/>
      <c r="EA46" s="26"/>
      <c r="EB46" s="25"/>
      <c r="EC46" s="26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</row>
    <row r="47" spans="1:182" ht="9" customHeight="1" x14ac:dyDescent="0.2">
      <c r="A47" s="25"/>
      <c r="B47" s="25"/>
      <c r="C47" s="26"/>
      <c r="D47" s="25"/>
      <c r="E47" s="26"/>
      <c r="F47" s="323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25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7"/>
      <c r="AR47" s="278"/>
      <c r="AS47" s="279"/>
      <c r="AT47" s="310"/>
      <c r="AU47" s="311"/>
      <c r="AV47" s="285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L47" s="273"/>
      <c r="BM47" s="273"/>
      <c r="BN47" s="273"/>
      <c r="BO47" s="273"/>
      <c r="BP47" s="273"/>
      <c r="BQ47" s="273"/>
      <c r="BR47" s="273"/>
      <c r="BS47" s="273"/>
      <c r="BT47" s="273"/>
      <c r="BU47" s="273"/>
      <c r="BV47" s="273"/>
      <c r="BW47" s="273"/>
      <c r="BX47" s="273"/>
      <c r="BY47" s="273"/>
      <c r="BZ47" s="273"/>
      <c r="CA47" s="273"/>
      <c r="CB47" s="273"/>
      <c r="CC47" s="273"/>
      <c r="CD47" s="273"/>
      <c r="CE47" s="273"/>
      <c r="CF47" s="273"/>
      <c r="CG47" s="273"/>
      <c r="CH47" s="273"/>
      <c r="CI47" s="273"/>
      <c r="CJ47" s="273"/>
      <c r="CK47" s="273"/>
      <c r="CL47" s="273"/>
      <c r="CM47" s="273"/>
      <c r="CN47" s="273"/>
      <c r="CO47" s="273"/>
      <c r="CP47" s="273"/>
      <c r="CQ47" s="273"/>
      <c r="CR47" s="273"/>
      <c r="CS47" s="273"/>
      <c r="CT47" s="273"/>
      <c r="CU47" s="273"/>
      <c r="CV47" s="273"/>
      <c r="CW47" s="273"/>
      <c r="CX47" s="273"/>
      <c r="CY47" s="273"/>
      <c r="CZ47" s="273"/>
      <c r="DA47" s="273"/>
      <c r="DB47" s="273"/>
      <c r="DC47" s="273"/>
      <c r="DD47" s="273"/>
      <c r="DE47" s="273"/>
      <c r="DF47" s="273"/>
      <c r="DG47" s="531"/>
      <c r="DH47" s="271"/>
      <c r="DI47" s="269"/>
      <c r="DJ47" s="272"/>
      <c r="DK47" s="530"/>
      <c r="DL47" s="279"/>
      <c r="DM47" s="528"/>
      <c r="DN47" s="279"/>
      <c r="DO47" s="279"/>
      <c r="DP47" s="528"/>
      <c r="DQ47" s="279"/>
      <c r="DR47" s="279"/>
      <c r="DS47" s="529"/>
      <c r="DT47" s="279"/>
      <c r="DU47" s="279"/>
      <c r="DV47" s="528"/>
      <c r="DW47" s="279"/>
      <c r="DX47" s="279"/>
      <c r="DY47" s="528"/>
      <c r="DZ47" s="25"/>
      <c r="EA47" s="26"/>
      <c r="EB47" s="25"/>
      <c r="EC47" s="26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</row>
    <row r="48" spans="1:182" ht="9" customHeight="1" x14ac:dyDescent="0.2">
      <c r="A48" s="25"/>
      <c r="B48" s="25"/>
      <c r="C48" s="26"/>
      <c r="D48" s="25"/>
      <c r="E48" s="26"/>
      <c r="F48" s="312" t="s">
        <v>32</v>
      </c>
      <c r="G48" s="188"/>
      <c r="H48" s="188"/>
      <c r="I48" s="188"/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247"/>
      <c r="U48" s="247"/>
      <c r="V48" s="247"/>
      <c r="W48" s="199">
        <v>0</v>
      </c>
      <c r="X48" s="199"/>
      <c r="Y48" s="313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7"/>
      <c r="AR48" s="278"/>
      <c r="AS48" s="279"/>
      <c r="AT48" s="310"/>
      <c r="AU48" s="311"/>
      <c r="AV48" s="285"/>
      <c r="AW48" s="273"/>
      <c r="AX48" s="273"/>
      <c r="AY48" s="273"/>
      <c r="AZ48" s="273"/>
      <c r="BA48" s="273"/>
      <c r="BB48" s="273"/>
      <c r="BC48" s="273"/>
      <c r="BD48" s="273"/>
      <c r="BE48" s="273"/>
      <c r="BF48" s="273"/>
      <c r="BG48" s="273"/>
      <c r="BH48" s="273"/>
      <c r="BI48" s="273"/>
      <c r="BJ48" s="273"/>
      <c r="BK48" s="273"/>
      <c r="BL48" s="273"/>
      <c r="BM48" s="273"/>
      <c r="BN48" s="273"/>
      <c r="BO48" s="273"/>
      <c r="BP48" s="273"/>
      <c r="BQ48" s="273"/>
      <c r="BR48" s="273"/>
      <c r="BS48" s="273"/>
      <c r="BT48" s="273"/>
      <c r="BU48" s="273"/>
      <c r="BV48" s="273"/>
      <c r="BW48" s="273"/>
      <c r="BX48" s="273"/>
      <c r="BY48" s="273"/>
      <c r="BZ48" s="273"/>
      <c r="CA48" s="273"/>
      <c r="CB48" s="273"/>
      <c r="CC48" s="273"/>
      <c r="CD48" s="273"/>
      <c r="CE48" s="273"/>
      <c r="CF48" s="273"/>
      <c r="CG48" s="273"/>
      <c r="CH48" s="273"/>
      <c r="CI48" s="273"/>
      <c r="CJ48" s="273"/>
      <c r="CK48" s="273"/>
      <c r="CL48" s="273"/>
      <c r="CM48" s="273"/>
      <c r="CN48" s="273"/>
      <c r="CO48" s="273"/>
      <c r="CP48" s="273"/>
      <c r="CQ48" s="273"/>
      <c r="CR48" s="273"/>
      <c r="CS48" s="273"/>
      <c r="CT48" s="273"/>
      <c r="CU48" s="273"/>
      <c r="CV48" s="273"/>
      <c r="CW48" s="273"/>
      <c r="CX48" s="273"/>
      <c r="CY48" s="273"/>
      <c r="CZ48" s="273"/>
      <c r="DA48" s="273"/>
      <c r="DB48" s="273"/>
      <c r="DC48" s="273"/>
      <c r="DD48" s="273"/>
      <c r="DE48" s="273"/>
      <c r="DF48" s="273"/>
      <c r="DG48" s="531"/>
      <c r="DH48" s="271"/>
      <c r="DI48" s="269"/>
      <c r="DJ48" s="272"/>
      <c r="DK48" s="530"/>
      <c r="DL48" s="279"/>
      <c r="DM48" s="528"/>
      <c r="DN48" s="279"/>
      <c r="DO48" s="279"/>
      <c r="DP48" s="528"/>
      <c r="DQ48" s="279"/>
      <c r="DR48" s="279"/>
      <c r="DS48" s="529"/>
      <c r="DT48" s="279"/>
      <c r="DU48" s="279"/>
      <c r="DV48" s="528"/>
      <c r="DW48" s="279"/>
      <c r="DX48" s="279"/>
      <c r="DY48" s="528"/>
      <c r="DZ48" s="25"/>
      <c r="EA48" s="26"/>
      <c r="EB48" s="25"/>
      <c r="EC48" s="26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</row>
    <row r="49" spans="1:182" ht="9" customHeight="1" x14ac:dyDescent="0.3">
      <c r="A49" s="25"/>
      <c r="B49" s="25"/>
      <c r="C49" s="26"/>
      <c r="D49" s="25"/>
      <c r="E49" s="26"/>
      <c r="F49" s="312"/>
      <c r="G49" s="188"/>
      <c r="H49" s="188"/>
      <c r="I49" s="188"/>
      <c r="J49" s="188"/>
      <c r="K49" s="188"/>
      <c r="L49" s="188"/>
      <c r="M49" s="188"/>
      <c r="N49" s="188"/>
      <c r="O49" s="188"/>
      <c r="P49" s="188"/>
      <c r="Q49" s="188"/>
      <c r="R49" s="188"/>
      <c r="S49" s="188"/>
      <c r="T49" s="247"/>
      <c r="U49" s="247"/>
      <c r="V49" s="247"/>
      <c r="W49" s="199"/>
      <c r="X49" s="199"/>
      <c r="Y49" s="313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6"/>
      <c r="AP49" s="55"/>
      <c r="AQ49" s="277"/>
      <c r="AR49" s="278"/>
      <c r="AS49" s="279"/>
      <c r="AT49" s="310"/>
      <c r="AU49" s="311"/>
      <c r="AV49" s="285"/>
      <c r="AW49" s="273"/>
      <c r="AX49" s="273"/>
      <c r="AY49" s="273"/>
      <c r="AZ49" s="273"/>
      <c r="BA49" s="273"/>
      <c r="BB49" s="273"/>
      <c r="BC49" s="273"/>
      <c r="BD49" s="273"/>
      <c r="BE49" s="273"/>
      <c r="BF49" s="273"/>
      <c r="BG49" s="273"/>
      <c r="BH49" s="273"/>
      <c r="BI49" s="273"/>
      <c r="BJ49" s="273"/>
      <c r="BK49" s="273"/>
      <c r="BL49" s="273"/>
      <c r="BM49" s="273"/>
      <c r="BN49" s="273"/>
      <c r="BO49" s="273"/>
      <c r="BP49" s="273"/>
      <c r="BQ49" s="273"/>
      <c r="BR49" s="273"/>
      <c r="BS49" s="273"/>
      <c r="BT49" s="273"/>
      <c r="BU49" s="273"/>
      <c r="BV49" s="273"/>
      <c r="BW49" s="273"/>
      <c r="BX49" s="273"/>
      <c r="BY49" s="273"/>
      <c r="BZ49" s="273"/>
      <c r="CA49" s="273"/>
      <c r="CB49" s="273"/>
      <c r="CC49" s="273"/>
      <c r="CD49" s="273"/>
      <c r="CE49" s="273"/>
      <c r="CF49" s="273"/>
      <c r="CG49" s="273"/>
      <c r="CH49" s="273"/>
      <c r="CI49" s="273"/>
      <c r="CJ49" s="273"/>
      <c r="CK49" s="273"/>
      <c r="CL49" s="273"/>
      <c r="CM49" s="273"/>
      <c r="CN49" s="273"/>
      <c r="CO49" s="273"/>
      <c r="CP49" s="273"/>
      <c r="CQ49" s="273"/>
      <c r="CR49" s="273"/>
      <c r="CS49" s="273"/>
      <c r="CT49" s="273"/>
      <c r="CU49" s="273"/>
      <c r="CV49" s="273"/>
      <c r="CW49" s="273"/>
      <c r="CX49" s="273"/>
      <c r="CY49" s="273"/>
      <c r="CZ49" s="273"/>
      <c r="DA49" s="273"/>
      <c r="DB49" s="273"/>
      <c r="DC49" s="273"/>
      <c r="DD49" s="273"/>
      <c r="DE49" s="273"/>
      <c r="DF49" s="273"/>
      <c r="DG49" s="531"/>
      <c r="DH49" s="271"/>
      <c r="DI49" s="269"/>
      <c r="DJ49" s="272"/>
      <c r="DK49" s="530"/>
      <c r="DL49" s="279"/>
      <c r="DM49" s="528"/>
      <c r="DN49" s="279"/>
      <c r="DO49" s="279"/>
      <c r="DP49" s="528"/>
      <c r="DQ49" s="279"/>
      <c r="DR49" s="279"/>
      <c r="DS49" s="529"/>
      <c r="DT49" s="279"/>
      <c r="DU49" s="279"/>
      <c r="DV49" s="528"/>
      <c r="DW49" s="279"/>
      <c r="DX49" s="279"/>
      <c r="DY49" s="528"/>
      <c r="DZ49" s="25"/>
      <c r="EA49" s="26"/>
      <c r="EB49" s="25"/>
      <c r="EC49" s="26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</row>
    <row r="50" spans="1:182" ht="9" customHeight="1" x14ac:dyDescent="0.3">
      <c r="A50" s="25"/>
      <c r="B50" s="25"/>
      <c r="C50" s="26"/>
      <c r="D50" s="25"/>
      <c r="E50" s="26"/>
      <c r="F50" s="312" t="s">
        <v>35</v>
      </c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314" t="s">
        <v>36</v>
      </c>
      <c r="U50" s="314"/>
      <c r="V50" s="314"/>
      <c r="W50" s="199">
        <v>1</v>
      </c>
      <c r="X50" s="199"/>
      <c r="Y50" s="313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67"/>
      <c r="AO50" s="268"/>
      <c r="AP50" s="50"/>
      <c r="AQ50" s="277">
        <v>2</v>
      </c>
      <c r="AR50" s="278" t="str">
        <f t="shared" ref="AR50" si="0">IF(ISBLANK(AS50),"",AS50/SUM($AS$46:$AS$106))</f>
        <v/>
      </c>
      <c r="AS50" s="279"/>
      <c r="AT50" s="281"/>
      <c r="AU50" s="287"/>
      <c r="AV50" s="285"/>
      <c r="AW50" s="273"/>
      <c r="AX50" s="273"/>
      <c r="AY50" s="273"/>
      <c r="AZ50" s="273"/>
      <c r="BA50" s="273"/>
      <c r="BB50" s="273"/>
      <c r="BC50" s="273"/>
      <c r="BD50" s="273"/>
      <c r="BE50" s="273"/>
      <c r="BF50" s="273"/>
      <c r="BG50" s="273"/>
      <c r="BH50" s="273"/>
      <c r="BI50" s="273"/>
      <c r="BJ50" s="273"/>
      <c r="BK50" s="273"/>
      <c r="BL50" s="273"/>
      <c r="BM50" s="273"/>
      <c r="BN50" s="273"/>
      <c r="BO50" s="273"/>
      <c r="BP50" s="273"/>
      <c r="BQ50" s="273"/>
      <c r="BR50" s="273"/>
      <c r="BS50" s="273"/>
      <c r="BT50" s="273"/>
      <c r="BU50" s="273"/>
      <c r="BV50" s="273"/>
      <c r="BW50" s="273"/>
      <c r="BX50" s="273"/>
      <c r="BY50" s="273"/>
      <c r="BZ50" s="273"/>
      <c r="CA50" s="273"/>
      <c r="CB50" s="273"/>
      <c r="CC50" s="273"/>
      <c r="CD50" s="273"/>
      <c r="CE50" s="273"/>
      <c r="CF50" s="273"/>
      <c r="CG50" s="273"/>
      <c r="CH50" s="273"/>
      <c r="CI50" s="273"/>
      <c r="CJ50" s="273"/>
      <c r="CK50" s="273"/>
      <c r="CL50" s="273"/>
      <c r="CM50" s="273"/>
      <c r="CN50" s="273"/>
      <c r="CO50" s="273"/>
      <c r="CP50" s="273"/>
      <c r="CQ50" s="273"/>
      <c r="CR50" s="273"/>
      <c r="CS50" s="273"/>
      <c r="CT50" s="273"/>
      <c r="CU50" s="273"/>
      <c r="CV50" s="273"/>
      <c r="CW50" s="273"/>
      <c r="CX50" s="273"/>
      <c r="CY50" s="273"/>
      <c r="CZ50" s="273"/>
      <c r="DA50" s="273"/>
      <c r="DB50" s="273"/>
      <c r="DC50" s="273"/>
      <c r="DD50" s="273"/>
      <c r="DE50" s="273"/>
      <c r="DF50" s="273"/>
      <c r="DG50" s="531"/>
      <c r="DH50" s="271" t="str">
        <f t="shared" ref="DH50" si="1">IF(COUNTIF(AV50:DG53,"&lt;&gt;") &gt; 0, COUNTIF(AV50:DG53,"&lt;&gt;"), "")</f>
        <v/>
      </c>
      <c r="DI50" s="269" t="str">
        <f t="shared" ref="DI50" si="2">IF(COUNTIF(AV50:DG53,"&lt;&gt;") &gt; 0, (COUNTIF(AV50:DG53,$T$50)*$W$50) + (COUNTIF(AV50:DG53,$T$52)*$W$52) + (COUNTIF(AV50:DG53,$T$54)*$W$54), "")</f>
        <v/>
      </c>
      <c r="DJ50" s="272" t="str">
        <f t="shared" ref="DJ50" si="3">IF(COUNTIF(AV50:DG53,"&lt;&gt;") &gt; 0, DI50/DH50, "")</f>
        <v/>
      </c>
      <c r="DK50" s="530"/>
      <c r="DL50" s="279"/>
      <c r="DM50" s="528"/>
      <c r="DN50" s="279"/>
      <c r="DO50" s="279"/>
      <c r="DP50" s="528"/>
      <c r="DQ50" s="279"/>
      <c r="DR50" s="279"/>
      <c r="DS50" s="529"/>
      <c r="DT50" s="279"/>
      <c r="DU50" s="279"/>
      <c r="DV50" s="528"/>
      <c r="DW50" s="279"/>
      <c r="DX50" s="279"/>
      <c r="DY50" s="528"/>
      <c r="DZ50" s="25"/>
      <c r="EA50" s="26"/>
      <c r="EB50" s="25"/>
      <c r="EC50" s="26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</row>
    <row r="51" spans="1:182" ht="9" customHeight="1" x14ac:dyDescent="0.3">
      <c r="A51" s="25"/>
      <c r="B51" s="25"/>
      <c r="C51" s="26"/>
      <c r="D51" s="25"/>
      <c r="E51" s="26"/>
      <c r="F51" s="312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314"/>
      <c r="U51" s="314"/>
      <c r="V51" s="314"/>
      <c r="W51" s="199"/>
      <c r="X51" s="199"/>
      <c r="Y51" s="313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1"/>
      <c r="AM51" s="262"/>
      <c r="AN51" s="56"/>
      <c r="AO51" s="54"/>
      <c r="AP51" s="51"/>
      <c r="AQ51" s="277"/>
      <c r="AR51" s="278"/>
      <c r="AS51" s="279"/>
      <c r="AT51" s="281"/>
      <c r="AU51" s="287"/>
      <c r="AV51" s="285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L51" s="273"/>
      <c r="BM51" s="273"/>
      <c r="BN51" s="273"/>
      <c r="BO51" s="273"/>
      <c r="BP51" s="273"/>
      <c r="BQ51" s="273"/>
      <c r="BR51" s="273"/>
      <c r="BS51" s="273"/>
      <c r="BT51" s="273"/>
      <c r="BU51" s="273"/>
      <c r="BV51" s="273"/>
      <c r="BW51" s="273"/>
      <c r="BX51" s="273"/>
      <c r="BY51" s="273"/>
      <c r="BZ51" s="273"/>
      <c r="CA51" s="273"/>
      <c r="CB51" s="273"/>
      <c r="CC51" s="273"/>
      <c r="CD51" s="273"/>
      <c r="CE51" s="273"/>
      <c r="CF51" s="273"/>
      <c r="CG51" s="273"/>
      <c r="CH51" s="273"/>
      <c r="CI51" s="273"/>
      <c r="CJ51" s="273"/>
      <c r="CK51" s="273"/>
      <c r="CL51" s="273"/>
      <c r="CM51" s="273"/>
      <c r="CN51" s="273"/>
      <c r="CO51" s="273"/>
      <c r="CP51" s="273"/>
      <c r="CQ51" s="273"/>
      <c r="CR51" s="273"/>
      <c r="CS51" s="273"/>
      <c r="CT51" s="273"/>
      <c r="CU51" s="273"/>
      <c r="CV51" s="273"/>
      <c r="CW51" s="273"/>
      <c r="CX51" s="273"/>
      <c r="CY51" s="273"/>
      <c r="CZ51" s="273"/>
      <c r="DA51" s="273"/>
      <c r="DB51" s="273"/>
      <c r="DC51" s="273"/>
      <c r="DD51" s="273"/>
      <c r="DE51" s="273"/>
      <c r="DF51" s="273"/>
      <c r="DG51" s="531"/>
      <c r="DH51" s="271"/>
      <c r="DI51" s="269"/>
      <c r="DJ51" s="272"/>
      <c r="DK51" s="530"/>
      <c r="DL51" s="279"/>
      <c r="DM51" s="528"/>
      <c r="DN51" s="279"/>
      <c r="DO51" s="279"/>
      <c r="DP51" s="528"/>
      <c r="DQ51" s="279"/>
      <c r="DR51" s="279"/>
      <c r="DS51" s="529"/>
      <c r="DT51" s="279"/>
      <c r="DU51" s="279"/>
      <c r="DV51" s="528"/>
      <c r="DW51" s="279"/>
      <c r="DX51" s="279"/>
      <c r="DY51" s="528"/>
      <c r="DZ51" s="25"/>
      <c r="EA51" s="26"/>
      <c r="EB51" s="25"/>
      <c r="EC51" s="26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</row>
    <row r="52" spans="1:182" ht="9" customHeight="1" x14ac:dyDescent="0.3">
      <c r="A52" s="25"/>
      <c r="B52" s="25"/>
      <c r="C52" s="26"/>
      <c r="D52" s="25"/>
      <c r="E52" s="26"/>
      <c r="F52" s="312" t="s">
        <v>34</v>
      </c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62" t="s">
        <v>30</v>
      </c>
      <c r="U52" s="163"/>
      <c r="V52" s="164"/>
      <c r="W52" s="199">
        <v>3</v>
      </c>
      <c r="X52" s="199"/>
      <c r="Y52" s="313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64"/>
      <c r="AM52" s="265"/>
      <c r="AN52" s="54"/>
      <c r="AO52" s="56"/>
      <c r="AP52" s="51"/>
      <c r="AQ52" s="277"/>
      <c r="AR52" s="278"/>
      <c r="AS52" s="279"/>
      <c r="AT52" s="281"/>
      <c r="AU52" s="287"/>
      <c r="AV52" s="285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  <c r="CN52" s="273"/>
      <c r="CO52" s="273"/>
      <c r="CP52" s="273"/>
      <c r="CQ52" s="273"/>
      <c r="CR52" s="273"/>
      <c r="CS52" s="273"/>
      <c r="CT52" s="273"/>
      <c r="CU52" s="273"/>
      <c r="CV52" s="273"/>
      <c r="CW52" s="273"/>
      <c r="CX52" s="273"/>
      <c r="CY52" s="273"/>
      <c r="CZ52" s="273"/>
      <c r="DA52" s="273"/>
      <c r="DB52" s="273"/>
      <c r="DC52" s="273"/>
      <c r="DD52" s="273"/>
      <c r="DE52" s="273"/>
      <c r="DF52" s="273"/>
      <c r="DG52" s="531"/>
      <c r="DH52" s="271"/>
      <c r="DI52" s="269"/>
      <c r="DJ52" s="272"/>
      <c r="DK52" s="530"/>
      <c r="DL52" s="279"/>
      <c r="DM52" s="528"/>
      <c r="DN52" s="279"/>
      <c r="DO52" s="279"/>
      <c r="DP52" s="528"/>
      <c r="DQ52" s="279"/>
      <c r="DR52" s="279"/>
      <c r="DS52" s="529"/>
      <c r="DT52" s="279"/>
      <c r="DU52" s="279"/>
      <c r="DV52" s="528"/>
      <c r="DW52" s="279"/>
      <c r="DX52" s="279"/>
      <c r="DY52" s="528"/>
      <c r="DZ52" s="25"/>
      <c r="EA52" s="26"/>
      <c r="EB52" s="25"/>
      <c r="EC52" s="26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</row>
    <row r="53" spans="1:182" ht="9" customHeight="1" x14ac:dyDescent="0.3">
      <c r="A53" s="25"/>
      <c r="B53" s="25"/>
      <c r="C53" s="26"/>
      <c r="D53" s="25"/>
      <c r="E53" s="26"/>
      <c r="F53" s="312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71"/>
      <c r="U53" s="172"/>
      <c r="V53" s="173"/>
      <c r="W53" s="199"/>
      <c r="X53" s="199"/>
      <c r="Y53" s="313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63"/>
      <c r="AK53" s="262"/>
      <c r="AL53" s="56"/>
      <c r="AM53" s="54"/>
      <c r="AN53" s="263"/>
      <c r="AO53" s="262"/>
      <c r="AP53" s="55"/>
      <c r="AQ53" s="277"/>
      <c r="AR53" s="278"/>
      <c r="AS53" s="279"/>
      <c r="AT53" s="281"/>
      <c r="AU53" s="287"/>
      <c r="AV53" s="285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273"/>
      <c r="BL53" s="273"/>
      <c r="BM53" s="273"/>
      <c r="BN53" s="273"/>
      <c r="BO53" s="273"/>
      <c r="BP53" s="273"/>
      <c r="BQ53" s="273"/>
      <c r="BR53" s="273"/>
      <c r="BS53" s="273"/>
      <c r="BT53" s="273"/>
      <c r="BU53" s="273"/>
      <c r="BV53" s="273"/>
      <c r="BW53" s="273"/>
      <c r="BX53" s="273"/>
      <c r="BY53" s="273"/>
      <c r="BZ53" s="273"/>
      <c r="CA53" s="273"/>
      <c r="CB53" s="273"/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  <c r="CN53" s="273"/>
      <c r="CO53" s="273"/>
      <c r="CP53" s="273"/>
      <c r="CQ53" s="273"/>
      <c r="CR53" s="273"/>
      <c r="CS53" s="273"/>
      <c r="CT53" s="273"/>
      <c r="CU53" s="273"/>
      <c r="CV53" s="273"/>
      <c r="CW53" s="273"/>
      <c r="CX53" s="273"/>
      <c r="CY53" s="273"/>
      <c r="CZ53" s="273"/>
      <c r="DA53" s="273"/>
      <c r="DB53" s="273"/>
      <c r="DC53" s="273"/>
      <c r="DD53" s="273"/>
      <c r="DE53" s="273"/>
      <c r="DF53" s="273"/>
      <c r="DG53" s="531"/>
      <c r="DH53" s="271"/>
      <c r="DI53" s="269"/>
      <c r="DJ53" s="272"/>
      <c r="DK53" s="530"/>
      <c r="DL53" s="279"/>
      <c r="DM53" s="528"/>
      <c r="DN53" s="279"/>
      <c r="DO53" s="279"/>
      <c r="DP53" s="528"/>
      <c r="DQ53" s="279"/>
      <c r="DR53" s="279"/>
      <c r="DS53" s="529"/>
      <c r="DT53" s="279"/>
      <c r="DU53" s="279"/>
      <c r="DV53" s="528"/>
      <c r="DW53" s="279"/>
      <c r="DX53" s="279"/>
      <c r="DY53" s="528"/>
      <c r="DZ53" s="25"/>
      <c r="EA53" s="26"/>
      <c r="EB53" s="25"/>
      <c r="EC53" s="26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</row>
    <row r="54" spans="1:182" ht="9" customHeight="1" x14ac:dyDescent="0.3">
      <c r="A54" s="25"/>
      <c r="B54" s="25"/>
      <c r="C54" s="26"/>
      <c r="D54" s="25"/>
      <c r="E54" s="26"/>
      <c r="F54" s="312" t="s">
        <v>33</v>
      </c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62" t="s">
        <v>29</v>
      </c>
      <c r="U54" s="163"/>
      <c r="V54" s="164"/>
      <c r="W54" s="199">
        <v>9</v>
      </c>
      <c r="X54" s="199"/>
      <c r="Y54" s="313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64"/>
      <c r="AK54" s="265"/>
      <c r="AL54" s="54"/>
      <c r="AM54" s="56"/>
      <c r="AN54" s="264"/>
      <c r="AO54" s="265"/>
      <c r="AP54" s="50"/>
      <c r="AQ54" s="277">
        <v>3</v>
      </c>
      <c r="AR54" s="278" t="str">
        <f t="shared" ref="AR54" si="4">IF(ISBLANK(AS54),"",AS54/SUM($AS$46:$AS$106))</f>
        <v/>
      </c>
      <c r="AS54" s="279"/>
      <c r="AT54" s="308"/>
      <c r="AU54" s="309"/>
      <c r="AV54" s="285"/>
      <c r="AW54" s="273"/>
      <c r="AX54" s="273"/>
      <c r="AY54" s="273"/>
      <c r="AZ54" s="273"/>
      <c r="BA54" s="273"/>
      <c r="BB54" s="273"/>
      <c r="BC54" s="273"/>
      <c r="BD54" s="273"/>
      <c r="BE54" s="273"/>
      <c r="BF54" s="273"/>
      <c r="BG54" s="273"/>
      <c r="BH54" s="273"/>
      <c r="BI54" s="273"/>
      <c r="BJ54" s="273"/>
      <c r="BK54" s="273"/>
      <c r="BL54" s="273"/>
      <c r="BM54" s="273"/>
      <c r="BN54" s="273"/>
      <c r="BO54" s="273"/>
      <c r="BP54" s="273"/>
      <c r="BQ54" s="273"/>
      <c r="BR54" s="273"/>
      <c r="BS54" s="273"/>
      <c r="BT54" s="273"/>
      <c r="BU54" s="273"/>
      <c r="BV54" s="273"/>
      <c r="BW54" s="273"/>
      <c r="BX54" s="273"/>
      <c r="BY54" s="273"/>
      <c r="BZ54" s="273"/>
      <c r="CA54" s="273"/>
      <c r="CB54" s="273"/>
      <c r="CC54" s="273"/>
      <c r="CD54" s="273"/>
      <c r="CE54" s="273"/>
      <c r="CF54" s="273"/>
      <c r="CG54" s="273"/>
      <c r="CH54" s="273"/>
      <c r="CI54" s="273"/>
      <c r="CJ54" s="273"/>
      <c r="CK54" s="273"/>
      <c r="CL54" s="273"/>
      <c r="CM54" s="273"/>
      <c r="CN54" s="273"/>
      <c r="CO54" s="273"/>
      <c r="CP54" s="273"/>
      <c r="CQ54" s="273"/>
      <c r="CR54" s="273"/>
      <c r="CS54" s="273"/>
      <c r="CT54" s="273"/>
      <c r="CU54" s="273"/>
      <c r="CV54" s="273"/>
      <c r="CW54" s="273"/>
      <c r="CX54" s="273"/>
      <c r="CY54" s="273"/>
      <c r="CZ54" s="273"/>
      <c r="DA54" s="273"/>
      <c r="DB54" s="273"/>
      <c r="DC54" s="273"/>
      <c r="DD54" s="273"/>
      <c r="DE54" s="273"/>
      <c r="DF54" s="273"/>
      <c r="DG54" s="531"/>
      <c r="DH54" s="271" t="str">
        <f t="shared" ref="DH54" si="5">IF(COUNTIF(AV54:DG57,"&lt;&gt;") &gt; 0, COUNTIF(AV54:DG57,"&lt;&gt;"), "")</f>
        <v/>
      </c>
      <c r="DI54" s="269" t="str">
        <f t="shared" ref="DI54" si="6">IF(COUNTIF(AV54:DG57,"&lt;&gt;") &gt; 0, (COUNTIF(AV54:DG57,$T$50)*$W$50) + (COUNTIF(AV54:DG57,$T$52)*$W$52) + (COUNTIF(AV54:DG57,$T$54)*$W$54), "")</f>
        <v/>
      </c>
      <c r="DJ54" s="272" t="str">
        <f t="shared" ref="DJ54" si="7">IF(COUNTIF(AV54:DG57,"&lt;&gt;") &gt; 0, DI54/DH54, "")</f>
        <v/>
      </c>
      <c r="DK54" s="530"/>
      <c r="DL54" s="279"/>
      <c r="DM54" s="528"/>
      <c r="DN54" s="279"/>
      <c r="DO54" s="279"/>
      <c r="DP54" s="528"/>
      <c r="DQ54" s="279"/>
      <c r="DR54" s="279"/>
      <c r="DS54" s="529"/>
      <c r="DT54" s="279"/>
      <c r="DU54" s="279"/>
      <c r="DV54" s="528"/>
      <c r="DW54" s="279"/>
      <c r="DX54" s="279"/>
      <c r="DY54" s="528"/>
      <c r="DZ54" s="25"/>
      <c r="EA54" s="26"/>
      <c r="EB54" s="25"/>
      <c r="EC54" s="26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</row>
    <row r="55" spans="1:182" ht="9" customHeight="1" thickBot="1" x14ac:dyDescent="0.35">
      <c r="A55" s="25"/>
      <c r="B55" s="25"/>
      <c r="C55" s="26"/>
      <c r="D55" s="25"/>
      <c r="E55" s="26"/>
      <c r="F55" s="315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165"/>
      <c r="U55" s="166"/>
      <c r="V55" s="167"/>
      <c r="W55" s="316"/>
      <c r="X55" s="316"/>
      <c r="Y55" s="317"/>
      <c r="Z55" s="52"/>
      <c r="AA55" s="53"/>
      <c r="AB55" s="53"/>
      <c r="AC55" s="53"/>
      <c r="AD55" s="53"/>
      <c r="AE55" s="53"/>
      <c r="AF55" s="53"/>
      <c r="AG55" s="54"/>
      <c r="AH55" s="263"/>
      <c r="AI55" s="262"/>
      <c r="AJ55" s="56"/>
      <c r="AK55" s="54"/>
      <c r="AL55" s="263"/>
      <c r="AM55" s="262"/>
      <c r="AN55" s="56"/>
      <c r="AO55" s="54"/>
      <c r="AP55" s="51"/>
      <c r="AQ55" s="277"/>
      <c r="AR55" s="278"/>
      <c r="AS55" s="279"/>
      <c r="AT55" s="308"/>
      <c r="AU55" s="309"/>
      <c r="AV55" s="285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L55" s="273"/>
      <c r="BM55" s="273"/>
      <c r="BN55" s="273"/>
      <c r="BO55" s="273"/>
      <c r="BP55" s="273"/>
      <c r="BQ55" s="273"/>
      <c r="BR55" s="273"/>
      <c r="BS55" s="273"/>
      <c r="BT55" s="273"/>
      <c r="BU55" s="273"/>
      <c r="BV55" s="273"/>
      <c r="BW55" s="273"/>
      <c r="BX55" s="273"/>
      <c r="BY55" s="273"/>
      <c r="BZ55" s="273"/>
      <c r="CA55" s="273"/>
      <c r="CB55" s="273"/>
      <c r="CC55" s="273"/>
      <c r="CD55" s="273"/>
      <c r="CE55" s="273"/>
      <c r="CF55" s="273"/>
      <c r="CG55" s="273"/>
      <c r="CH55" s="273"/>
      <c r="CI55" s="273"/>
      <c r="CJ55" s="273"/>
      <c r="CK55" s="273"/>
      <c r="CL55" s="273"/>
      <c r="CM55" s="273"/>
      <c r="CN55" s="273"/>
      <c r="CO55" s="273"/>
      <c r="CP55" s="273"/>
      <c r="CQ55" s="273"/>
      <c r="CR55" s="273"/>
      <c r="CS55" s="273"/>
      <c r="CT55" s="273"/>
      <c r="CU55" s="273"/>
      <c r="CV55" s="273"/>
      <c r="CW55" s="273"/>
      <c r="CX55" s="273"/>
      <c r="CY55" s="273"/>
      <c r="CZ55" s="273"/>
      <c r="DA55" s="273"/>
      <c r="DB55" s="273"/>
      <c r="DC55" s="273"/>
      <c r="DD55" s="273"/>
      <c r="DE55" s="273"/>
      <c r="DF55" s="273"/>
      <c r="DG55" s="531"/>
      <c r="DH55" s="271"/>
      <c r="DI55" s="269"/>
      <c r="DJ55" s="272"/>
      <c r="DK55" s="530"/>
      <c r="DL55" s="279"/>
      <c r="DM55" s="528"/>
      <c r="DN55" s="279"/>
      <c r="DO55" s="279"/>
      <c r="DP55" s="528"/>
      <c r="DQ55" s="279"/>
      <c r="DR55" s="279"/>
      <c r="DS55" s="529"/>
      <c r="DT55" s="279"/>
      <c r="DU55" s="279"/>
      <c r="DV55" s="528"/>
      <c r="DW55" s="279"/>
      <c r="DX55" s="279"/>
      <c r="DY55" s="528"/>
      <c r="DZ55" s="25"/>
      <c r="EA55" s="26"/>
      <c r="EB55" s="25"/>
      <c r="EC55" s="26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</row>
    <row r="56" spans="1:182" ht="9" customHeight="1" x14ac:dyDescent="0.3">
      <c r="A56" s="25"/>
      <c r="B56" s="25"/>
      <c r="C56" s="25"/>
      <c r="D56" s="25"/>
      <c r="E56" s="26"/>
      <c r="F56" s="292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4"/>
      <c r="T56" s="298"/>
      <c r="U56" s="299"/>
      <c r="V56" s="150"/>
      <c r="W56" s="302"/>
      <c r="X56" s="303"/>
      <c r="Y56" s="304"/>
      <c r="Z56" s="52"/>
      <c r="AA56" s="53"/>
      <c r="AB56" s="53"/>
      <c r="AC56" s="53"/>
      <c r="AD56" s="53"/>
      <c r="AE56" s="53"/>
      <c r="AF56" s="54"/>
      <c r="AG56" s="56"/>
      <c r="AH56" s="264"/>
      <c r="AI56" s="265"/>
      <c r="AJ56" s="54"/>
      <c r="AK56" s="56"/>
      <c r="AL56" s="264"/>
      <c r="AM56" s="265"/>
      <c r="AN56" s="54"/>
      <c r="AO56" s="56"/>
      <c r="AP56" s="51"/>
      <c r="AQ56" s="277"/>
      <c r="AR56" s="278"/>
      <c r="AS56" s="279"/>
      <c r="AT56" s="308"/>
      <c r="AU56" s="309"/>
      <c r="AV56" s="285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L56" s="273"/>
      <c r="BM56" s="273"/>
      <c r="BN56" s="273"/>
      <c r="BO56" s="273"/>
      <c r="BP56" s="273"/>
      <c r="BQ56" s="273"/>
      <c r="BR56" s="273"/>
      <c r="BS56" s="273"/>
      <c r="BT56" s="273"/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  <c r="CN56" s="273"/>
      <c r="CO56" s="273"/>
      <c r="CP56" s="273"/>
      <c r="CQ56" s="273"/>
      <c r="CR56" s="273"/>
      <c r="CS56" s="273"/>
      <c r="CT56" s="273"/>
      <c r="CU56" s="273"/>
      <c r="CV56" s="273"/>
      <c r="CW56" s="273"/>
      <c r="CX56" s="273"/>
      <c r="CY56" s="273"/>
      <c r="CZ56" s="273"/>
      <c r="DA56" s="273"/>
      <c r="DB56" s="273"/>
      <c r="DC56" s="273"/>
      <c r="DD56" s="273"/>
      <c r="DE56" s="273"/>
      <c r="DF56" s="273"/>
      <c r="DG56" s="531"/>
      <c r="DH56" s="271"/>
      <c r="DI56" s="269"/>
      <c r="DJ56" s="272"/>
      <c r="DK56" s="530"/>
      <c r="DL56" s="279"/>
      <c r="DM56" s="528"/>
      <c r="DN56" s="279"/>
      <c r="DO56" s="279"/>
      <c r="DP56" s="528"/>
      <c r="DQ56" s="279"/>
      <c r="DR56" s="279"/>
      <c r="DS56" s="529"/>
      <c r="DT56" s="279"/>
      <c r="DU56" s="279"/>
      <c r="DV56" s="528"/>
      <c r="DW56" s="279"/>
      <c r="DX56" s="279"/>
      <c r="DY56" s="528"/>
      <c r="DZ56" s="25"/>
      <c r="EA56" s="26"/>
      <c r="EB56" s="25"/>
      <c r="EC56" s="26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</row>
    <row r="57" spans="1:182" ht="9" customHeight="1" x14ac:dyDescent="0.3">
      <c r="A57" s="25"/>
      <c r="B57" s="25"/>
      <c r="C57" s="25"/>
      <c r="D57" s="25"/>
      <c r="E57" s="26"/>
      <c r="F57" s="295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7"/>
      <c r="T57" s="300"/>
      <c r="U57" s="301"/>
      <c r="V57" s="147"/>
      <c r="W57" s="305"/>
      <c r="X57" s="306"/>
      <c r="Y57" s="307"/>
      <c r="Z57" s="52"/>
      <c r="AA57" s="53"/>
      <c r="AB57" s="53"/>
      <c r="AC57" s="53"/>
      <c r="AD57" s="53"/>
      <c r="AE57" s="54"/>
      <c r="AF57" s="291" t="s">
        <v>23</v>
      </c>
      <c r="AG57" s="262"/>
      <c r="AH57" s="56"/>
      <c r="AI57" s="54"/>
      <c r="AJ57" s="263"/>
      <c r="AK57" s="262"/>
      <c r="AL57" s="56"/>
      <c r="AM57" s="54"/>
      <c r="AN57" s="263"/>
      <c r="AO57" s="262"/>
      <c r="AP57" s="55"/>
      <c r="AQ57" s="277"/>
      <c r="AR57" s="278"/>
      <c r="AS57" s="279"/>
      <c r="AT57" s="547"/>
      <c r="AU57" s="548"/>
      <c r="AV57" s="285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L57" s="273"/>
      <c r="BM57" s="273"/>
      <c r="BN57" s="273"/>
      <c r="BO57" s="273"/>
      <c r="BP57" s="273"/>
      <c r="BQ57" s="273"/>
      <c r="BR57" s="273"/>
      <c r="BS57" s="273"/>
      <c r="BT57" s="273"/>
      <c r="BU57" s="273"/>
      <c r="BV57" s="273"/>
      <c r="BW57" s="273"/>
      <c r="BX57" s="273"/>
      <c r="BY57" s="273"/>
      <c r="BZ57" s="273"/>
      <c r="CA57" s="273"/>
      <c r="CB57" s="273"/>
      <c r="CC57" s="273"/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  <c r="CN57" s="273"/>
      <c r="CO57" s="273"/>
      <c r="CP57" s="273"/>
      <c r="CQ57" s="273"/>
      <c r="CR57" s="273"/>
      <c r="CS57" s="273"/>
      <c r="CT57" s="273"/>
      <c r="CU57" s="273"/>
      <c r="CV57" s="273"/>
      <c r="CW57" s="273"/>
      <c r="CX57" s="273"/>
      <c r="CY57" s="273"/>
      <c r="CZ57" s="273"/>
      <c r="DA57" s="273"/>
      <c r="DB57" s="273"/>
      <c r="DC57" s="273"/>
      <c r="DD57" s="273"/>
      <c r="DE57" s="273"/>
      <c r="DF57" s="273"/>
      <c r="DG57" s="531"/>
      <c r="DH57" s="271"/>
      <c r="DI57" s="269"/>
      <c r="DJ57" s="272"/>
      <c r="DK57" s="530"/>
      <c r="DL57" s="279"/>
      <c r="DM57" s="528"/>
      <c r="DN57" s="279"/>
      <c r="DO57" s="279"/>
      <c r="DP57" s="528"/>
      <c r="DQ57" s="279"/>
      <c r="DR57" s="279"/>
      <c r="DS57" s="529"/>
      <c r="DT57" s="279"/>
      <c r="DU57" s="279"/>
      <c r="DV57" s="528"/>
      <c r="DW57" s="279"/>
      <c r="DX57" s="279"/>
      <c r="DY57" s="528"/>
      <c r="DZ57" s="25"/>
      <c r="EA57" s="26"/>
      <c r="EB57" s="25"/>
      <c r="EC57" s="26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</row>
    <row r="58" spans="1:182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64"/>
      <c r="AG58" s="265"/>
      <c r="AH58" s="54"/>
      <c r="AI58" s="56"/>
      <c r="AJ58" s="264"/>
      <c r="AK58" s="265"/>
      <c r="AL58" s="54"/>
      <c r="AM58" s="56"/>
      <c r="AN58" s="264"/>
      <c r="AO58" s="265"/>
      <c r="AP58" s="50"/>
      <c r="AQ58" s="277">
        <v>4</v>
      </c>
      <c r="AR58" s="278" t="str">
        <f t="shared" ref="AR58" si="8">IF(ISBLANK(AS58),"",AS58/SUM($AS$46:$AS$106))</f>
        <v/>
      </c>
      <c r="AS58" s="279"/>
      <c r="AT58" s="545"/>
      <c r="AU58" s="546"/>
      <c r="AV58" s="285"/>
      <c r="AW58" s="273"/>
      <c r="AX58" s="273"/>
      <c r="AY58" s="273"/>
      <c r="AZ58" s="273"/>
      <c r="BA58" s="273"/>
      <c r="BB58" s="273"/>
      <c r="BC58" s="273"/>
      <c r="BD58" s="273"/>
      <c r="BE58" s="273"/>
      <c r="BF58" s="273"/>
      <c r="BG58" s="273"/>
      <c r="BH58" s="273"/>
      <c r="BI58" s="273"/>
      <c r="BJ58" s="273"/>
      <c r="BK58" s="273"/>
      <c r="BL58" s="273"/>
      <c r="BM58" s="273"/>
      <c r="BN58" s="273"/>
      <c r="BO58" s="273"/>
      <c r="BP58" s="273"/>
      <c r="BQ58" s="273"/>
      <c r="BR58" s="273"/>
      <c r="BS58" s="273"/>
      <c r="BT58" s="273"/>
      <c r="BU58" s="273"/>
      <c r="BV58" s="273"/>
      <c r="BW58" s="273"/>
      <c r="BX58" s="273"/>
      <c r="BY58" s="273"/>
      <c r="BZ58" s="273"/>
      <c r="CA58" s="273"/>
      <c r="CB58" s="273"/>
      <c r="CC58" s="273"/>
      <c r="CD58" s="273"/>
      <c r="CE58" s="273"/>
      <c r="CF58" s="273"/>
      <c r="CG58" s="273"/>
      <c r="CH58" s="273"/>
      <c r="CI58" s="273"/>
      <c r="CJ58" s="273"/>
      <c r="CK58" s="273"/>
      <c r="CL58" s="273"/>
      <c r="CM58" s="273"/>
      <c r="CN58" s="273"/>
      <c r="CO58" s="273"/>
      <c r="CP58" s="273"/>
      <c r="CQ58" s="273"/>
      <c r="CR58" s="273"/>
      <c r="CS58" s="273"/>
      <c r="CT58" s="273"/>
      <c r="CU58" s="273"/>
      <c r="CV58" s="273"/>
      <c r="CW58" s="273"/>
      <c r="CX58" s="273"/>
      <c r="CY58" s="273"/>
      <c r="CZ58" s="273"/>
      <c r="DA58" s="273"/>
      <c r="DB58" s="273"/>
      <c r="DC58" s="273"/>
      <c r="DD58" s="273"/>
      <c r="DE58" s="273"/>
      <c r="DF58" s="273"/>
      <c r="DG58" s="531"/>
      <c r="DH58" s="271" t="str">
        <f t="shared" ref="DH58" si="9">IF(COUNTIF(AV58:DG61,"&lt;&gt;") &gt; 0, COUNTIF(AV58:DG61,"&lt;&gt;"), "")</f>
        <v/>
      </c>
      <c r="DI58" s="269" t="str">
        <f t="shared" ref="DI58" si="10">IF(COUNTIF(AV58:DG61,"&lt;&gt;") &gt; 0, (COUNTIF(AV58:DG61,$T$50)*$W$50) + (COUNTIF(AV58:DG61,$T$52)*$W$52) + (COUNTIF(AV58:DG61,$T$54)*$W$54), "")</f>
        <v/>
      </c>
      <c r="DJ58" s="272" t="str">
        <f t="shared" ref="DJ58" si="11">IF(COUNTIF(AV58:DG61,"&lt;&gt;") &gt; 0, DI58/DH58, "")</f>
        <v/>
      </c>
      <c r="DK58" s="530"/>
      <c r="DL58" s="279"/>
      <c r="DM58" s="528"/>
      <c r="DN58" s="279"/>
      <c r="DO58" s="279"/>
      <c r="DP58" s="528"/>
      <c r="DQ58" s="279"/>
      <c r="DR58" s="279"/>
      <c r="DS58" s="529"/>
      <c r="DT58" s="279"/>
      <c r="DU58" s="279"/>
      <c r="DV58" s="528"/>
      <c r="DW58" s="279"/>
      <c r="DX58" s="279"/>
      <c r="DY58" s="528"/>
      <c r="DZ58" s="25"/>
      <c r="EA58" s="26"/>
      <c r="EB58" s="25"/>
      <c r="EC58" s="26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</row>
    <row r="59" spans="1:182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63"/>
      <c r="AE59" s="262"/>
      <c r="AF59" s="56"/>
      <c r="AG59" s="54"/>
      <c r="AH59" s="263"/>
      <c r="AI59" s="262"/>
      <c r="AJ59" s="56"/>
      <c r="AK59" s="54"/>
      <c r="AL59" s="263"/>
      <c r="AM59" s="262"/>
      <c r="AN59" s="56"/>
      <c r="AO59" s="54"/>
      <c r="AP59" s="51"/>
      <c r="AQ59" s="277"/>
      <c r="AR59" s="278"/>
      <c r="AS59" s="279"/>
      <c r="AT59" s="281"/>
      <c r="AU59" s="282"/>
      <c r="AV59" s="285"/>
      <c r="AW59" s="273"/>
      <c r="AX59" s="273"/>
      <c r="AY59" s="273"/>
      <c r="AZ59" s="273"/>
      <c r="BA59" s="273"/>
      <c r="BB59" s="273"/>
      <c r="BC59" s="273"/>
      <c r="BD59" s="273"/>
      <c r="BE59" s="273"/>
      <c r="BF59" s="273"/>
      <c r="BG59" s="273"/>
      <c r="BH59" s="273"/>
      <c r="BI59" s="273"/>
      <c r="BJ59" s="273"/>
      <c r="BK59" s="273"/>
      <c r="BL59" s="273"/>
      <c r="BM59" s="273"/>
      <c r="BN59" s="273"/>
      <c r="BO59" s="273"/>
      <c r="BP59" s="273"/>
      <c r="BQ59" s="273"/>
      <c r="BR59" s="273"/>
      <c r="BS59" s="273"/>
      <c r="BT59" s="273"/>
      <c r="BU59" s="273"/>
      <c r="BV59" s="273"/>
      <c r="BW59" s="273"/>
      <c r="BX59" s="273"/>
      <c r="BY59" s="273"/>
      <c r="BZ59" s="273"/>
      <c r="CA59" s="273"/>
      <c r="CB59" s="273"/>
      <c r="CC59" s="273"/>
      <c r="CD59" s="273"/>
      <c r="CE59" s="273"/>
      <c r="CF59" s="273"/>
      <c r="CG59" s="273"/>
      <c r="CH59" s="273"/>
      <c r="CI59" s="273"/>
      <c r="CJ59" s="273"/>
      <c r="CK59" s="273"/>
      <c r="CL59" s="273"/>
      <c r="CM59" s="273"/>
      <c r="CN59" s="273"/>
      <c r="CO59" s="273"/>
      <c r="CP59" s="273"/>
      <c r="CQ59" s="273"/>
      <c r="CR59" s="273"/>
      <c r="CS59" s="273"/>
      <c r="CT59" s="273"/>
      <c r="CU59" s="273"/>
      <c r="CV59" s="273"/>
      <c r="CW59" s="273"/>
      <c r="CX59" s="273"/>
      <c r="CY59" s="273"/>
      <c r="CZ59" s="273"/>
      <c r="DA59" s="273"/>
      <c r="DB59" s="273"/>
      <c r="DC59" s="273"/>
      <c r="DD59" s="273"/>
      <c r="DE59" s="273"/>
      <c r="DF59" s="273"/>
      <c r="DG59" s="531"/>
      <c r="DH59" s="271"/>
      <c r="DI59" s="269"/>
      <c r="DJ59" s="272"/>
      <c r="DK59" s="530"/>
      <c r="DL59" s="279"/>
      <c r="DM59" s="528"/>
      <c r="DN59" s="279"/>
      <c r="DO59" s="279"/>
      <c r="DP59" s="528"/>
      <c r="DQ59" s="279"/>
      <c r="DR59" s="279"/>
      <c r="DS59" s="529"/>
      <c r="DT59" s="279"/>
      <c r="DU59" s="279"/>
      <c r="DV59" s="528"/>
      <c r="DW59" s="279"/>
      <c r="DX59" s="279"/>
      <c r="DY59" s="528"/>
      <c r="DZ59" s="25"/>
      <c r="EA59" s="26"/>
      <c r="EB59" s="25"/>
      <c r="EC59" s="26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</row>
    <row r="60" spans="1:182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64"/>
      <c r="AE60" s="265"/>
      <c r="AF60" s="54"/>
      <c r="AG60" s="56"/>
      <c r="AH60" s="264"/>
      <c r="AI60" s="265"/>
      <c r="AJ60" s="54"/>
      <c r="AK60" s="56"/>
      <c r="AL60" s="264"/>
      <c r="AM60" s="265"/>
      <c r="AN60" s="54"/>
      <c r="AO60" s="56"/>
      <c r="AP60" s="51"/>
      <c r="AQ60" s="277"/>
      <c r="AR60" s="278"/>
      <c r="AS60" s="279"/>
      <c r="AT60" s="281"/>
      <c r="AU60" s="282"/>
      <c r="AV60" s="285"/>
      <c r="AW60" s="273"/>
      <c r="AX60" s="273"/>
      <c r="AY60" s="273"/>
      <c r="AZ60" s="273"/>
      <c r="BA60" s="273"/>
      <c r="BB60" s="273"/>
      <c r="BC60" s="273"/>
      <c r="BD60" s="273"/>
      <c r="BE60" s="273"/>
      <c r="BF60" s="273"/>
      <c r="BG60" s="273"/>
      <c r="BH60" s="273"/>
      <c r="BI60" s="273"/>
      <c r="BJ60" s="273"/>
      <c r="BK60" s="273"/>
      <c r="BL60" s="273"/>
      <c r="BM60" s="273"/>
      <c r="BN60" s="273"/>
      <c r="BO60" s="273"/>
      <c r="BP60" s="273"/>
      <c r="BQ60" s="273"/>
      <c r="BR60" s="273"/>
      <c r="BS60" s="273"/>
      <c r="BT60" s="273"/>
      <c r="BU60" s="273"/>
      <c r="BV60" s="273"/>
      <c r="BW60" s="273"/>
      <c r="BX60" s="273"/>
      <c r="BY60" s="273"/>
      <c r="BZ60" s="273"/>
      <c r="CA60" s="273"/>
      <c r="CB60" s="273"/>
      <c r="CC60" s="273"/>
      <c r="CD60" s="273"/>
      <c r="CE60" s="273"/>
      <c r="CF60" s="273"/>
      <c r="CG60" s="273"/>
      <c r="CH60" s="273"/>
      <c r="CI60" s="273"/>
      <c r="CJ60" s="273"/>
      <c r="CK60" s="273"/>
      <c r="CL60" s="273"/>
      <c r="CM60" s="273"/>
      <c r="CN60" s="273"/>
      <c r="CO60" s="273"/>
      <c r="CP60" s="273"/>
      <c r="CQ60" s="273"/>
      <c r="CR60" s="273"/>
      <c r="CS60" s="273"/>
      <c r="CT60" s="273"/>
      <c r="CU60" s="273"/>
      <c r="CV60" s="273"/>
      <c r="CW60" s="273"/>
      <c r="CX60" s="273"/>
      <c r="CY60" s="273"/>
      <c r="CZ60" s="273"/>
      <c r="DA60" s="273"/>
      <c r="DB60" s="273"/>
      <c r="DC60" s="273"/>
      <c r="DD60" s="273"/>
      <c r="DE60" s="273"/>
      <c r="DF60" s="273"/>
      <c r="DG60" s="531"/>
      <c r="DH60" s="271"/>
      <c r="DI60" s="269"/>
      <c r="DJ60" s="272"/>
      <c r="DK60" s="530"/>
      <c r="DL60" s="279"/>
      <c r="DM60" s="528"/>
      <c r="DN60" s="279"/>
      <c r="DO60" s="279"/>
      <c r="DP60" s="528"/>
      <c r="DQ60" s="279"/>
      <c r="DR60" s="279"/>
      <c r="DS60" s="529"/>
      <c r="DT60" s="279"/>
      <c r="DU60" s="279"/>
      <c r="DV60" s="528"/>
      <c r="DW60" s="279"/>
      <c r="DX60" s="279"/>
      <c r="DY60" s="528"/>
      <c r="DZ60" s="25"/>
      <c r="EA60" s="26"/>
      <c r="EB60" s="25"/>
      <c r="EC60" s="26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</row>
    <row r="61" spans="1:182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63"/>
      <c r="AC61" s="262"/>
      <c r="AD61" s="56"/>
      <c r="AE61" s="54"/>
      <c r="AF61" s="263"/>
      <c r="AG61" s="262"/>
      <c r="AH61" s="56"/>
      <c r="AI61" s="54"/>
      <c r="AJ61" s="263"/>
      <c r="AK61" s="262"/>
      <c r="AL61" s="56"/>
      <c r="AM61" s="54"/>
      <c r="AN61" s="291" t="s">
        <v>23</v>
      </c>
      <c r="AO61" s="262"/>
      <c r="AP61" s="55"/>
      <c r="AQ61" s="277"/>
      <c r="AR61" s="278"/>
      <c r="AS61" s="279"/>
      <c r="AT61" s="281"/>
      <c r="AU61" s="282"/>
      <c r="AV61" s="285"/>
      <c r="AW61" s="273"/>
      <c r="AX61" s="273"/>
      <c r="AY61" s="273"/>
      <c r="AZ61" s="273"/>
      <c r="BA61" s="273"/>
      <c r="BB61" s="273"/>
      <c r="BC61" s="273"/>
      <c r="BD61" s="273"/>
      <c r="BE61" s="273"/>
      <c r="BF61" s="273"/>
      <c r="BG61" s="273"/>
      <c r="BH61" s="273"/>
      <c r="BI61" s="273"/>
      <c r="BJ61" s="273"/>
      <c r="BK61" s="273"/>
      <c r="BL61" s="273"/>
      <c r="BM61" s="273"/>
      <c r="BN61" s="273"/>
      <c r="BO61" s="273"/>
      <c r="BP61" s="273"/>
      <c r="BQ61" s="273"/>
      <c r="BR61" s="273"/>
      <c r="BS61" s="273"/>
      <c r="BT61" s="273"/>
      <c r="BU61" s="273"/>
      <c r="BV61" s="273"/>
      <c r="BW61" s="273"/>
      <c r="BX61" s="273"/>
      <c r="BY61" s="273"/>
      <c r="BZ61" s="273"/>
      <c r="CA61" s="273"/>
      <c r="CB61" s="273"/>
      <c r="CC61" s="273"/>
      <c r="CD61" s="273"/>
      <c r="CE61" s="273"/>
      <c r="CF61" s="273"/>
      <c r="CG61" s="273"/>
      <c r="CH61" s="273"/>
      <c r="CI61" s="273"/>
      <c r="CJ61" s="273"/>
      <c r="CK61" s="273"/>
      <c r="CL61" s="273"/>
      <c r="CM61" s="273"/>
      <c r="CN61" s="273"/>
      <c r="CO61" s="273"/>
      <c r="CP61" s="273"/>
      <c r="CQ61" s="273"/>
      <c r="CR61" s="273"/>
      <c r="CS61" s="273"/>
      <c r="CT61" s="273"/>
      <c r="CU61" s="273"/>
      <c r="CV61" s="273"/>
      <c r="CW61" s="273"/>
      <c r="CX61" s="273"/>
      <c r="CY61" s="273"/>
      <c r="CZ61" s="273"/>
      <c r="DA61" s="273"/>
      <c r="DB61" s="273"/>
      <c r="DC61" s="273"/>
      <c r="DD61" s="273"/>
      <c r="DE61" s="273"/>
      <c r="DF61" s="273"/>
      <c r="DG61" s="531"/>
      <c r="DH61" s="271"/>
      <c r="DI61" s="269"/>
      <c r="DJ61" s="272"/>
      <c r="DK61" s="530"/>
      <c r="DL61" s="279"/>
      <c r="DM61" s="528"/>
      <c r="DN61" s="279"/>
      <c r="DO61" s="279"/>
      <c r="DP61" s="528"/>
      <c r="DQ61" s="279"/>
      <c r="DR61" s="279"/>
      <c r="DS61" s="529"/>
      <c r="DT61" s="279"/>
      <c r="DU61" s="279"/>
      <c r="DV61" s="528"/>
      <c r="DW61" s="279"/>
      <c r="DX61" s="279"/>
      <c r="DY61" s="528"/>
      <c r="DZ61" s="25"/>
      <c r="EA61" s="26"/>
      <c r="EB61" s="25"/>
      <c r="EC61" s="26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</row>
    <row r="62" spans="1:182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64"/>
      <c r="AC62" s="265"/>
      <c r="AD62" s="54"/>
      <c r="AE62" s="56"/>
      <c r="AF62" s="264"/>
      <c r="AG62" s="265"/>
      <c r="AH62" s="54"/>
      <c r="AI62" s="56"/>
      <c r="AJ62" s="264"/>
      <c r="AK62" s="265"/>
      <c r="AL62" s="54"/>
      <c r="AM62" s="56"/>
      <c r="AN62" s="264"/>
      <c r="AO62" s="265"/>
      <c r="AP62" s="50"/>
      <c r="AQ62" s="277">
        <v>5</v>
      </c>
      <c r="AR62" s="278" t="str">
        <f t="shared" ref="AR62" si="12">IF(ISBLANK(AS62),"",AS62/SUM($AS$46:$AS$106))</f>
        <v/>
      </c>
      <c r="AS62" s="279"/>
      <c r="AT62" s="281"/>
      <c r="AU62" s="287"/>
      <c r="AV62" s="285"/>
      <c r="AW62" s="273"/>
      <c r="AX62" s="273"/>
      <c r="AY62" s="273"/>
      <c r="AZ62" s="273"/>
      <c r="BA62" s="273"/>
      <c r="BB62" s="273"/>
      <c r="BC62" s="273"/>
      <c r="BD62" s="273"/>
      <c r="BE62" s="273"/>
      <c r="BF62" s="273"/>
      <c r="BG62" s="273"/>
      <c r="BH62" s="273"/>
      <c r="BI62" s="273"/>
      <c r="BJ62" s="273"/>
      <c r="BK62" s="273"/>
      <c r="BL62" s="273"/>
      <c r="BM62" s="273"/>
      <c r="BN62" s="273"/>
      <c r="BO62" s="273"/>
      <c r="BP62" s="273"/>
      <c r="BQ62" s="273"/>
      <c r="BR62" s="273"/>
      <c r="BS62" s="273"/>
      <c r="BT62" s="273"/>
      <c r="BU62" s="273"/>
      <c r="BV62" s="273"/>
      <c r="BW62" s="273"/>
      <c r="BX62" s="273"/>
      <c r="BY62" s="273"/>
      <c r="BZ62" s="273"/>
      <c r="CA62" s="273"/>
      <c r="CB62" s="273"/>
      <c r="CC62" s="273"/>
      <c r="CD62" s="273"/>
      <c r="CE62" s="273"/>
      <c r="CF62" s="273"/>
      <c r="CG62" s="273"/>
      <c r="CH62" s="273"/>
      <c r="CI62" s="273"/>
      <c r="CJ62" s="273"/>
      <c r="CK62" s="273"/>
      <c r="CL62" s="273"/>
      <c r="CM62" s="273"/>
      <c r="CN62" s="273"/>
      <c r="CO62" s="273"/>
      <c r="CP62" s="273"/>
      <c r="CQ62" s="273"/>
      <c r="CR62" s="273"/>
      <c r="CS62" s="273"/>
      <c r="CT62" s="273"/>
      <c r="CU62" s="273"/>
      <c r="CV62" s="273"/>
      <c r="CW62" s="273"/>
      <c r="CX62" s="273"/>
      <c r="CY62" s="273"/>
      <c r="CZ62" s="273"/>
      <c r="DA62" s="273"/>
      <c r="DB62" s="273"/>
      <c r="DC62" s="273"/>
      <c r="DD62" s="273"/>
      <c r="DE62" s="273"/>
      <c r="DF62" s="273"/>
      <c r="DG62" s="531"/>
      <c r="DH62" s="271" t="str">
        <f t="shared" ref="DH62" si="13">IF(COUNTIF(AV62:DG65,"&lt;&gt;") &gt; 0, COUNTIF(AV62:DG65,"&lt;&gt;"), "")</f>
        <v/>
      </c>
      <c r="DI62" s="269" t="str">
        <f t="shared" ref="DI62" si="14">IF(COUNTIF(AV62:DG65,"&lt;&gt;") &gt; 0, (COUNTIF(AV62:DG65,$T$50)*$W$50) + (COUNTIF(AV62:DG65,$T$52)*$W$52) + (COUNTIF(AV62:DG65,$T$54)*$W$54), "")</f>
        <v/>
      </c>
      <c r="DJ62" s="272" t="str">
        <f t="shared" ref="DJ62" si="15">IF(COUNTIF(AV62:DG65,"&lt;&gt;") &gt; 0, DI62/DH62, "")</f>
        <v/>
      </c>
      <c r="DK62" s="530"/>
      <c r="DL62" s="279"/>
      <c r="DM62" s="528"/>
      <c r="DN62" s="279"/>
      <c r="DO62" s="279"/>
      <c r="DP62" s="528"/>
      <c r="DQ62" s="279"/>
      <c r="DR62" s="279"/>
      <c r="DS62" s="529"/>
      <c r="DT62" s="279"/>
      <c r="DU62" s="279"/>
      <c r="DV62" s="528"/>
      <c r="DW62" s="279"/>
      <c r="DX62" s="279"/>
      <c r="DY62" s="528"/>
      <c r="DZ62" s="25"/>
      <c r="EA62" s="26"/>
      <c r="EB62" s="25"/>
      <c r="EC62" s="26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</row>
    <row r="63" spans="1:182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66"/>
      <c r="AA63" s="256"/>
      <c r="AB63" s="59"/>
      <c r="AC63" s="58"/>
      <c r="AD63" s="266"/>
      <c r="AE63" s="256"/>
      <c r="AF63" s="59"/>
      <c r="AG63" s="58"/>
      <c r="AH63" s="266"/>
      <c r="AI63" s="256"/>
      <c r="AJ63" s="59"/>
      <c r="AK63" s="58"/>
      <c r="AL63" s="263"/>
      <c r="AM63" s="262"/>
      <c r="AN63" s="56"/>
      <c r="AO63" s="54"/>
      <c r="AP63" s="51"/>
      <c r="AQ63" s="277"/>
      <c r="AR63" s="278"/>
      <c r="AS63" s="279"/>
      <c r="AT63" s="281"/>
      <c r="AU63" s="287"/>
      <c r="AV63" s="285"/>
      <c r="AW63" s="273"/>
      <c r="AX63" s="273"/>
      <c r="AY63" s="273"/>
      <c r="AZ63" s="273"/>
      <c r="BA63" s="273"/>
      <c r="BB63" s="273"/>
      <c r="BC63" s="273"/>
      <c r="BD63" s="273"/>
      <c r="BE63" s="273"/>
      <c r="BF63" s="273"/>
      <c r="BG63" s="273"/>
      <c r="BH63" s="273"/>
      <c r="BI63" s="273"/>
      <c r="BJ63" s="273"/>
      <c r="BK63" s="273"/>
      <c r="BL63" s="273"/>
      <c r="BM63" s="273"/>
      <c r="BN63" s="273"/>
      <c r="BO63" s="273"/>
      <c r="BP63" s="273"/>
      <c r="BQ63" s="273"/>
      <c r="BR63" s="273"/>
      <c r="BS63" s="273"/>
      <c r="BT63" s="273"/>
      <c r="BU63" s="273"/>
      <c r="BV63" s="273"/>
      <c r="BW63" s="273"/>
      <c r="BX63" s="273"/>
      <c r="BY63" s="273"/>
      <c r="BZ63" s="273"/>
      <c r="CA63" s="273"/>
      <c r="CB63" s="273"/>
      <c r="CC63" s="273"/>
      <c r="CD63" s="273"/>
      <c r="CE63" s="273"/>
      <c r="CF63" s="273"/>
      <c r="CG63" s="273"/>
      <c r="CH63" s="273"/>
      <c r="CI63" s="273"/>
      <c r="CJ63" s="273"/>
      <c r="CK63" s="273"/>
      <c r="CL63" s="273"/>
      <c r="CM63" s="273"/>
      <c r="CN63" s="273"/>
      <c r="CO63" s="273"/>
      <c r="CP63" s="273"/>
      <c r="CQ63" s="273"/>
      <c r="CR63" s="273"/>
      <c r="CS63" s="273"/>
      <c r="CT63" s="273"/>
      <c r="CU63" s="273"/>
      <c r="CV63" s="273"/>
      <c r="CW63" s="273"/>
      <c r="CX63" s="273"/>
      <c r="CY63" s="273"/>
      <c r="CZ63" s="273"/>
      <c r="DA63" s="273"/>
      <c r="DB63" s="273"/>
      <c r="DC63" s="273"/>
      <c r="DD63" s="273"/>
      <c r="DE63" s="273"/>
      <c r="DF63" s="273"/>
      <c r="DG63" s="531"/>
      <c r="DH63" s="271"/>
      <c r="DI63" s="269"/>
      <c r="DJ63" s="272"/>
      <c r="DK63" s="530"/>
      <c r="DL63" s="279"/>
      <c r="DM63" s="528"/>
      <c r="DN63" s="279"/>
      <c r="DO63" s="279"/>
      <c r="DP63" s="528"/>
      <c r="DQ63" s="279"/>
      <c r="DR63" s="279"/>
      <c r="DS63" s="529"/>
      <c r="DT63" s="279"/>
      <c r="DU63" s="279"/>
      <c r="DV63" s="528"/>
      <c r="DW63" s="279"/>
      <c r="DX63" s="279"/>
      <c r="DY63" s="528"/>
      <c r="DZ63" s="25"/>
      <c r="EA63" s="26"/>
      <c r="EB63" s="25"/>
      <c r="EC63" s="26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</row>
    <row r="64" spans="1:182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67"/>
      <c r="AA64" s="268"/>
      <c r="AB64" s="58"/>
      <c r="AC64" s="59"/>
      <c r="AD64" s="267"/>
      <c r="AE64" s="268"/>
      <c r="AF64" s="58"/>
      <c r="AG64" s="59"/>
      <c r="AH64" s="267"/>
      <c r="AI64" s="268"/>
      <c r="AJ64" s="58"/>
      <c r="AK64" s="59"/>
      <c r="AL64" s="264"/>
      <c r="AM64" s="265"/>
      <c r="AN64" s="54"/>
      <c r="AO64" s="56"/>
      <c r="AP64" s="51"/>
      <c r="AQ64" s="277"/>
      <c r="AR64" s="278"/>
      <c r="AS64" s="279"/>
      <c r="AT64" s="281"/>
      <c r="AU64" s="287"/>
      <c r="AV64" s="285"/>
      <c r="AW64" s="273"/>
      <c r="AX64" s="273"/>
      <c r="AY64" s="273"/>
      <c r="AZ64" s="273"/>
      <c r="BA64" s="273"/>
      <c r="BB64" s="273"/>
      <c r="BC64" s="273"/>
      <c r="BD64" s="273"/>
      <c r="BE64" s="273"/>
      <c r="BF64" s="273"/>
      <c r="BG64" s="273"/>
      <c r="BH64" s="273"/>
      <c r="BI64" s="273"/>
      <c r="BJ64" s="273"/>
      <c r="BK64" s="273"/>
      <c r="BL64" s="273"/>
      <c r="BM64" s="273"/>
      <c r="BN64" s="273"/>
      <c r="BO64" s="273"/>
      <c r="BP64" s="273"/>
      <c r="BQ64" s="273"/>
      <c r="BR64" s="273"/>
      <c r="BS64" s="273"/>
      <c r="BT64" s="273"/>
      <c r="BU64" s="273"/>
      <c r="BV64" s="273"/>
      <c r="BW64" s="273"/>
      <c r="BX64" s="273"/>
      <c r="BY64" s="273"/>
      <c r="BZ64" s="273"/>
      <c r="CA64" s="273"/>
      <c r="CB64" s="273"/>
      <c r="CC64" s="273"/>
      <c r="CD64" s="273"/>
      <c r="CE64" s="273"/>
      <c r="CF64" s="273"/>
      <c r="CG64" s="273"/>
      <c r="CH64" s="273"/>
      <c r="CI64" s="273"/>
      <c r="CJ64" s="273"/>
      <c r="CK64" s="273"/>
      <c r="CL64" s="273"/>
      <c r="CM64" s="273"/>
      <c r="CN64" s="273"/>
      <c r="CO64" s="273"/>
      <c r="CP64" s="273"/>
      <c r="CQ64" s="273"/>
      <c r="CR64" s="273"/>
      <c r="CS64" s="273"/>
      <c r="CT64" s="273"/>
      <c r="CU64" s="273"/>
      <c r="CV64" s="273"/>
      <c r="CW64" s="273"/>
      <c r="CX64" s="273"/>
      <c r="CY64" s="273"/>
      <c r="CZ64" s="273"/>
      <c r="DA64" s="273"/>
      <c r="DB64" s="273"/>
      <c r="DC64" s="273"/>
      <c r="DD64" s="273"/>
      <c r="DE64" s="273"/>
      <c r="DF64" s="273"/>
      <c r="DG64" s="531"/>
      <c r="DH64" s="271"/>
      <c r="DI64" s="269"/>
      <c r="DJ64" s="272"/>
      <c r="DK64" s="530"/>
      <c r="DL64" s="279"/>
      <c r="DM64" s="528"/>
      <c r="DN64" s="279"/>
      <c r="DO64" s="279"/>
      <c r="DP64" s="528"/>
      <c r="DQ64" s="279"/>
      <c r="DR64" s="279"/>
      <c r="DS64" s="529"/>
      <c r="DT64" s="279"/>
      <c r="DU64" s="279"/>
      <c r="DV64" s="528"/>
      <c r="DW64" s="279"/>
      <c r="DX64" s="279"/>
      <c r="DY64" s="528"/>
      <c r="DZ64" s="25"/>
      <c r="EA64" s="26"/>
      <c r="EB64" s="25"/>
      <c r="EC64" s="26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</row>
    <row r="65" spans="1:182" ht="9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7"/>
      <c r="W65" s="58"/>
      <c r="X65" s="266"/>
      <c r="Y65" s="256"/>
      <c r="Z65" s="59"/>
      <c r="AA65" s="58"/>
      <c r="AB65" s="266"/>
      <c r="AC65" s="256"/>
      <c r="AD65" s="59"/>
      <c r="AE65" s="58"/>
      <c r="AF65" s="266"/>
      <c r="AG65" s="256"/>
      <c r="AH65" s="59"/>
      <c r="AI65" s="58"/>
      <c r="AJ65" s="266"/>
      <c r="AK65" s="256"/>
      <c r="AL65" s="56"/>
      <c r="AM65" s="54"/>
      <c r="AN65" s="263"/>
      <c r="AO65" s="262"/>
      <c r="AP65" s="55"/>
      <c r="AQ65" s="277"/>
      <c r="AR65" s="278"/>
      <c r="AS65" s="279"/>
      <c r="AT65" s="281"/>
      <c r="AU65" s="287"/>
      <c r="AV65" s="285"/>
      <c r="AW65" s="273"/>
      <c r="AX65" s="273"/>
      <c r="AY65" s="273"/>
      <c r="AZ65" s="273"/>
      <c r="BA65" s="273"/>
      <c r="BB65" s="273"/>
      <c r="BC65" s="273"/>
      <c r="BD65" s="273"/>
      <c r="BE65" s="273"/>
      <c r="BF65" s="273"/>
      <c r="BG65" s="273"/>
      <c r="BH65" s="273"/>
      <c r="BI65" s="273"/>
      <c r="BJ65" s="273"/>
      <c r="BK65" s="273"/>
      <c r="BL65" s="273"/>
      <c r="BM65" s="273"/>
      <c r="BN65" s="273"/>
      <c r="BO65" s="273"/>
      <c r="BP65" s="273"/>
      <c r="BQ65" s="273"/>
      <c r="BR65" s="273"/>
      <c r="BS65" s="273"/>
      <c r="BT65" s="273"/>
      <c r="BU65" s="273"/>
      <c r="BV65" s="273"/>
      <c r="BW65" s="273"/>
      <c r="BX65" s="273"/>
      <c r="BY65" s="273"/>
      <c r="BZ65" s="273"/>
      <c r="CA65" s="273"/>
      <c r="CB65" s="273"/>
      <c r="CC65" s="273"/>
      <c r="CD65" s="273"/>
      <c r="CE65" s="273"/>
      <c r="CF65" s="273"/>
      <c r="CG65" s="273"/>
      <c r="CH65" s="273"/>
      <c r="CI65" s="273"/>
      <c r="CJ65" s="273"/>
      <c r="CK65" s="273"/>
      <c r="CL65" s="273"/>
      <c r="CM65" s="273"/>
      <c r="CN65" s="273"/>
      <c r="CO65" s="273"/>
      <c r="CP65" s="273"/>
      <c r="CQ65" s="273"/>
      <c r="CR65" s="273"/>
      <c r="CS65" s="273"/>
      <c r="CT65" s="273"/>
      <c r="CU65" s="273"/>
      <c r="CV65" s="273"/>
      <c r="CW65" s="273"/>
      <c r="CX65" s="273"/>
      <c r="CY65" s="273"/>
      <c r="CZ65" s="273"/>
      <c r="DA65" s="273"/>
      <c r="DB65" s="273"/>
      <c r="DC65" s="273"/>
      <c r="DD65" s="273"/>
      <c r="DE65" s="273"/>
      <c r="DF65" s="273"/>
      <c r="DG65" s="531"/>
      <c r="DH65" s="271"/>
      <c r="DI65" s="269"/>
      <c r="DJ65" s="272"/>
      <c r="DK65" s="530"/>
      <c r="DL65" s="279"/>
      <c r="DM65" s="528"/>
      <c r="DN65" s="279"/>
      <c r="DO65" s="279"/>
      <c r="DP65" s="528"/>
      <c r="DQ65" s="279"/>
      <c r="DR65" s="279"/>
      <c r="DS65" s="529"/>
      <c r="DT65" s="279"/>
      <c r="DU65" s="279"/>
      <c r="DV65" s="528"/>
      <c r="DW65" s="279"/>
      <c r="DX65" s="279"/>
      <c r="DY65" s="528"/>
      <c r="DZ65" s="25"/>
      <c r="EA65" s="26"/>
      <c r="EB65" s="25"/>
      <c r="EC65" s="26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</row>
    <row r="66" spans="1:182" ht="9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8"/>
      <c r="W66" s="59"/>
      <c r="X66" s="267"/>
      <c r="Y66" s="268"/>
      <c r="Z66" s="58"/>
      <c r="AA66" s="59"/>
      <c r="AB66" s="267"/>
      <c r="AC66" s="268"/>
      <c r="AD66" s="58"/>
      <c r="AE66" s="59"/>
      <c r="AF66" s="267"/>
      <c r="AG66" s="268"/>
      <c r="AH66" s="58"/>
      <c r="AI66" s="59"/>
      <c r="AJ66" s="267"/>
      <c r="AK66" s="268"/>
      <c r="AL66" s="54"/>
      <c r="AM66" s="56"/>
      <c r="AN66" s="264"/>
      <c r="AO66" s="265"/>
      <c r="AP66" s="50"/>
      <c r="AQ66" s="277">
        <v>6</v>
      </c>
      <c r="AR66" s="278" t="str">
        <f t="shared" ref="AR66" si="16">IF(ISBLANK(AS66),"",AS66/SUM($AS$46:$AS$106))</f>
        <v/>
      </c>
      <c r="AS66" s="279"/>
      <c r="AT66" s="289"/>
      <c r="AU66" s="290"/>
      <c r="AV66" s="285"/>
      <c r="AW66" s="273"/>
      <c r="AX66" s="273"/>
      <c r="AY66" s="273"/>
      <c r="AZ66" s="273"/>
      <c r="BA66" s="273"/>
      <c r="BB66" s="273"/>
      <c r="BC66" s="273"/>
      <c r="BD66" s="273"/>
      <c r="BE66" s="273"/>
      <c r="BF66" s="273"/>
      <c r="BG66" s="273"/>
      <c r="BH66" s="273"/>
      <c r="BI66" s="273"/>
      <c r="BJ66" s="273"/>
      <c r="BK66" s="273"/>
      <c r="BL66" s="273"/>
      <c r="BM66" s="273"/>
      <c r="BN66" s="273"/>
      <c r="BO66" s="273"/>
      <c r="BP66" s="273"/>
      <c r="BQ66" s="273"/>
      <c r="BR66" s="273"/>
      <c r="BS66" s="273"/>
      <c r="BT66" s="273"/>
      <c r="BU66" s="273"/>
      <c r="BV66" s="273"/>
      <c r="BW66" s="273"/>
      <c r="BX66" s="273"/>
      <c r="BY66" s="273"/>
      <c r="BZ66" s="273"/>
      <c r="CA66" s="273"/>
      <c r="CB66" s="273"/>
      <c r="CC66" s="273"/>
      <c r="CD66" s="273"/>
      <c r="CE66" s="273"/>
      <c r="CF66" s="273"/>
      <c r="CG66" s="273"/>
      <c r="CH66" s="273"/>
      <c r="CI66" s="273"/>
      <c r="CJ66" s="273"/>
      <c r="CK66" s="273"/>
      <c r="CL66" s="273"/>
      <c r="CM66" s="273"/>
      <c r="CN66" s="273"/>
      <c r="CO66" s="273"/>
      <c r="CP66" s="273"/>
      <c r="CQ66" s="273"/>
      <c r="CR66" s="273"/>
      <c r="CS66" s="273"/>
      <c r="CT66" s="273"/>
      <c r="CU66" s="273"/>
      <c r="CV66" s="273"/>
      <c r="CW66" s="273"/>
      <c r="CX66" s="273"/>
      <c r="CY66" s="273"/>
      <c r="CZ66" s="273"/>
      <c r="DA66" s="273"/>
      <c r="DB66" s="273"/>
      <c r="DC66" s="273"/>
      <c r="DD66" s="273"/>
      <c r="DE66" s="273"/>
      <c r="DF66" s="273"/>
      <c r="DG66" s="531"/>
      <c r="DH66" s="271" t="str">
        <f t="shared" ref="DH66" si="17">IF(COUNTIF(AV66:DG69,"&lt;&gt;") &gt; 0, COUNTIF(AV66:DG69,"&lt;&gt;"), "")</f>
        <v/>
      </c>
      <c r="DI66" s="269" t="str">
        <f t="shared" ref="DI66" si="18">IF(COUNTIF(AV66:DG69,"&lt;&gt;") &gt; 0, (COUNTIF(AV66:DG69,$T$50)*$W$50) + (COUNTIF(AV66:DG69,$T$52)*$W$52) + (COUNTIF(AV66:DG69,$T$54)*$W$54), "")</f>
        <v/>
      </c>
      <c r="DJ66" s="272" t="str">
        <f t="shared" ref="DJ66" si="19">IF(COUNTIF(AV66:DG69,"&lt;&gt;") &gt; 0, DI66/DH66, "")</f>
        <v/>
      </c>
      <c r="DK66" s="530"/>
      <c r="DL66" s="279"/>
      <c r="DM66" s="528"/>
      <c r="DN66" s="279"/>
      <c r="DO66" s="279"/>
      <c r="DP66" s="528"/>
      <c r="DQ66" s="279"/>
      <c r="DR66" s="279"/>
      <c r="DS66" s="529"/>
      <c r="DT66" s="279"/>
      <c r="DU66" s="279"/>
      <c r="DV66" s="528"/>
      <c r="DW66" s="279"/>
      <c r="DX66" s="279"/>
      <c r="DY66" s="528"/>
      <c r="DZ66" s="25"/>
      <c r="EA66" s="26"/>
      <c r="EB66" s="25"/>
      <c r="EC66" s="26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</row>
    <row r="67" spans="1:182" ht="9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53"/>
      <c r="M67" s="53"/>
      <c r="N67" s="53"/>
      <c r="O67" s="53"/>
      <c r="P67" s="53"/>
      <c r="Q67" s="53"/>
      <c r="R67" s="53"/>
      <c r="S67" s="53"/>
      <c r="T67" s="53"/>
      <c r="U67" s="54"/>
      <c r="V67" s="266"/>
      <c r="W67" s="256"/>
      <c r="X67" s="59"/>
      <c r="Y67" s="58"/>
      <c r="Z67" s="266"/>
      <c r="AA67" s="256"/>
      <c r="AB67" s="59"/>
      <c r="AC67" s="58"/>
      <c r="AD67" s="266"/>
      <c r="AE67" s="256"/>
      <c r="AF67" s="59"/>
      <c r="AG67" s="58"/>
      <c r="AH67" s="288"/>
      <c r="AI67" s="256"/>
      <c r="AJ67" s="59"/>
      <c r="AK67" s="58"/>
      <c r="AL67" s="263"/>
      <c r="AM67" s="262"/>
      <c r="AN67" s="56"/>
      <c r="AO67" s="54"/>
      <c r="AP67" s="51"/>
      <c r="AQ67" s="277"/>
      <c r="AR67" s="278"/>
      <c r="AS67" s="279"/>
      <c r="AT67" s="289"/>
      <c r="AU67" s="290"/>
      <c r="AV67" s="285"/>
      <c r="AW67" s="273"/>
      <c r="AX67" s="273"/>
      <c r="AY67" s="273"/>
      <c r="AZ67" s="273"/>
      <c r="BA67" s="273"/>
      <c r="BB67" s="273"/>
      <c r="BC67" s="273"/>
      <c r="BD67" s="273"/>
      <c r="BE67" s="273"/>
      <c r="BF67" s="273"/>
      <c r="BG67" s="273"/>
      <c r="BH67" s="273"/>
      <c r="BI67" s="273"/>
      <c r="BJ67" s="273"/>
      <c r="BK67" s="273"/>
      <c r="BL67" s="273"/>
      <c r="BM67" s="273"/>
      <c r="BN67" s="273"/>
      <c r="BO67" s="273"/>
      <c r="BP67" s="273"/>
      <c r="BQ67" s="273"/>
      <c r="BR67" s="273"/>
      <c r="BS67" s="273"/>
      <c r="BT67" s="273"/>
      <c r="BU67" s="273"/>
      <c r="BV67" s="273"/>
      <c r="BW67" s="273"/>
      <c r="BX67" s="273"/>
      <c r="BY67" s="273"/>
      <c r="BZ67" s="273"/>
      <c r="CA67" s="273"/>
      <c r="CB67" s="273"/>
      <c r="CC67" s="273"/>
      <c r="CD67" s="273"/>
      <c r="CE67" s="273"/>
      <c r="CF67" s="273"/>
      <c r="CG67" s="273"/>
      <c r="CH67" s="273"/>
      <c r="CI67" s="273"/>
      <c r="CJ67" s="273"/>
      <c r="CK67" s="273"/>
      <c r="CL67" s="273"/>
      <c r="CM67" s="273"/>
      <c r="CN67" s="273"/>
      <c r="CO67" s="273"/>
      <c r="CP67" s="273"/>
      <c r="CQ67" s="273"/>
      <c r="CR67" s="273"/>
      <c r="CS67" s="273"/>
      <c r="CT67" s="273"/>
      <c r="CU67" s="273"/>
      <c r="CV67" s="273"/>
      <c r="CW67" s="273"/>
      <c r="CX67" s="273"/>
      <c r="CY67" s="273"/>
      <c r="CZ67" s="273"/>
      <c r="DA67" s="273"/>
      <c r="DB67" s="273"/>
      <c r="DC67" s="273"/>
      <c r="DD67" s="273"/>
      <c r="DE67" s="273"/>
      <c r="DF67" s="273"/>
      <c r="DG67" s="531"/>
      <c r="DH67" s="271"/>
      <c r="DI67" s="269"/>
      <c r="DJ67" s="272"/>
      <c r="DK67" s="530"/>
      <c r="DL67" s="279"/>
      <c r="DM67" s="528"/>
      <c r="DN67" s="279"/>
      <c r="DO67" s="279"/>
      <c r="DP67" s="528"/>
      <c r="DQ67" s="279"/>
      <c r="DR67" s="279"/>
      <c r="DS67" s="529"/>
      <c r="DT67" s="279"/>
      <c r="DU67" s="279"/>
      <c r="DV67" s="528"/>
      <c r="DW67" s="279"/>
      <c r="DX67" s="279"/>
      <c r="DY67" s="528"/>
      <c r="DZ67" s="25"/>
      <c r="EA67" s="26"/>
      <c r="EB67" s="25"/>
      <c r="EC67" s="26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</row>
    <row r="68" spans="1:182" ht="9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53"/>
      <c r="M68" s="53"/>
      <c r="N68" s="53"/>
      <c r="O68" s="53"/>
      <c r="P68" s="53"/>
      <c r="Q68" s="53"/>
      <c r="R68" s="53"/>
      <c r="S68" s="53"/>
      <c r="T68" s="54"/>
      <c r="U68" s="56"/>
      <c r="V68" s="267"/>
      <c r="W68" s="268"/>
      <c r="X68" s="58"/>
      <c r="Y68" s="59"/>
      <c r="Z68" s="267"/>
      <c r="AA68" s="268"/>
      <c r="AB68" s="58"/>
      <c r="AC68" s="59"/>
      <c r="AD68" s="267"/>
      <c r="AE68" s="268"/>
      <c r="AF68" s="58"/>
      <c r="AG68" s="59"/>
      <c r="AH68" s="267"/>
      <c r="AI68" s="268"/>
      <c r="AJ68" s="58"/>
      <c r="AK68" s="59"/>
      <c r="AL68" s="264"/>
      <c r="AM68" s="265"/>
      <c r="AN68" s="54"/>
      <c r="AO68" s="56"/>
      <c r="AP68" s="51"/>
      <c r="AQ68" s="277"/>
      <c r="AR68" s="278"/>
      <c r="AS68" s="279"/>
      <c r="AT68" s="289"/>
      <c r="AU68" s="290"/>
      <c r="AV68" s="285"/>
      <c r="AW68" s="273"/>
      <c r="AX68" s="273"/>
      <c r="AY68" s="273"/>
      <c r="AZ68" s="273"/>
      <c r="BA68" s="273"/>
      <c r="BB68" s="273"/>
      <c r="BC68" s="273"/>
      <c r="BD68" s="273"/>
      <c r="BE68" s="273"/>
      <c r="BF68" s="273"/>
      <c r="BG68" s="273"/>
      <c r="BH68" s="273"/>
      <c r="BI68" s="273"/>
      <c r="BJ68" s="273"/>
      <c r="BK68" s="273"/>
      <c r="BL68" s="273"/>
      <c r="BM68" s="273"/>
      <c r="BN68" s="273"/>
      <c r="BO68" s="273"/>
      <c r="BP68" s="273"/>
      <c r="BQ68" s="273"/>
      <c r="BR68" s="273"/>
      <c r="BS68" s="273"/>
      <c r="BT68" s="273"/>
      <c r="BU68" s="273"/>
      <c r="BV68" s="273"/>
      <c r="BW68" s="273"/>
      <c r="BX68" s="273"/>
      <c r="BY68" s="273"/>
      <c r="BZ68" s="273"/>
      <c r="CA68" s="273"/>
      <c r="CB68" s="273"/>
      <c r="CC68" s="273"/>
      <c r="CD68" s="273"/>
      <c r="CE68" s="273"/>
      <c r="CF68" s="273"/>
      <c r="CG68" s="273"/>
      <c r="CH68" s="273"/>
      <c r="CI68" s="273"/>
      <c r="CJ68" s="273"/>
      <c r="CK68" s="273"/>
      <c r="CL68" s="273"/>
      <c r="CM68" s="273"/>
      <c r="CN68" s="273"/>
      <c r="CO68" s="273"/>
      <c r="CP68" s="273"/>
      <c r="CQ68" s="273"/>
      <c r="CR68" s="273"/>
      <c r="CS68" s="273"/>
      <c r="CT68" s="273"/>
      <c r="CU68" s="273"/>
      <c r="CV68" s="273"/>
      <c r="CW68" s="273"/>
      <c r="CX68" s="273"/>
      <c r="CY68" s="273"/>
      <c r="CZ68" s="273"/>
      <c r="DA68" s="273"/>
      <c r="DB68" s="273"/>
      <c r="DC68" s="273"/>
      <c r="DD68" s="273"/>
      <c r="DE68" s="273"/>
      <c r="DF68" s="273"/>
      <c r="DG68" s="531"/>
      <c r="DH68" s="271"/>
      <c r="DI68" s="269"/>
      <c r="DJ68" s="272"/>
      <c r="DK68" s="530"/>
      <c r="DL68" s="279"/>
      <c r="DM68" s="528"/>
      <c r="DN68" s="279"/>
      <c r="DO68" s="279"/>
      <c r="DP68" s="528"/>
      <c r="DQ68" s="279"/>
      <c r="DR68" s="279"/>
      <c r="DS68" s="529"/>
      <c r="DT68" s="279"/>
      <c r="DU68" s="279"/>
      <c r="DV68" s="528"/>
      <c r="DW68" s="279"/>
      <c r="DX68" s="279"/>
      <c r="DY68" s="528"/>
      <c r="DZ68" s="25"/>
      <c r="EA68" s="26"/>
      <c r="EB68" s="25"/>
      <c r="EC68" s="26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</row>
    <row r="69" spans="1:182" ht="9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53"/>
      <c r="M69" s="53"/>
      <c r="N69" s="53"/>
      <c r="O69" s="53"/>
      <c r="P69" s="53"/>
      <c r="Q69" s="53"/>
      <c r="R69" s="53"/>
      <c r="S69" s="54"/>
      <c r="T69" s="263"/>
      <c r="U69" s="262"/>
      <c r="V69" s="59"/>
      <c r="W69" s="58"/>
      <c r="X69" s="266"/>
      <c r="Y69" s="256"/>
      <c r="Z69" s="59"/>
      <c r="AA69" s="58"/>
      <c r="AB69" s="266"/>
      <c r="AC69" s="256"/>
      <c r="AD69" s="59"/>
      <c r="AE69" s="58"/>
      <c r="AF69" s="288"/>
      <c r="AG69" s="256"/>
      <c r="AH69" s="59"/>
      <c r="AI69" s="58"/>
      <c r="AJ69" s="266"/>
      <c r="AK69" s="256"/>
      <c r="AL69" s="56"/>
      <c r="AM69" s="54"/>
      <c r="AN69" s="263"/>
      <c r="AO69" s="262"/>
      <c r="AP69" s="55"/>
      <c r="AQ69" s="277"/>
      <c r="AR69" s="278"/>
      <c r="AS69" s="279"/>
      <c r="AT69" s="289"/>
      <c r="AU69" s="290"/>
      <c r="AV69" s="285"/>
      <c r="AW69" s="273"/>
      <c r="AX69" s="273"/>
      <c r="AY69" s="273"/>
      <c r="AZ69" s="273"/>
      <c r="BA69" s="273"/>
      <c r="BB69" s="273"/>
      <c r="BC69" s="273"/>
      <c r="BD69" s="273"/>
      <c r="BE69" s="273"/>
      <c r="BF69" s="273"/>
      <c r="BG69" s="273"/>
      <c r="BH69" s="273"/>
      <c r="BI69" s="273"/>
      <c r="BJ69" s="273"/>
      <c r="BK69" s="273"/>
      <c r="BL69" s="273"/>
      <c r="BM69" s="273"/>
      <c r="BN69" s="273"/>
      <c r="BO69" s="273"/>
      <c r="BP69" s="273"/>
      <c r="BQ69" s="273"/>
      <c r="BR69" s="273"/>
      <c r="BS69" s="273"/>
      <c r="BT69" s="273"/>
      <c r="BU69" s="273"/>
      <c r="BV69" s="273"/>
      <c r="BW69" s="273"/>
      <c r="BX69" s="273"/>
      <c r="BY69" s="273"/>
      <c r="BZ69" s="273"/>
      <c r="CA69" s="273"/>
      <c r="CB69" s="273"/>
      <c r="CC69" s="273"/>
      <c r="CD69" s="273"/>
      <c r="CE69" s="273"/>
      <c r="CF69" s="273"/>
      <c r="CG69" s="273"/>
      <c r="CH69" s="273"/>
      <c r="CI69" s="273"/>
      <c r="CJ69" s="273"/>
      <c r="CK69" s="273"/>
      <c r="CL69" s="273"/>
      <c r="CM69" s="273"/>
      <c r="CN69" s="273"/>
      <c r="CO69" s="273"/>
      <c r="CP69" s="273"/>
      <c r="CQ69" s="273"/>
      <c r="CR69" s="273"/>
      <c r="CS69" s="273"/>
      <c r="CT69" s="273"/>
      <c r="CU69" s="273"/>
      <c r="CV69" s="273"/>
      <c r="CW69" s="273"/>
      <c r="CX69" s="273"/>
      <c r="CY69" s="273"/>
      <c r="CZ69" s="273"/>
      <c r="DA69" s="273"/>
      <c r="DB69" s="273"/>
      <c r="DC69" s="273"/>
      <c r="DD69" s="273"/>
      <c r="DE69" s="273"/>
      <c r="DF69" s="273"/>
      <c r="DG69" s="531"/>
      <c r="DH69" s="271"/>
      <c r="DI69" s="269"/>
      <c r="DJ69" s="272"/>
      <c r="DK69" s="530"/>
      <c r="DL69" s="279"/>
      <c r="DM69" s="528"/>
      <c r="DN69" s="279"/>
      <c r="DO69" s="279"/>
      <c r="DP69" s="528"/>
      <c r="DQ69" s="279"/>
      <c r="DR69" s="279"/>
      <c r="DS69" s="529"/>
      <c r="DT69" s="279"/>
      <c r="DU69" s="279"/>
      <c r="DV69" s="528"/>
      <c r="DW69" s="279"/>
      <c r="DX69" s="279"/>
      <c r="DY69" s="528"/>
      <c r="DZ69" s="25"/>
      <c r="EA69" s="26"/>
      <c r="EB69" s="25"/>
      <c r="EC69" s="26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</row>
    <row r="70" spans="1:182" ht="9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53"/>
      <c r="M70" s="53"/>
      <c r="N70" s="53"/>
      <c r="O70" s="53"/>
      <c r="P70" s="53"/>
      <c r="Q70" s="53"/>
      <c r="R70" s="54"/>
      <c r="S70" s="56"/>
      <c r="T70" s="264"/>
      <c r="U70" s="265"/>
      <c r="V70" s="58"/>
      <c r="W70" s="59"/>
      <c r="X70" s="267"/>
      <c r="Y70" s="268"/>
      <c r="Z70" s="58"/>
      <c r="AA70" s="59"/>
      <c r="AB70" s="267"/>
      <c r="AC70" s="268"/>
      <c r="AD70" s="58"/>
      <c r="AE70" s="59"/>
      <c r="AF70" s="267"/>
      <c r="AG70" s="268"/>
      <c r="AH70" s="58"/>
      <c r="AI70" s="59"/>
      <c r="AJ70" s="267"/>
      <c r="AK70" s="268"/>
      <c r="AL70" s="54"/>
      <c r="AM70" s="56"/>
      <c r="AN70" s="264"/>
      <c r="AO70" s="265"/>
      <c r="AP70" s="50"/>
      <c r="AQ70" s="277">
        <v>7</v>
      </c>
      <c r="AR70" s="278" t="str">
        <f t="shared" ref="AR70" si="20">IF(ISBLANK(AS70),"",AS70/SUM($AS$46:$AS$106))</f>
        <v/>
      </c>
      <c r="AS70" s="279"/>
      <c r="AT70" s="281"/>
      <c r="AU70" s="287"/>
      <c r="AV70" s="285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273"/>
      <c r="BL70" s="273"/>
      <c r="BM70" s="273"/>
      <c r="BN70" s="273"/>
      <c r="BO70" s="273"/>
      <c r="BP70" s="273"/>
      <c r="BQ70" s="273"/>
      <c r="BR70" s="273"/>
      <c r="BS70" s="273"/>
      <c r="BT70" s="273"/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  <c r="CN70" s="273"/>
      <c r="CO70" s="273"/>
      <c r="CP70" s="273"/>
      <c r="CQ70" s="273"/>
      <c r="CR70" s="273"/>
      <c r="CS70" s="273"/>
      <c r="CT70" s="273"/>
      <c r="CU70" s="273"/>
      <c r="CV70" s="273"/>
      <c r="CW70" s="273"/>
      <c r="CX70" s="273"/>
      <c r="CY70" s="273"/>
      <c r="CZ70" s="273"/>
      <c r="DA70" s="273"/>
      <c r="DB70" s="273"/>
      <c r="DC70" s="273"/>
      <c r="DD70" s="273"/>
      <c r="DE70" s="273"/>
      <c r="DF70" s="273"/>
      <c r="DG70" s="531"/>
      <c r="DH70" s="271" t="str">
        <f t="shared" ref="DH70" si="21">IF(COUNTIF(AV70:DG73,"&lt;&gt;") &gt; 0, COUNTIF(AV70:DG73,"&lt;&gt;"), "")</f>
        <v/>
      </c>
      <c r="DI70" s="269" t="str">
        <f t="shared" ref="DI70" si="22">IF(COUNTIF(AV70:DG73,"&lt;&gt;") &gt; 0, (COUNTIF(AV70:DG73,$T$50)*$W$50) + (COUNTIF(AV70:DG73,$T$52)*$W$52) + (COUNTIF(AV70:DG73,$T$54)*$W$54), "")</f>
        <v/>
      </c>
      <c r="DJ70" s="272" t="str">
        <f t="shared" ref="DJ70" si="23">IF(COUNTIF(AV70:DG73,"&lt;&gt;") &gt; 0, DI70/DH70, "")</f>
        <v/>
      </c>
      <c r="DK70" s="530"/>
      <c r="DL70" s="279"/>
      <c r="DM70" s="528"/>
      <c r="DN70" s="279"/>
      <c r="DO70" s="279"/>
      <c r="DP70" s="528"/>
      <c r="DQ70" s="279"/>
      <c r="DR70" s="279"/>
      <c r="DS70" s="529"/>
      <c r="DT70" s="279"/>
      <c r="DU70" s="279"/>
      <c r="DV70" s="528"/>
      <c r="DW70" s="279"/>
      <c r="DX70" s="279"/>
      <c r="DY70" s="528"/>
      <c r="DZ70" s="25"/>
      <c r="EA70" s="26"/>
      <c r="EB70" s="25"/>
      <c r="EC70" s="26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</row>
    <row r="71" spans="1:182" ht="9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53"/>
      <c r="M71" s="53"/>
      <c r="N71" s="53"/>
      <c r="O71" s="53"/>
      <c r="P71" s="53"/>
      <c r="Q71" s="54"/>
      <c r="R71" s="263"/>
      <c r="S71" s="262"/>
      <c r="T71" s="56"/>
      <c r="U71" s="54"/>
      <c r="V71" s="266"/>
      <c r="W71" s="256"/>
      <c r="X71" s="59"/>
      <c r="Y71" s="58"/>
      <c r="Z71" s="266"/>
      <c r="AA71" s="256"/>
      <c r="AB71" s="59"/>
      <c r="AC71" s="58"/>
      <c r="AD71" s="288"/>
      <c r="AE71" s="256"/>
      <c r="AF71" s="59"/>
      <c r="AG71" s="58"/>
      <c r="AH71" s="288"/>
      <c r="AI71" s="256"/>
      <c r="AJ71" s="59"/>
      <c r="AK71" s="58"/>
      <c r="AL71" s="263"/>
      <c r="AM71" s="262"/>
      <c r="AN71" s="56"/>
      <c r="AO71" s="54"/>
      <c r="AP71" s="51"/>
      <c r="AQ71" s="277"/>
      <c r="AR71" s="278"/>
      <c r="AS71" s="279"/>
      <c r="AT71" s="281"/>
      <c r="AU71" s="287"/>
      <c r="AV71" s="285"/>
      <c r="AW71" s="273"/>
      <c r="AX71" s="273"/>
      <c r="AY71" s="273"/>
      <c r="AZ71" s="273"/>
      <c r="BA71" s="273"/>
      <c r="BB71" s="273"/>
      <c r="BC71" s="273"/>
      <c r="BD71" s="273"/>
      <c r="BE71" s="273"/>
      <c r="BF71" s="273"/>
      <c r="BG71" s="273"/>
      <c r="BH71" s="273"/>
      <c r="BI71" s="273"/>
      <c r="BJ71" s="273"/>
      <c r="BK71" s="273"/>
      <c r="BL71" s="273"/>
      <c r="BM71" s="273"/>
      <c r="BN71" s="273"/>
      <c r="BO71" s="273"/>
      <c r="BP71" s="273"/>
      <c r="BQ71" s="273"/>
      <c r="BR71" s="273"/>
      <c r="BS71" s="273"/>
      <c r="BT71" s="273"/>
      <c r="BU71" s="273"/>
      <c r="BV71" s="273"/>
      <c r="BW71" s="273"/>
      <c r="BX71" s="273"/>
      <c r="BY71" s="273"/>
      <c r="BZ71" s="273"/>
      <c r="CA71" s="273"/>
      <c r="CB71" s="273"/>
      <c r="CC71" s="273"/>
      <c r="CD71" s="273"/>
      <c r="CE71" s="273"/>
      <c r="CF71" s="273"/>
      <c r="CG71" s="273"/>
      <c r="CH71" s="273"/>
      <c r="CI71" s="273"/>
      <c r="CJ71" s="273"/>
      <c r="CK71" s="273"/>
      <c r="CL71" s="273"/>
      <c r="CM71" s="273"/>
      <c r="CN71" s="273"/>
      <c r="CO71" s="273"/>
      <c r="CP71" s="273"/>
      <c r="CQ71" s="273"/>
      <c r="CR71" s="273"/>
      <c r="CS71" s="273"/>
      <c r="CT71" s="273"/>
      <c r="CU71" s="273"/>
      <c r="CV71" s="273"/>
      <c r="CW71" s="273"/>
      <c r="CX71" s="273"/>
      <c r="CY71" s="273"/>
      <c r="CZ71" s="273"/>
      <c r="DA71" s="273"/>
      <c r="DB71" s="273"/>
      <c r="DC71" s="273"/>
      <c r="DD71" s="273"/>
      <c r="DE71" s="273"/>
      <c r="DF71" s="273"/>
      <c r="DG71" s="531"/>
      <c r="DH71" s="271"/>
      <c r="DI71" s="269"/>
      <c r="DJ71" s="272"/>
      <c r="DK71" s="530"/>
      <c r="DL71" s="279"/>
      <c r="DM71" s="528"/>
      <c r="DN71" s="279"/>
      <c r="DO71" s="279"/>
      <c r="DP71" s="528"/>
      <c r="DQ71" s="279"/>
      <c r="DR71" s="279"/>
      <c r="DS71" s="529"/>
      <c r="DT71" s="279"/>
      <c r="DU71" s="279"/>
      <c r="DV71" s="528"/>
      <c r="DW71" s="279"/>
      <c r="DX71" s="279"/>
      <c r="DY71" s="528"/>
      <c r="DZ71" s="25"/>
      <c r="EA71" s="26"/>
      <c r="EB71" s="25"/>
      <c r="EC71" s="26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</row>
    <row r="72" spans="1:182" ht="9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53"/>
      <c r="M72" s="53"/>
      <c r="N72" s="53"/>
      <c r="O72" s="53"/>
      <c r="P72" s="54"/>
      <c r="Q72" s="56"/>
      <c r="R72" s="264"/>
      <c r="S72" s="265"/>
      <c r="T72" s="54"/>
      <c r="U72" s="56"/>
      <c r="V72" s="267"/>
      <c r="W72" s="268"/>
      <c r="X72" s="58"/>
      <c r="Y72" s="59"/>
      <c r="Z72" s="267"/>
      <c r="AA72" s="268"/>
      <c r="AB72" s="58"/>
      <c r="AC72" s="59"/>
      <c r="AD72" s="267"/>
      <c r="AE72" s="268"/>
      <c r="AF72" s="58"/>
      <c r="AG72" s="59"/>
      <c r="AH72" s="267"/>
      <c r="AI72" s="268"/>
      <c r="AJ72" s="58"/>
      <c r="AK72" s="59"/>
      <c r="AL72" s="264"/>
      <c r="AM72" s="265"/>
      <c r="AN72" s="54"/>
      <c r="AO72" s="56"/>
      <c r="AP72" s="51"/>
      <c r="AQ72" s="277"/>
      <c r="AR72" s="278"/>
      <c r="AS72" s="279"/>
      <c r="AT72" s="281"/>
      <c r="AU72" s="287"/>
      <c r="AV72" s="285"/>
      <c r="AW72" s="273"/>
      <c r="AX72" s="273"/>
      <c r="AY72" s="273"/>
      <c r="AZ72" s="273"/>
      <c r="BA72" s="273"/>
      <c r="BB72" s="273"/>
      <c r="BC72" s="273"/>
      <c r="BD72" s="273"/>
      <c r="BE72" s="273"/>
      <c r="BF72" s="273"/>
      <c r="BG72" s="273"/>
      <c r="BH72" s="273"/>
      <c r="BI72" s="273"/>
      <c r="BJ72" s="273"/>
      <c r="BK72" s="273"/>
      <c r="BL72" s="273"/>
      <c r="BM72" s="273"/>
      <c r="BN72" s="273"/>
      <c r="BO72" s="273"/>
      <c r="BP72" s="273"/>
      <c r="BQ72" s="273"/>
      <c r="BR72" s="273"/>
      <c r="BS72" s="273"/>
      <c r="BT72" s="273"/>
      <c r="BU72" s="273"/>
      <c r="BV72" s="273"/>
      <c r="BW72" s="273"/>
      <c r="BX72" s="273"/>
      <c r="BY72" s="273"/>
      <c r="BZ72" s="273"/>
      <c r="CA72" s="273"/>
      <c r="CB72" s="273"/>
      <c r="CC72" s="273"/>
      <c r="CD72" s="273"/>
      <c r="CE72" s="273"/>
      <c r="CF72" s="273"/>
      <c r="CG72" s="273"/>
      <c r="CH72" s="273"/>
      <c r="CI72" s="273"/>
      <c r="CJ72" s="273"/>
      <c r="CK72" s="273"/>
      <c r="CL72" s="273"/>
      <c r="CM72" s="273"/>
      <c r="CN72" s="273"/>
      <c r="CO72" s="273"/>
      <c r="CP72" s="273"/>
      <c r="CQ72" s="273"/>
      <c r="CR72" s="273"/>
      <c r="CS72" s="273"/>
      <c r="CT72" s="273"/>
      <c r="CU72" s="273"/>
      <c r="CV72" s="273"/>
      <c r="CW72" s="273"/>
      <c r="CX72" s="273"/>
      <c r="CY72" s="273"/>
      <c r="CZ72" s="273"/>
      <c r="DA72" s="273"/>
      <c r="DB72" s="273"/>
      <c r="DC72" s="273"/>
      <c r="DD72" s="273"/>
      <c r="DE72" s="273"/>
      <c r="DF72" s="273"/>
      <c r="DG72" s="531"/>
      <c r="DH72" s="271"/>
      <c r="DI72" s="269"/>
      <c r="DJ72" s="272"/>
      <c r="DK72" s="530"/>
      <c r="DL72" s="279"/>
      <c r="DM72" s="528"/>
      <c r="DN72" s="279"/>
      <c r="DO72" s="279"/>
      <c r="DP72" s="528"/>
      <c r="DQ72" s="279"/>
      <c r="DR72" s="279"/>
      <c r="DS72" s="529"/>
      <c r="DT72" s="279"/>
      <c r="DU72" s="279"/>
      <c r="DV72" s="528"/>
      <c r="DW72" s="279"/>
      <c r="DX72" s="279"/>
      <c r="DY72" s="528"/>
      <c r="DZ72" s="25"/>
      <c r="EA72" s="26"/>
      <c r="EB72" s="25"/>
      <c r="EC72" s="26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</row>
    <row r="73" spans="1:182" ht="9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53"/>
      <c r="M73" s="53"/>
      <c r="N73" s="53"/>
      <c r="O73" s="54"/>
      <c r="P73" s="263"/>
      <c r="Q73" s="262"/>
      <c r="R73" s="56"/>
      <c r="S73" s="54"/>
      <c r="T73" s="263"/>
      <c r="U73" s="262"/>
      <c r="V73" s="59"/>
      <c r="W73" s="58"/>
      <c r="X73" s="266"/>
      <c r="Y73" s="256"/>
      <c r="Z73" s="59"/>
      <c r="AA73" s="58"/>
      <c r="AB73" s="266"/>
      <c r="AC73" s="256"/>
      <c r="AD73" s="59"/>
      <c r="AE73" s="58"/>
      <c r="AF73" s="266"/>
      <c r="AG73" s="256"/>
      <c r="AH73" s="59"/>
      <c r="AI73" s="58"/>
      <c r="AJ73" s="266"/>
      <c r="AK73" s="256"/>
      <c r="AL73" s="56"/>
      <c r="AM73" s="54"/>
      <c r="AN73" s="263"/>
      <c r="AO73" s="262"/>
      <c r="AP73" s="55"/>
      <c r="AQ73" s="277"/>
      <c r="AR73" s="278"/>
      <c r="AS73" s="279"/>
      <c r="AT73" s="281"/>
      <c r="AU73" s="287"/>
      <c r="AV73" s="285"/>
      <c r="AW73" s="273"/>
      <c r="AX73" s="273"/>
      <c r="AY73" s="273"/>
      <c r="AZ73" s="273"/>
      <c r="BA73" s="273"/>
      <c r="BB73" s="273"/>
      <c r="BC73" s="273"/>
      <c r="BD73" s="273"/>
      <c r="BE73" s="273"/>
      <c r="BF73" s="273"/>
      <c r="BG73" s="273"/>
      <c r="BH73" s="273"/>
      <c r="BI73" s="273"/>
      <c r="BJ73" s="273"/>
      <c r="BK73" s="273"/>
      <c r="BL73" s="273"/>
      <c r="BM73" s="273"/>
      <c r="BN73" s="273"/>
      <c r="BO73" s="273"/>
      <c r="BP73" s="273"/>
      <c r="BQ73" s="273"/>
      <c r="BR73" s="273"/>
      <c r="BS73" s="273"/>
      <c r="BT73" s="273"/>
      <c r="BU73" s="273"/>
      <c r="BV73" s="273"/>
      <c r="BW73" s="273"/>
      <c r="BX73" s="273"/>
      <c r="BY73" s="273"/>
      <c r="BZ73" s="273"/>
      <c r="CA73" s="273"/>
      <c r="CB73" s="273"/>
      <c r="CC73" s="273"/>
      <c r="CD73" s="273"/>
      <c r="CE73" s="273"/>
      <c r="CF73" s="273"/>
      <c r="CG73" s="273"/>
      <c r="CH73" s="273"/>
      <c r="CI73" s="273"/>
      <c r="CJ73" s="273"/>
      <c r="CK73" s="273"/>
      <c r="CL73" s="273"/>
      <c r="CM73" s="273"/>
      <c r="CN73" s="273"/>
      <c r="CO73" s="273"/>
      <c r="CP73" s="273"/>
      <c r="CQ73" s="273"/>
      <c r="CR73" s="273"/>
      <c r="CS73" s="273"/>
      <c r="CT73" s="273"/>
      <c r="CU73" s="273"/>
      <c r="CV73" s="273"/>
      <c r="CW73" s="273"/>
      <c r="CX73" s="273"/>
      <c r="CY73" s="273"/>
      <c r="CZ73" s="273"/>
      <c r="DA73" s="273"/>
      <c r="DB73" s="273"/>
      <c r="DC73" s="273"/>
      <c r="DD73" s="273"/>
      <c r="DE73" s="273"/>
      <c r="DF73" s="273"/>
      <c r="DG73" s="531"/>
      <c r="DH73" s="271"/>
      <c r="DI73" s="269"/>
      <c r="DJ73" s="272"/>
      <c r="DK73" s="530"/>
      <c r="DL73" s="279"/>
      <c r="DM73" s="528"/>
      <c r="DN73" s="279"/>
      <c r="DO73" s="279"/>
      <c r="DP73" s="528"/>
      <c r="DQ73" s="279"/>
      <c r="DR73" s="279"/>
      <c r="DS73" s="529"/>
      <c r="DT73" s="279"/>
      <c r="DU73" s="279"/>
      <c r="DV73" s="528"/>
      <c r="DW73" s="279"/>
      <c r="DX73" s="279"/>
      <c r="DY73" s="528"/>
      <c r="DZ73" s="25"/>
      <c r="EA73" s="26"/>
      <c r="EB73" s="25"/>
      <c r="EC73" s="26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</row>
    <row r="74" spans="1:182" ht="9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53"/>
      <c r="M74" s="53"/>
      <c r="N74" s="54"/>
      <c r="O74" s="56"/>
      <c r="P74" s="264"/>
      <c r="Q74" s="265"/>
      <c r="R74" s="54"/>
      <c r="S74" s="56"/>
      <c r="T74" s="264"/>
      <c r="U74" s="265"/>
      <c r="V74" s="58"/>
      <c r="W74" s="59"/>
      <c r="X74" s="267"/>
      <c r="Y74" s="268"/>
      <c r="Z74" s="58"/>
      <c r="AA74" s="59"/>
      <c r="AB74" s="267"/>
      <c r="AC74" s="268"/>
      <c r="AD74" s="58"/>
      <c r="AE74" s="59"/>
      <c r="AF74" s="267"/>
      <c r="AG74" s="268"/>
      <c r="AH74" s="58"/>
      <c r="AI74" s="59"/>
      <c r="AJ74" s="267"/>
      <c r="AK74" s="268"/>
      <c r="AL74" s="54"/>
      <c r="AM74" s="56"/>
      <c r="AN74" s="264"/>
      <c r="AO74" s="265"/>
      <c r="AP74" s="50"/>
      <c r="AQ74" s="277">
        <v>8</v>
      </c>
      <c r="AR74" s="278" t="str">
        <f t="shared" ref="AR74" si="24">IF(ISBLANK(AS74),"",AS74/SUM($AS$46:$AS$106))</f>
        <v/>
      </c>
      <c r="AS74" s="279"/>
      <c r="AT74" s="281"/>
      <c r="AU74" s="287"/>
      <c r="AV74" s="285"/>
      <c r="AW74" s="273"/>
      <c r="AX74" s="273"/>
      <c r="AY74" s="273"/>
      <c r="AZ74" s="273"/>
      <c r="BA74" s="273"/>
      <c r="BB74" s="273"/>
      <c r="BC74" s="273"/>
      <c r="BD74" s="273"/>
      <c r="BE74" s="273"/>
      <c r="BF74" s="273"/>
      <c r="BG74" s="273"/>
      <c r="BH74" s="273"/>
      <c r="BI74" s="273"/>
      <c r="BJ74" s="273"/>
      <c r="BK74" s="273"/>
      <c r="BL74" s="273"/>
      <c r="BM74" s="273"/>
      <c r="BN74" s="273"/>
      <c r="BO74" s="273"/>
      <c r="BP74" s="273"/>
      <c r="BQ74" s="273"/>
      <c r="BR74" s="273"/>
      <c r="BS74" s="273"/>
      <c r="BT74" s="273"/>
      <c r="BU74" s="273"/>
      <c r="BV74" s="273"/>
      <c r="BW74" s="273"/>
      <c r="BX74" s="273"/>
      <c r="BY74" s="273"/>
      <c r="BZ74" s="273"/>
      <c r="CA74" s="273"/>
      <c r="CB74" s="273"/>
      <c r="CC74" s="273"/>
      <c r="CD74" s="273"/>
      <c r="CE74" s="273"/>
      <c r="CF74" s="273"/>
      <c r="CG74" s="273"/>
      <c r="CH74" s="273"/>
      <c r="CI74" s="273"/>
      <c r="CJ74" s="273"/>
      <c r="CK74" s="273"/>
      <c r="CL74" s="273"/>
      <c r="CM74" s="273"/>
      <c r="CN74" s="273"/>
      <c r="CO74" s="273"/>
      <c r="CP74" s="273"/>
      <c r="CQ74" s="273"/>
      <c r="CR74" s="273"/>
      <c r="CS74" s="273"/>
      <c r="CT74" s="273"/>
      <c r="CU74" s="273"/>
      <c r="CV74" s="273"/>
      <c r="CW74" s="273"/>
      <c r="CX74" s="273"/>
      <c r="CY74" s="273"/>
      <c r="CZ74" s="273"/>
      <c r="DA74" s="273"/>
      <c r="DB74" s="273"/>
      <c r="DC74" s="273"/>
      <c r="DD74" s="273"/>
      <c r="DE74" s="273"/>
      <c r="DF74" s="273"/>
      <c r="DG74" s="531"/>
      <c r="DH74" s="271" t="str">
        <f t="shared" ref="DH74" si="25">IF(COUNTIF(AV74:DG77,"&lt;&gt;") &gt; 0, COUNTIF(AV74:DG77,"&lt;&gt;"), "")</f>
        <v/>
      </c>
      <c r="DI74" s="269" t="str">
        <f t="shared" ref="DI74" si="26">IF(COUNTIF(AV74:DG77,"&lt;&gt;") &gt; 0, (COUNTIF(AV74:DG77,$T$50)*$W$50) + (COUNTIF(AV74:DG77,$T$52)*$W$52) + (COUNTIF(AV74:DG77,$T$54)*$W$54), "")</f>
        <v/>
      </c>
      <c r="DJ74" s="272" t="str">
        <f t="shared" ref="DJ74" si="27">IF(COUNTIF(AV74:DG77,"&lt;&gt;") &gt; 0, DI74/DH74, "")</f>
        <v/>
      </c>
      <c r="DK74" s="530"/>
      <c r="DL74" s="279"/>
      <c r="DM74" s="528"/>
      <c r="DN74" s="279"/>
      <c r="DO74" s="279"/>
      <c r="DP74" s="528"/>
      <c r="DQ74" s="279"/>
      <c r="DR74" s="279"/>
      <c r="DS74" s="529"/>
      <c r="DT74" s="279"/>
      <c r="DU74" s="279"/>
      <c r="DV74" s="528"/>
      <c r="DW74" s="279"/>
      <c r="DX74" s="279"/>
      <c r="DY74" s="528"/>
      <c r="DZ74" s="25"/>
      <c r="EA74" s="26"/>
      <c r="EB74" s="25"/>
      <c r="EC74" s="26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</row>
    <row r="75" spans="1:182" ht="9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53"/>
      <c r="M75" s="54"/>
      <c r="N75" s="291"/>
      <c r="O75" s="262"/>
      <c r="P75" s="56"/>
      <c r="Q75" s="54"/>
      <c r="R75" s="263"/>
      <c r="S75" s="262"/>
      <c r="T75" s="56"/>
      <c r="U75" s="54"/>
      <c r="V75" s="266"/>
      <c r="W75" s="256"/>
      <c r="X75" s="59"/>
      <c r="Y75" s="58"/>
      <c r="Z75" s="266"/>
      <c r="AA75" s="256"/>
      <c r="AB75" s="59"/>
      <c r="AC75" s="58"/>
      <c r="AD75" s="266"/>
      <c r="AE75" s="256"/>
      <c r="AF75" s="59"/>
      <c r="AG75" s="58"/>
      <c r="AH75" s="266"/>
      <c r="AI75" s="256"/>
      <c r="AJ75" s="59"/>
      <c r="AK75" s="58"/>
      <c r="AL75" s="263"/>
      <c r="AM75" s="262"/>
      <c r="AN75" s="56"/>
      <c r="AO75" s="54"/>
      <c r="AP75" s="51"/>
      <c r="AQ75" s="277"/>
      <c r="AR75" s="278"/>
      <c r="AS75" s="279"/>
      <c r="AT75" s="281"/>
      <c r="AU75" s="287"/>
      <c r="AV75" s="285"/>
      <c r="AW75" s="273"/>
      <c r="AX75" s="273"/>
      <c r="AY75" s="273"/>
      <c r="AZ75" s="273"/>
      <c r="BA75" s="273"/>
      <c r="BB75" s="273"/>
      <c r="BC75" s="273"/>
      <c r="BD75" s="273"/>
      <c r="BE75" s="273"/>
      <c r="BF75" s="273"/>
      <c r="BG75" s="273"/>
      <c r="BH75" s="273"/>
      <c r="BI75" s="273"/>
      <c r="BJ75" s="273"/>
      <c r="BK75" s="273"/>
      <c r="BL75" s="273"/>
      <c r="BM75" s="273"/>
      <c r="BN75" s="273"/>
      <c r="BO75" s="273"/>
      <c r="BP75" s="273"/>
      <c r="BQ75" s="273"/>
      <c r="BR75" s="273"/>
      <c r="BS75" s="273"/>
      <c r="BT75" s="273"/>
      <c r="BU75" s="273"/>
      <c r="BV75" s="273"/>
      <c r="BW75" s="273"/>
      <c r="BX75" s="273"/>
      <c r="BY75" s="273"/>
      <c r="BZ75" s="273"/>
      <c r="CA75" s="273"/>
      <c r="CB75" s="273"/>
      <c r="CC75" s="273"/>
      <c r="CD75" s="273"/>
      <c r="CE75" s="273"/>
      <c r="CF75" s="273"/>
      <c r="CG75" s="273"/>
      <c r="CH75" s="273"/>
      <c r="CI75" s="273"/>
      <c r="CJ75" s="273"/>
      <c r="CK75" s="273"/>
      <c r="CL75" s="273"/>
      <c r="CM75" s="273"/>
      <c r="CN75" s="273"/>
      <c r="CO75" s="273"/>
      <c r="CP75" s="273"/>
      <c r="CQ75" s="273"/>
      <c r="CR75" s="273"/>
      <c r="CS75" s="273"/>
      <c r="CT75" s="273"/>
      <c r="CU75" s="273"/>
      <c r="CV75" s="273"/>
      <c r="CW75" s="273"/>
      <c r="CX75" s="273"/>
      <c r="CY75" s="273"/>
      <c r="CZ75" s="273"/>
      <c r="DA75" s="273"/>
      <c r="DB75" s="273"/>
      <c r="DC75" s="273"/>
      <c r="DD75" s="273"/>
      <c r="DE75" s="273"/>
      <c r="DF75" s="273"/>
      <c r="DG75" s="531"/>
      <c r="DH75" s="271"/>
      <c r="DI75" s="269"/>
      <c r="DJ75" s="272"/>
      <c r="DK75" s="530"/>
      <c r="DL75" s="279"/>
      <c r="DM75" s="528"/>
      <c r="DN75" s="279"/>
      <c r="DO75" s="279"/>
      <c r="DP75" s="528"/>
      <c r="DQ75" s="279"/>
      <c r="DR75" s="279"/>
      <c r="DS75" s="529"/>
      <c r="DT75" s="279"/>
      <c r="DU75" s="279"/>
      <c r="DV75" s="528"/>
      <c r="DW75" s="279"/>
      <c r="DX75" s="279"/>
      <c r="DY75" s="528"/>
      <c r="DZ75" s="25"/>
      <c r="EA75" s="26"/>
      <c r="EB75" s="25"/>
      <c r="EC75" s="26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</row>
    <row r="76" spans="1:182" ht="9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54"/>
      <c r="M76" s="56"/>
      <c r="N76" s="264"/>
      <c r="O76" s="265"/>
      <c r="P76" s="54"/>
      <c r="Q76" s="56"/>
      <c r="R76" s="264"/>
      <c r="S76" s="265"/>
      <c r="T76" s="54"/>
      <c r="U76" s="56"/>
      <c r="V76" s="267"/>
      <c r="W76" s="268"/>
      <c r="X76" s="58"/>
      <c r="Y76" s="59"/>
      <c r="Z76" s="267"/>
      <c r="AA76" s="268"/>
      <c r="AB76" s="58"/>
      <c r="AC76" s="59"/>
      <c r="AD76" s="267"/>
      <c r="AE76" s="268"/>
      <c r="AF76" s="58"/>
      <c r="AG76" s="59"/>
      <c r="AH76" s="267"/>
      <c r="AI76" s="268"/>
      <c r="AJ76" s="58"/>
      <c r="AK76" s="59"/>
      <c r="AL76" s="264"/>
      <c r="AM76" s="265"/>
      <c r="AN76" s="54"/>
      <c r="AO76" s="56"/>
      <c r="AP76" s="51"/>
      <c r="AQ76" s="277"/>
      <c r="AR76" s="278"/>
      <c r="AS76" s="279"/>
      <c r="AT76" s="281"/>
      <c r="AU76" s="287"/>
      <c r="AV76" s="285"/>
      <c r="AW76" s="273"/>
      <c r="AX76" s="273"/>
      <c r="AY76" s="273"/>
      <c r="AZ76" s="273"/>
      <c r="BA76" s="273"/>
      <c r="BB76" s="273"/>
      <c r="BC76" s="273"/>
      <c r="BD76" s="273"/>
      <c r="BE76" s="273"/>
      <c r="BF76" s="273"/>
      <c r="BG76" s="273"/>
      <c r="BH76" s="273"/>
      <c r="BI76" s="273"/>
      <c r="BJ76" s="273"/>
      <c r="BK76" s="273"/>
      <c r="BL76" s="273"/>
      <c r="BM76" s="273"/>
      <c r="BN76" s="273"/>
      <c r="BO76" s="273"/>
      <c r="BP76" s="273"/>
      <c r="BQ76" s="273"/>
      <c r="BR76" s="273"/>
      <c r="BS76" s="273"/>
      <c r="BT76" s="273"/>
      <c r="BU76" s="273"/>
      <c r="BV76" s="273"/>
      <c r="BW76" s="273"/>
      <c r="BX76" s="273"/>
      <c r="BY76" s="273"/>
      <c r="BZ76" s="273"/>
      <c r="CA76" s="273"/>
      <c r="CB76" s="273"/>
      <c r="CC76" s="273"/>
      <c r="CD76" s="273"/>
      <c r="CE76" s="273"/>
      <c r="CF76" s="273"/>
      <c r="CG76" s="273"/>
      <c r="CH76" s="273"/>
      <c r="CI76" s="273"/>
      <c r="CJ76" s="273"/>
      <c r="CK76" s="273"/>
      <c r="CL76" s="273"/>
      <c r="CM76" s="273"/>
      <c r="CN76" s="273"/>
      <c r="CO76" s="273"/>
      <c r="CP76" s="273"/>
      <c r="CQ76" s="273"/>
      <c r="CR76" s="273"/>
      <c r="CS76" s="273"/>
      <c r="CT76" s="273"/>
      <c r="CU76" s="273"/>
      <c r="CV76" s="273"/>
      <c r="CW76" s="273"/>
      <c r="CX76" s="273"/>
      <c r="CY76" s="273"/>
      <c r="CZ76" s="273"/>
      <c r="DA76" s="273"/>
      <c r="DB76" s="273"/>
      <c r="DC76" s="273"/>
      <c r="DD76" s="273"/>
      <c r="DE76" s="273"/>
      <c r="DF76" s="273"/>
      <c r="DG76" s="531"/>
      <c r="DH76" s="271"/>
      <c r="DI76" s="269"/>
      <c r="DJ76" s="272"/>
      <c r="DK76" s="530"/>
      <c r="DL76" s="279"/>
      <c r="DM76" s="528"/>
      <c r="DN76" s="279"/>
      <c r="DO76" s="279"/>
      <c r="DP76" s="528"/>
      <c r="DQ76" s="279"/>
      <c r="DR76" s="279"/>
      <c r="DS76" s="529"/>
      <c r="DT76" s="279"/>
      <c r="DU76" s="279"/>
      <c r="DV76" s="528"/>
      <c r="DW76" s="279"/>
      <c r="DX76" s="279"/>
      <c r="DY76" s="528"/>
      <c r="DZ76" s="25"/>
      <c r="EA76" s="26"/>
      <c r="EB76" s="25"/>
      <c r="EC76" s="26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</row>
    <row r="77" spans="1:182" ht="9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30"/>
      <c r="L77" s="291"/>
      <c r="M77" s="262"/>
      <c r="N77" s="56"/>
      <c r="O77" s="54"/>
      <c r="P77" s="263"/>
      <c r="Q77" s="262"/>
      <c r="R77" s="56"/>
      <c r="S77" s="54"/>
      <c r="T77" s="263"/>
      <c r="U77" s="262"/>
      <c r="V77" s="59"/>
      <c r="W77" s="58"/>
      <c r="X77" s="266"/>
      <c r="Y77" s="256"/>
      <c r="Z77" s="59"/>
      <c r="AA77" s="58"/>
      <c r="AB77" s="266"/>
      <c r="AC77" s="256"/>
      <c r="AD77" s="59"/>
      <c r="AE77" s="58"/>
      <c r="AF77" s="266"/>
      <c r="AG77" s="256"/>
      <c r="AH77" s="59"/>
      <c r="AI77" s="58"/>
      <c r="AJ77" s="266"/>
      <c r="AK77" s="256"/>
      <c r="AL77" s="56"/>
      <c r="AM77" s="54"/>
      <c r="AN77" s="263"/>
      <c r="AO77" s="262"/>
      <c r="AP77" s="55"/>
      <c r="AQ77" s="277"/>
      <c r="AR77" s="278"/>
      <c r="AS77" s="279"/>
      <c r="AT77" s="281"/>
      <c r="AU77" s="287"/>
      <c r="AV77" s="285"/>
      <c r="AW77" s="273"/>
      <c r="AX77" s="273"/>
      <c r="AY77" s="273"/>
      <c r="AZ77" s="273"/>
      <c r="BA77" s="273"/>
      <c r="BB77" s="273"/>
      <c r="BC77" s="273"/>
      <c r="BD77" s="273"/>
      <c r="BE77" s="273"/>
      <c r="BF77" s="273"/>
      <c r="BG77" s="273"/>
      <c r="BH77" s="273"/>
      <c r="BI77" s="273"/>
      <c r="BJ77" s="273"/>
      <c r="BK77" s="273"/>
      <c r="BL77" s="273"/>
      <c r="BM77" s="273"/>
      <c r="BN77" s="273"/>
      <c r="BO77" s="273"/>
      <c r="BP77" s="273"/>
      <c r="BQ77" s="273"/>
      <c r="BR77" s="273"/>
      <c r="BS77" s="273"/>
      <c r="BT77" s="273"/>
      <c r="BU77" s="273"/>
      <c r="BV77" s="273"/>
      <c r="BW77" s="273"/>
      <c r="BX77" s="273"/>
      <c r="BY77" s="273"/>
      <c r="BZ77" s="273"/>
      <c r="CA77" s="273"/>
      <c r="CB77" s="273"/>
      <c r="CC77" s="273"/>
      <c r="CD77" s="273"/>
      <c r="CE77" s="273"/>
      <c r="CF77" s="273"/>
      <c r="CG77" s="273"/>
      <c r="CH77" s="273"/>
      <c r="CI77" s="273"/>
      <c r="CJ77" s="273"/>
      <c r="CK77" s="273"/>
      <c r="CL77" s="273"/>
      <c r="CM77" s="273"/>
      <c r="CN77" s="273"/>
      <c r="CO77" s="273"/>
      <c r="CP77" s="273"/>
      <c r="CQ77" s="273"/>
      <c r="CR77" s="273"/>
      <c r="CS77" s="273"/>
      <c r="CT77" s="273"/>
      <c r="CU77" s="273"/>
      <c r="CV77" s="273"/>
      <c r="CW77" s="273"/>
      <c r="CX77" s="273"/>
      <c r="CY77" s="273"/>
      <c r="CZ77" s="273"/>
      <c r="DA77" s="273"/>
      <c r="DB77" s="273"/>
      <c r="DC77" s="273"/>
      <c r="DD77" s="273"/>
      <c r="DE77" s="273"/>
      <c r="DF77" s="273"/>
      <c r="DG77" s="531"/>
      <c r="DH77" s="271"/>
      <c r="DI77" s="269"/>
      <c r="DJ77" s="272"/>
      <c r="DK77" s="530"/>
      <c r="DL77" s="279"/>
      <c r="DM77" s="528"/>
      <c r="DN77" s="279"/>
      <c r="DO77" s="279"/>
      <c r="DP77" s="528"/>
      <c r="DQ77" s="279"/>
      <c r="DR77" s="279"/>
      <c r="DS77" s="529"/>
      <c r="DT77" s="279"/>
      <c r="DU77" s="279"/>
      <c r="DV77" s="528"/>
      <c r="DW77" s="279"/>
      <c r="DX77" s="279"/>
      <c r="DY77" s="528"/>
      <c r="DZ77" s="25"/>
      <c r="EA77" s="26"/>
      <c r="EB77" s="25"/>
      <c r="EC77" s="26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</row>
    <row r="78" spans="1:182" ht="9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31"/>
      <c r="L78" s="264"/>
      <c r="M78" s="265"/>
      <c r="N78" s="54"/>
      <c r="O78" s="56"/>
      <c r="P78" s="264"/>
      <c r="Q78" s="265"/>
      <c r="R78" s="54"/>
      <c r="S78" s="56"/>
      <c r="T78" s="264"/>
      <c r="U78" s="265"/>
      <c r="V78" s="58"/>
      <c r="W78" s="59"/>
      <c r="X78" s="267"/>
      <c r="Y78" s="268"/>
      <c r="Z78" s="58"/>
      <c r="AA78" s="59"/>
      <c r="AB78" s="267"/>
      <c r="AC78" s="268"/>
      <c r="AD78" s="58"/>
      <c r="AE78" s="59"/>
      <c r="AF78" s="267"/>
      <c r="AG78" s="268"/>
      <c r="AH78" s="58"/>
      <c r="AI78" s="59"/>
      <c r="AJ78" s="267"/>
      <c r="AK78" s="268"/>
      <c r="AL78" s="54"/>
      <c r="AM78" s="56"/>
      <c r="AN78" s="264"/>
      <c r="AO78" s="265"/>
      <c r="AP78" s="50"/>
      <c r="AQ78" s="277">
        <v>9</v>
      </c>
      <c r="AR78" s="278" t="str">
        <f t="shared" ref="AR78" si="28">IF(ISBLANK(AS78),"",AS78/SUM($AS$46:$AS$106))</f>
        <v/>
      </c>
      <c r="AS78" s="279"/>
      <c r="AT78" s="281"/>
      <c r="AU78" s="287"/>
      <c r="AV78" s="285"/>
      <c r="AW78" s="273"/>
      <c r="AX78" s="273"/>
      <c r="AY78" s="273"/>
      <c r="AZ78" s="273"/>
      <c r="BA78" s="273"/>
      <c r="BB78" s="273"/>
      <c r="BC78" s="273"/>
      <c r="BD78" s="273"/>
      <c r="BE78" s="273"/>
      <c r="BF78" s="273"/>
      <c r="BG78" s="273"/>
      <c r="BH78" s="273"/>
      <c r="BI78" s="273"/>
      <c r="BJ78" s="273"/>
      <c r="BK78" s="273"/>
      <c r="BL78" s="273"/>
      <c r="BM78" s="273"/>
      <c r="BN78" s="273"/>
      <c r="BO78" s="273"/>
      <c r="BP78" s="273"/>
      <c r="BQ78" s="273"/>
      <c r="BR78" s="273"/>
      <c r="BS78" s="273"/>
      <c r="BT78" s="273"/>
      <c r="BU78" s="273"/>
      <c r="BV78" s="273"/>
      <c r="BW78" s="273"/>
      <c r="BX78" s="273"/>
      <c r="BY78" s="273"/>
      <c r="BZ78" s="273"/>
      <c r="CA78" s="273"/>
      <c r="CB78" s="273"/>
      <c r="CC78" s="273"/>
      <c r="CD78" s="273"/>
      <c r="CE78" s="273"/>
      <c r="CF78" s="273"/>
      <c r="CG78" s="273"/>
      <c r="CH78" s="273"/>
      <c r="CI78" s="273"/>
      <c r="CJ78" s="273"/>
      <c r="CK78" s="273"/>
      <c r="CL78" s="273"/>
      <c r="CM78" s="273"/>
      <c r="CN78" s="273"/>
      <c r="CO78" s="273"/>
      <c r="CP78" s="273"/>
      <c r="CQ78" s="273"/>
      <c r="CR78" s="273"/>
      <c r="CS78" s="273"/>
      <c r="CT78" s="273"/>
      <c r="CU78" s="273"/>
      <c r="CV78" s="273"/>
      <c r="CW78" s="273"/>
      <c r="CX78" s="273"/>
      <c r="CY78" s="273"/>
      <c r="CZ78" s="273"/>
      <c r="DA78" s="273"/>
      <c r="DB78" s="273"/>
      <c r="DC78" s="273"/>
      <c r="DD78" s="273"/>
      <c r="DE78" s="273"/>
      <c r="DF78" s="273"/>
      <c r="DG78" s="531"/>
      <c r="DH78" s="271" t="str">
        <f t="shared" ref="DH78" si="29">IF(COUNTIF(AV78:DG81,"&lt;&gt;") &gt; 0, COUNTIF(AV78:DG81,"&lt;&gt;"), "")</f>
        <v/>
      </c>
      <c r="DI78" s="269" t="str">
        <f t="shared" ref="DI78" si="30">IF(COUNTIF(AV78:DG81,"&lt;&gt;") &gt; 0, (COUNTIF(AV78:DG81,$T$50)*$W$50) + (COUNTIF(AV78:DG81,$T$52)*$W$52) + (COUNTIF(AV78:DG81,$T$54)*$W$54), "")</f>
        <v/>
      </c>
      <c r="DJ78" s="272" t="str">
        <f t="shared" ref="DJ78" si="31">IF(COUNTIF(AV78:DG81,"&lt;&gt;") &gt; 0, DI78/DH78, "")</f>
        <v/>
      </c>
      <c r="DK78" s="530"/>
      <c r="DL78" s="279"/>
      <c r="DM78" s="528"/>
      <c r="DN78" s="279"/>
      <c r="DO78" s="279"/>
      <c r="DP78" s="528"/>
      <c r="DQ78" s="279"/>
      <c r="DR78" s="279"/>
      <c r="DS78" s="529"/>
      <c r="DT78" s="279"/>
      <c r="DU78" s="279"/>
      <c r="DV78" s="528"/>
      <c r="DW78" s="279"/>
      <c r="DX78" s="279"/>
      <c r="DY78" s="528"/>
      <c r="DZ78" s="25"/>
      <c r="EA78" s="26"/>
      <c r="EB78" s="25"/>
      <c r="EC78" s="26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</row>
    <row r="79" spans="1:182" ht="9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56"/>
      <c r="M79" s="54"/>
      <c r="N79" s="263"/>
      <c r="O79" s="262"/>
      <c r="P79" s="56"/>
      <c r="Q79" s="54"/>
      <c r="R79" s="263"/>
      <c r="S79" s="262"/>
      <c r="T79" s="56"/>
      <c r="U79" s="54"/>
      <c r="V79" s="263"/>
      <c r="W79" s="262"/>
      <c r="X79" s="56"/>
      <c r="Y79" s="54"/>
      <c r="Z79" s="263"/>
      <c r="AA79" s="262"/>
      <c r="AB79" s="56"/>
      <c r="AC79" s="54"/>
      <c r="AD79" s="263"/>
      <c r="AE79" s="262"/>
      <c r="AF79" s="56"/>
      <c r="AG79" s="54"/>
      <c r="AH79" s="263"/>
      <c r="AI79" s="262"/>
      <c r="AJ79" s="56"/>
      <c r="AK79" s="54"/>
      <c r="AL79" s="263"/>
      <c r="AM79" s="262"/>
      <c r="AN79" s="56"/>
      <c r="AO79" s="54"/>
      <c r="AP79" s="51"/>
      <c r="AQ79" s="277"/>
      <c r="AR79" s="278"/>
      <c r="AS79" s="279"/>
      <c r="AT79" s="281"/>
      <c r="AU79" s="287"/>
      <c r="AV79" s="285"/>
      <c r="AW79" s="273"/>
      <c r="AX79" s="273"/>
      <c r="AY79" s="273"/>
      <c r="AZ79" s="273"/>
      <c r="BA79" s="273"/>
      <c r="BB79" s="273"/>
      <c r="BC79" s="273"/>
      <c r="BD79" s="273"/>
      <c r="BE79" s="273"/>
      <c r="BF79" s="273"/>
      <c r="BG79" s="273"/>
      <c r="BH79" s="273"/>
      <c r="BI79" s="273"/>
      <c r="BJ79" s="273"/>
      <c r="BK79" s="273"/>
      <c r="BL79" s="273"/>
      <c r="BM79" s="273"/>
      <c r="BN79" s="273"/>
      <c r="BO79" s="273"/>
      <c r="BP79" s="273"/>
      <c r="BQ79" s="273"/>
      <c r="BR79" s="273"/>
      <c r="BS79" s="273"/>
      <c r="BT79" s="273"/>
      <c r="BU79" s="273"/>
      <c r="BV79" s="273"/>
      <c r="BW79" s="273"/>
      <c r="BX79" s="273"/>
      <c r="BY79" s="273"/>
      <c r="BZ79" s="273"/>
      <c r="CA79" s="273"/>
      <c r="CB79" s="273"/>
      <c r="CC79" s="273"/>
      <c r="CD79" s="273"/>
      <c r="CE79" s="273"/>
      <c r="CF79" s="273"/>
      <c r="CG79" s="273"/>
      <c r="CH79" s="273"/>
      <c r="CI79" s="273"/>
      <c r="CJ79" s="273"/>
      <c r="CK79" s="273"/>
      <c r="CL79" s="273"/>
      <c r="CM79" s="273"/>
      <c r="CN79" s="273"/>
      <c r="CO79" s="273"/>
      <c r="CP79" s="273"/>
      <c r="CQ79" s="273"/>
      <c r="CR79" s="273"/>
      <c r="CS79" s="273"/>
      <c r="CT79" s="273"/>
      <c r="CU79" s="273"/>
      <c r="CV79" s="273"/>
      <c r="CW79" s="273"/>
      <c r="CX79" s="273"/>
      <c r="CY79" s="273"/>
      <c r="CZ79" s="273"/>
      <c r="DA79" s="273"/>
      <c r="DB79" s="273"/>
      <c r="DC79" s="273"/>
      <c r="DD79" s="273"/>
      <c r="DE79" s="273"/>
      <c r="DF79" s="273"/>
      <c r="DG79" s="531"/>
      <c r="DH79" s="271"/>
      <c r="DI79" s="269"/>
      <c r="DJ79" s="272"/>
      <c r="DK79" s="530"/>
      <c r="DL79" s="279"/>
      <c r="DM79" s="528"/>
      <c r="DN79" s="279"/>
      <c r="DO79" s="279"/>
      <c r="DP79" s="528"/>
      <c r="DQ79" s="279"/>
      <c r="DR79" s="279"/>
      <c r="DS79" s="529"/>
      <c r="DT79" s="279"/>
      <c r="DU79" s="279"/>
      <c r="DV79" s="528"/>
      <c r="DW79" s="279"/>
      <c r="DX79" s="279"/>
      <c r="DY79" s="528"/>
      <c r="DZ79" s="25"/>
      <c r="EA79" s="26"/>
      <c r="EB79" s="25"/>
      <c r="EC79" s="26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</row>
    <row r="80" spans="1:182" ht="9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53"/>
      <c r="M80" s="56"/>
      <c r="N80" s="264"/>
      <c r="O80" s="265"/>
      <c r="P80" s="54"/>
      <c r="Q80" s="56"/>
      <c r="R80" s="264"/>
      <c r="S80" s="265"/>
      <c r="T80" s="54"/>
      <c r="U80" s="56"/>
      <c r="V80" s="264"/>
      <c r="W80" s="265"/>
      <c r="X80" s="54"/>
      <c r="Y80" s="56"/>
      <c r="Z80" s="264"/>
      <c r="AA80" s="265"/>
      <c r="AB80" s="54"/>
      <c r="AC80" s="56"/>
      <c r="AD80" s="264"/>
      <c r="AE80" s="265"/>
      <c r="AF80" s="54"/>
      <c r="AG80" s="56"/>
      <c r="AH80" s="264"/>
      <c r="AI80" s="265"/>
      <c r="AJ80" s="54"/>
      <c r="AK80" s="56"/>
      <c r="AL80" s="264"/>
      <c r="AM80" s="265"/>
      <c r="AN80" s="54"/>
      <c r="AO80" s="56"/>
      <c r="AP80" s="51"/>
      <c r="AQ80" s="277"/>
      <c r="AR80" s="278"/>
      <c r="AS80" s="279"/>
      <c r="AT80" s="281"/>
      <c r="AU80" s="287"/>
      <c r="AV80" s="285"/>
      <c r="AW80" s="273"/>
      <c r="AX80" s="273"/>
      <c r="AY80" s="273"/>
      <c r="AZ80" s="273"/>
      <c r="BA80" s="273"/>
      <c r="BB80" s="273"/>
      <c r="BC80" s="273"/>
      <c r="BD80" s="273"/>
      <c r="BE80" s="273"/>
      <c r="BF80" s="273"/>
      <c r="BG80" s="273"/>
      <c r="BH80" s="273"/>
      <c r="BI80" s="273"/>
      <c r="BJ80" s="273"/>
      <c r="BK80" s="273"/>
      <c r="BL80" s="273"/>
      <c r="BM80" s="273"/>
      <c r="BN80" s="273"/>
      <c r="BO80" s="273"/>
      <c r="BP80" s="273"/>
      <c r="BQ80" s="273"/>
      <c r="BR80" s="273"/>
      <c r="BS80" s="273"/>
      <c r="BT80" s="273"/>
      <c r="BU80" s="273"/>
      <c r="BV80" s="273"/>
      <c r="BW80" s="273"/>
      <c r="BX80" s="273"/>
      <c r="BY80" s="273"/>
      <c r="BZ80" s="273"/>
      <c r="CA80" s="273"/>
      <c r="CB80" s="273"/>
      <c r="CC80" s="273"/>
      <c r="CD80" s="273"/>
      <c r="CE80" s="273"/>
      <c r="CF80" s="273"/>
      <c r="CG80" s="273"/>
      <c r="CH80" s="273"/>
      <c r="CI80" s="273"/>
      <c r="CJ80" s="273"/>
      <c r="CK80" s="273"/>
      <c r="CL80" s="273"/>
      <c r="CM80" s="273"/>
      <c r="CN80" s="273"/>
      <c r="CO80" s="273"/>
      <c r="CP80" s="273"/>
      <c r="CQ80" s="273"/>
      <c r="CR80" s="273"/>
      <c r="CS80" s="273"/>
      <c r="CT80" s="273"/>
      <c r="CU80" s="273"/>
      <c r="CV80" s="273"/>
      <c r="CW80" s="273"/>
      <c r="CX80" s="273"/>
      <c r="CY80" s="273"/>
      <c r="CZ80" s="273"/>
      <c r="DA80" s="273"/>
      <c r="DB80" s="273"/>
      <c r="DC80" s="273"/>
      <c r="DD80" s="273"/>
      <c r="DE80" s="273"/>
      <c r="DF80" s="273"/>
      <c r="DG80" s="531"/>
      <c r="DH80" s="271"/>
      <c r="DI80" s="269"/>
      <c r="DJ80" s="272"/>
      <c r="DK80" s="530"/>
      <c r="DL80" s="279"/>
      <c r="DM80" s="528"/>
      <c r="DN80" s="279"/>
      <c r="DO80" s="279"/>
      <c r="DP80" s="528"/>
      <c r="DQ80" s="279"/>
      <c r="DR80" s="279"/>
      <c r="DS80" s="529"/>
      <c r="DT80" s="279"/>
      <c r="DU80" s="279"/>
      <c r="DV80" s="528"/>
      <c r="DW80" s="279"/>
      <c r="DX80" s="279"/>
      <c r="DY80" s="528"/>
      <c r="DZ80" s="25"/>
      <c r="EA80" s="26"/>
      <c r="EB80" s="25"/>
      <c r="EC80" s="26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</row>
    <row r="81" spans="1:182" ht="9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53"/>
      <c r="M81" s="53"/>
      <c r="N81" s="56"/>
      <c r="O81" s="54"/>
      <c r="P81" s="263"/>
      <c r="Q81" s="262"/>
      <c r="R81" s="56"/>
      <c r="S81" s="54"/>
      <c r="T81" s="263"/>
      <c r="U81" s="262"/>
      <c r="V81" s="56"/>
      <c r="W81" s="54"/>
      <c r="X81" s="263"/>
      <c r="Y81" s="262"/>
      <c r="Z81" s="56"/>
      <c r="AA81" s="54"/>
      <c r="AB81" s="263"/>
      <c r="AC81" s="262"/>
      <c r="AD81" s="56"/>
      <c r="AE81" s="54"/>
      <c r="AF81" s="263"/>
      <c r="AG81" s="262"/>
      <c r="AH81" s="56"/>
      <c r="AI81" s="54"/>
      <c r="AJ81" s="263"/>
      <c r="AK81" s="262"/>
      <c r="AL81" s="56"/>
      <c r="AM81" s="54"/>
      <c r="AN81" s="263"/>
      <c r="AO81" s="262"/>
      <c r="AP81" s="55"/>
      <c r="AQ81" s="277"/>
      <c r="AR81" s="278"/>
      <c r="AS81" s="279"/>
      <c r="AT81" s="281"/>
      <c r="AU81" s="287"/>
      <c r="AV81" s="285"/>
      <c r="AW81" s="273"/>
      <c r="AX81" s="273"/>
      <c r="AY81" s="273"/>
      <c r="AZ81" s="273"/>
      <c r="BA81" s="273"/>
      <c r="BB81" s="273"/>
      <c r="BC81" s="273"/>
      <c r="BD81" s="273"/>
      <c r="BE81" s="273"/>
      <c r="BF81" s="273"/>
      <c r="BG81" s="273"/>
      <c r="BH81" s="273"/>
      <c r="BI81" s="273"/>
      <c r="BJ81" s="273"/>
      <c r="BK81" s="273"/>
      <c r="BL81" s="273"/>
      <c r="BM81" s="273"/>
      <c r="BN81" s="273"/>
      <c r="BO81" s="273"/>
      <c r="BP81" s="273"/>
      <c r="BQ81" s="273"/>
      <c r="BR81" s="273"/>
      <c r="BS81" s="273"/>
      <c r="BT81" s="273"/>
      <c r="BU81" s="273"/>
      <c r="BV81" s="273"/>
      <c r="BW81" s="273"/>
      <c r="BX81" s="273"/>
      <c r="BY81" s="273"/>
      <c r="BZ81" s="273"/>
      <c r="CA81" s="273"/>
      <c r="CB81" s="273"/>
      <c r="CC81" s="273"/>
      <c r="CD81" s="273"/>
      <c r="CE81" s="273"/>
      <c r="CF81" s="273"/>
      <c r="CG81" s="273"/>
      <c r="CH81" s="273"/>
      <c r="CI81" s="273"/>
      <c r="CJ81" s="273"/>
      <c r="CK81" s="273"/>
      <c r="CL81" s="273"/>
      <c r="CM81" s="273"/>
      <c r="CN81" s="273"/>
      <c r="CO81" s="273"/>
      <c r="CP81" s="273"/>
      <c r="CQ81" s="273"/>
      <c r="CR81" s="273"/>
      <c r="CS81" s="273"/>
      <c r="CT81" s="273"/>
      <c r="CU81" s="273"/>
      <c r="CV81" s="273"/>
      <c r="CW81" s="273"/>
      <c r="CX81" s="273"/>
      <c r="CY81" s="273"/>
      <c r="CZ81" s="273"/>
      <c r="DA81" s="273"/>
      <c r="DB81" s="273"/>
      <c r="DC81" s="273"/>
      <c r="DD81" s="273"/>
      <c r="DE81" s="273"/>
      <c r="DF81" s="273"/>
      <c r="DG81" s="531"/>
      <c r="DH81" s="271"/>
      <c r="DI81" s="269"/>
      <c r="DJ81" s="272"/>
      <c r="DK81" s="530"/>
      <c r="DL81" s="279"/>
      <c r="DM81" s="528"/>
      <c r="DN81" s="279"/>
      <c r="DO81" s="279"/>
      <c r="DP81" s="528"/>
      <c r="DQ81" s="279"/>
      <c r="DR81" s="279"/>
      <c r="DS81" s="529"/>
      <c r="DT81" s="279"/>
      <c r="DU81" s="279"/>
      <c r="DV81" s="528"/>
      <c r="DW81" s="279"/>
      <c r="DX81" s="279"/>
      <c r="DY81" s="528"/>
      <c r="DZ81" s="25"/>
      <c r="EA81" s="26"/>
      <c r="EB81" s="25"/>
      <c r="EC81" s="26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</row>
    <row r="82" spans="1:182" ht="9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53"/>
      <c r="M82" s="53"/>
      <c r="N82" s="53"/>
      <c r="O82" s="56"/>
      <c r="P82" s="264"/>
      <c r="Q82" s="265"/>
      <c r="R82" s="54"/>
      <c r="S82" s="56"/>
      <c r="T82" s="264"/>
      <c r="U82" s="265"/>
      <c r="V82" s="54"/>
      <c r="W82" s="56"/>
      <c r="X82" s="264"/>
      <c r="Y82" s="265"/>
      <c r="Z82" s="54"/>
      <c r="AA82" s="56"/>
      <c r="AB82" s="264"/>
      <c r="AC82" s="265"/>
      <c r="AD82" s="54"/>
      <c r="AE82" s="56"/>
      <c r="AF82" s="264"/>
      <c r="AG82" s="265"/>
      <c r="AH82" s="54"/>
      <c r="AI82" s="56"/>
      <c r="AJ82" s="264"/>
      <c r="AK82" s="265"/>
      <c r="AL82" s="54"/>
      <c r="AM82" s="56"/>
      <c r="AN82" s="264"/>
      <c r="AO82" s="265"/>
      <c r="AP82" s="50"/>
      <c r="AQ82" s="277">
        <v>10</v>
      </c>
      <c r="AR82" s="278" t="str">
        <f t="shared" ref="AR82" si="32">IF(ISBLANK(AS82),"",AS82/SUM($AS$46:$AS$106))</f>
        <v/>
      </c>
      <c r="AS82" s="279"/>
      <c r="AT82" s="281"/>
      <c r="AU82" s="282"/>
      <c r="AV82" s="285"/>
      <c r="AW82" s="273"/>
      <c r="AX82" s="273"/>
      <c r="AY82" s="273"/>
      <c r="AZ82" s="273"/>
      <c r="BA82" s="273"/>
      <c r="BB82" s="273"/>
      <c r="BC82" s="273"/>
      <c r="BD82" s="273"/>
      <c r="BE82" s="273"/>
      <c r="BF82" s="273"/>
      <c r="BG82" s="273"/>
      <c r="BH82" s="273"/>
      <c r="BI82" s="273"/>
      <c r="BJ82" s="273"/>
      <c r="BK82" s="273"/>
      <c r="BL82" s="273"/>
      <c r="BM82" s="273"/>
      <c r="BN82" s="273"/>
      <c r="BO82" s="273"/>
      <c r="BP82" s="273"/>
      <c r="BQ82" s="273"/>
      <c r="BR82" s="273"/>
      <c r="BS82" s="273"/>
      <c r="BT82" s="273"/>
      <c r="BU82" s="273"/>
      <c r="BV82" s="273"/>
      <c r="BW82" s="273"/>
      <c r="BX82" s="273"/>
      <c r="BY82" s="273"/>
      <c r="BZ82" s="273"/>
      <c r="CA82" s="273"/>
      <c r="CB82" s="273"/>
      <c r="CC82" s="273"/>
      <c r="CD82" s="273"/>
      <c r="CE82" s="273"/>
      <c r="CF82" s="273"/>
      <c r="CG82" s="273"/>
      <c r="CH82" s="273"/>
      <c r="CI82" s="273"/>
      <c r="CJ82" s="273"/>
      <c r="CK82" s="273"/>
      <c r="CL82" s="273"/>
      <c r="CM82" s="273"/>
      <c r="CN82" s="273"/>
      <c r="CO82" s="273"/>
      <c r="CP82" s="273"/>
      <c r="CQ82" s="273"/>
      <c r="CR82" s="273"/>
      <c r="CS82" s="273"/>
      <c r="CT82" s="273"/>
      <c r="CU82" s="273"/>
      <c r="CV82" s="273"/>
      <c r="CW82" s="273"/>
      <c r="CX82" s="273"/>
      <c r="CY82" s="273"/>
      <c r="CZ82" s="273"/>
      <c r="DA82" s="273"/>
      <c r="DB82" s="273"/>
      <c r="DC82" s="273"/>
      <c r="DD82" s="273"/>
      <c r="DE82" s="273"/>
      <c r="DF82" s="273"/>
      <c r="DG82" s="531"/>
      <c r="DH82" s="271" t="str">
        <f t="shared" ref="DH82" si="33">IF(COUNTIF(AV82:DG85,"&lt;&gt;") &gt; 0, COUNTIF(AV82:DG85,"&lt;&gt;"), "")</f>
        <v/>
      </c>
      <c r="DI82" s="269" t="str">
        <f t="shared" ref="DI82" si="34">IF(COUNTIF(AV82:DG85,"&lt;&gt;") &gt; 0, (COUNTIF(AV82:DG85,$T$50)*$W$50) + (COUNTIF(AV82:DG85,$T$52)*$W$52) + (COUNTIF(AV82:DG85,$T$54)*$W$54), "")</f>
        <v/>
      </c>
      <c r="DJ82" s="272" t="str">
        <f t="shared" ref="DJ82" si="35">IF(COUNTIF(AV82:DG85,"&lt;&gt;") &gt; 0, DI82/DH82, "")</f>
        <v/>
      </c>
      <c r="DK82" s="530"/>
      <c r="DL82" s="279"/>
      <c r="DM82" s="528"/>
      <c r="DN82" s="279"/>
      <c r="DO82" s="279"/>
      <c r="DP82" s="528"/>
      <c r="DQ82" s="279"/>
      <c r="DR82" s="279"/>
      <c r="DS82" s="529"/>
      <c r="DT82" s="279"/>
      <c r="DU82" s="279"/>
      <c r="DV82" s="528"/>
      <c r="DW82" s="279"/>
      <c r="DX82" s="279"/>
      <c r="DY82" s="528"/>
      <c r="DZ82" s="25"/>
      <c r="EA82" s="26"/>
      <c r="EB82" s="25"/>
      <c r="EC82" s="26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</row>
    <row r="83" spans="1:182" ht="9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53"/>
      <c r="M83" s="53"/>
      <c r="N83" s="53"/>
      <c r="O83" s="53"/>
      <c r="P83" s="56"/>
      <c r="Q83" s="54"/>
      <c r="R83" s="263"/>
      <c r="S83" s="262"/>
      <c r="T83" s="56"/>
      <c r="U83" s="54"/>
      <c r="V83" s="263"/>
      <c r="W83" s="262"/>
      <c r="X83" s="56"/>
      <c r="Y83" s="54"/>
      <c r="Z83" s="263"/>
      <c r="AA83" s="262"/>
      <c r="AB83" s="56"/>
      <c r="AC83" s="54"/>
      <c r="AD83" s="263"/>
      <c r="AE83" s="262"/>
      <c r="AF83" s="56"/>
      <c r="AG83" s="54"/>
      <c r="AH83" s="263"/>
      <c r="AI83" s="262"/>
      <c r="AJ83" s="56"/>
      <c r="AK83" s="54"/>
      <c r="AL83" s="263"/>
      <c r="AM83" s="262"/>
      <c r="AN83" s="56"/>
      <c r="AO83" s="54"/>
      <c r="AP83" s="51"/>
      <c r="AQ83" s="277"/>
      <c r="AR83" s="278"/>
      <c r="AS83" s="279"/>
      <c r="AT83" s="281"/>
      <c r="AU83" s="282"/>
      <c r="AV83" s="285"/>
      <c r="AW83" s="273"/>
      <c r="AX83" s="273"/>
      <c r="AY83" s="273"/>
      <c r="AZ83" s="273"/>
      <c r="BA83" s="273"/>
      <c r="BB83" s="273"/>
      <c r="BC83" s="273"/>
      <c r="BD83" s="273"/>
      <c r="BE83" s="273"/>
      <c r="BF83" s="273"/>
      <c r="BG83" s="273"/>
      <c r="BH83" s="273"/>
      <c r="BI83" s="273"/>
      <c r="BJ83" s="273"/>
      <c r="BK83" s="273"/>
      <c r="BL83" s="273"/>
      <c r="BM83" s="273"/>
      <c r="BN83" s="273"/>
      <c r="BO83" s="273"/>
      <c r="BP83" s="273"/>
      <c r="BQ83" s="273"/>
      <c r="BR83" s="273"/>
      <c r="BS83" s="273"/>
      <c r="BT83" s="273"/>
      <c r="BU83" s="273"/>
      <c r="BV83" s="273"/>
      <c r="BW83" s="273"/>
      <c r="BX83" s="273"/>
      <c r="BY83" s="273"/>
      <c r="BZ83" s="273"/>
      <c r="CA83" s="273"/>
      <c r="CB83" s="273"/>
      <c r="CC83" s="273"/>
      <c r="CD83" s="273"/>
      <c r="CE83" s="273"/>
      <c r="CF83" s="273"/>
      <c r="CG83" s="273"/>
      <c r="CH83" s="273"/>
      <c r="CI83" s="273"/>
      <c r="CJ83" s="273"/>
      <c r="CK83" s="273"/>
      <c r="CL83" s="273"/>
      <c r="CM83" s="273"/>
      <c r="CN83" s="273"/>
      <c r="CO83" s="273"/>
      <c r="CP83" s="273"/>
      <c r="CQ83" s="273"/>
      <c r="CR83" s="273"/>
      <c r="CS83" s="273"/>
      <c r="CT83" s="273"/>
      <c r="CU83" s="273"/>
      <c r="CV83" s="273"/>
      <c r="CW83" s="273"/>
      <c r="CX83" s="273"/>
      <c r="CY83" s="273"/>
      <c r="CZ83" s="273"/>
      <c r="DA83" s="273"/>
      <c r="DB83" s="273"/>
      <c r="DC83" s="273"/>
      <c r="DD83" s="273"/>
      <c r="DE83" s="273"/>
      <c r="DF83" s="273"/>
      <c r="DG83" s="531"/>
      <c r="DH83" s="271"/>
      <c r="DI83" s="269"/>
      <c r="DJ83" s="272"/>
      <c r="DK83" s="530"/>
      <c r="DL83" s="279"/>
      <c r="DM83" s="528"/>
      <c r="DN83" s="279"/>
      <c r="DO83" s="279"/>
      <c r="DP83" s="528"/>
      <c r="DQ83" s="279"/>
      <c r="DR83" s="279"/>
      <c r="DS83" s="529"/>
      <c r="DT83" s="279"/>
      <c r="DU83" s="279"/>
      <c r="DV83" s="528"/>
      <c r="DW83" s="279"/>
      <c r="DX83" s="279"/>
      <c r="DY83" s="528"/>
      <c r="DZ83" s="25"/>
      <c r="EA83" s="26"/>
      <c r="EB83" s="25"/>
      <c r="EC83" s="26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</row>
    <row r="84" spans="1:182" ht="9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53"/>
      <c r="M84" s="53"/>
      <c r="N84" s="53"/>
      <c r="O84" s="53"/>
      <c r="P84" s="53"/>
      <c r="Q84" s="56"/>
      <c r="R84" s="264"/>
      <c r="S84" s="265"/>
      <c r="T84" s="54"/>
      <c r="U84" s="56"/>
      <c r="V84" s="264"/>
      <c r="W84" s="265"/>
      <c r="X84" s="54"/>
      <c r="Y84" s="56"/>
      <c r="Z84" s="264"/>
      <c r="AA84" s="265"/>
      <c r="AB84" s="54"/>
      <c r="AC84" s="56"/>
      <c r="AD84" s="264"/>
      <c r="AE84" s="265"/>
      <c r="AF84" s="54"/>
      <c r="AG84" s="56"/>
      <c r="AH84" s="264"/>
      <c r="AI84" s="265"/>
      <c r="AJ84" s="54"/>
      <c r="AK84" s="56"/>
      <c r="AL84" s="264"/>
      <c r="AM84" s="265"/>
      <c r="AN84" s="54"/>
      <c r="AO84" s="56"/>
      <c r="AP84" s="51"/>
      <c r="AQ84" s="277"/>
      <c r="AR84" s="278"/>
      <c r="AS84" s="279"/>
      <c r="AT84" s="281"/>
      <c r="AU84" s="282"/>
      <c r="AV84" s="285"/>
      <c r="AW84" s="273"/>
      <c r="AX84" s="273"/>
      <c r="AY84" s="273"/>
      <c r="AZ84" s="273"/>
      <c r="BA84" s="273"/>
      <c r="BB84" s="273"/>
      <c r="BC84" s="273"/>
      <c r="BD84" s="273"/>
      <c r="BE84" s="273"/>
      <c r="BF84" s="273"/>
      <c r="BG84" s="273"/>
      <c r="BH84" s="273"/>
      <c r="BI84" s="273"/>
      <c r="BJ84" s="273"/>
      <c r="BK84" s="273"/>
      <c r="BL84" s="273"/>
      <c r="BM84" s="273"/>
      <c r="BN84" s="273"/>
      <c r="BO84" s="273"/>
      <c r="BP84" s="273"/>
      <c r="BQ84" s="273"/>
      <c r="BR84" s="273"/>
      <c r="BS84" s="273"/>
      <c r="BT84" s="273"/>
      <c r="BU84" s="273"/>
      <c r="BV84" s="273"/>
      <c r="BW84" s="273"/>
      <c r="BX84" s="273"/>
      <c r="BY84" s="273"/>
      <c r="BZ84" s="273"/>
      <c r="CA84" s="273"/>
      <c r="CB84" s="273"/>
      <c r="CC84" s="273"/>
      <c r="CD84" s="273"/>
      <c r="CE84" s="273"/>
      <c r="CF84" s="273"/>
      <c r="CG84" s="273"/>
      <c r="CH84" s="273"/>
      <c r="CI84" s="273"/>
      <c r="CJ84" s="273"/>
      <c r="CK84" s="273"/>
      <c r="CL84" s="273"/>
      <c r="CM84" s="273"/>
      <c r="CN84" s="273"/>
      <c r="CO84" s="273"/>
      <c r="CP84" s="273"/>
      <c r="CQ84" s="273"/>
      <c r="CR84" s="273"/>
      <c r="CS84" s="273"/>
      <c r="CT84" s="273"/>
      <c r="CU84" s="273"/>
      <c r="CV84" s="273"/>
      <c r="CW84" s="273"/>
      <c r="CX84" s="273"/>
      <c r="CY84" s="273"/>
      <c r="CZ84" s="273"/>
      <c r="DA84" s="273"/>
      <c r="DB84" s="273"/>
      <c r="DC84" s="273"/>
      <c r="DD84" s="273"/>
      <c r="DE84" s="273"/>
      <c r="DF84" s="273"/>
      <c r="DG84" s="531"/>
      <c r="DH84" s="271"/>
      <c r="DI84" s="269"/>
      <c r="DJ84" s="272"/>
      <c r="DK84" s="530"/>
      <c r="DL84" s="279"/>
      <c r="DM84" s="528"/>
      <c r="DN84" s="279"/>
      <c r="DO84" s="279"/>
      <c r="DP84" s="528"/>
      <c r="DQ84" s="279"/>
      <c r="DR84" s="279"/>
      <c r="DS84" s="529"/>
      <c r="DT84" s="279"/>
      <c r="DU84" s="279"/>
      <c r="DV84" s="528"/>
      <c r="DW84" s="279"/>
      <c r="DX84" s="279"/>
      <c r="DY84" s="528"/>
      <c r="DZ84" s="25"/>
      <c r="EA84" s="26"/>
      <c r="EB84" s="25"/>
      <c r="EC84" s="26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</row>
    <row r="85" spans="1:182" ht="9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53"/>
      <c r="M85" s="53"/>
      <c r="N85" s="53"/>
      <c r="O85" s="53"/>
      <c r="P85" s="53"/>
      <c r="Q85" s="53"/>
      <c r="R85" s="56"/>
      <c r="S85" s="54"/>
      <c r="T85" s="263"/>
      <c r="U85" s="262"/>
      <c r="V85" s="56"/>
      <c r="W85" s="54"/>
      <c r="X85" s="263"/>
      <c r="Y85" s="262"/>
      <c r="Z85" s="56"/>
      <c r="AA85" s="54"/>
      <c r="AB85" s="263"/>
      <c r="AC85" s="262"/>
      <c r="AD85" s="56"/>
      <c r="AE85" s="54"/>
      <c r="AF85" s="263"/>
      <c r="AG85" s="262"/>
      <c r="AH85" s="56"/>
      <c r="AI85" s="54"/>
      <c r="AJ85" s="263"/>
      <c r="AK85" s="262"/>
      <c r="AL85" s="56"/>
      <c r="AM85" s="54"/>
      <c r="AN85" s="263"/>
      <c r="AO85" s="262"/>
      <c r="AP85" s="55"/>
      <c r="AQ85" s="277"/>
      <c r="AR85" s="278"/>
      <c r="AS85" s="279"/>
      <c r="AT85" s="464"/>
      <c r="AU85" s="465"/>
      <c r="AV85" s="285"/>
      <c r="AW85" s="273"/>
      <c r="AX85" s="273"/>
      <c r="AY85" s="273"/>
      <c r="AZ85" s="273"/>
      <c r="BA85" s="273"/>
      <c r="BB85" s="273"/>
      <c r="BC85" s="273"/>
      <c r="BD85" s="273"/>
      <c r="BE85" s="273"/>
      <c r="BF85" s="273"/>
      <c r="BG85" s="273"/>
      <c r="BH85" s="273"/>
      <c r="BI85" s="273"/>
      <c r="BJ85" s="273"/>
      <c r="BK85" s="273"/>
      <c r="BL85" s="273"/>
      <c r="BM85" s="273"/>
      <c r="BN85" s="273"/>
      <c r="BO85" s="273"/>
      <c r="BP85" s="273"/>
      <c r="BQ85" s="273"/>
      <c r="BR85" s="273"/>
      <c r="BS85" s="273"/>
      <c r="BT85" s="273"/>
      <c r="BU85" s="273"/>
      <c r="BV85" s="273"/>
      <c r="BW85" s="273"/>
      <c r="BX85" s="273"/>
      <c r="BY85" s="273"/>
      <c r="BZ85" s="273"/>
      <c r="CA85" s="273"/>
      <c r="CB85" s="273"/>
      <c r="CC85" s="273"/>
      <c r="CD85" s="273"/>
      <c r="CE85" s="273"/>
      <c r="CF85" s="273"/>
      <c r="CG85" s="273"/>
      <c r="CH85" s="273"/>
      <c r="CI85" s="273"/>
      <c r="CJ85" s="273"/>
      <c r="CK85" s="273"/>
      <c r="CL85" s="273"/>
      <c r="CM85" s="273"/>
      <c r="CN85" s="273"/>
      <c r="CO85" s="273"/>
      <c r="CP85" s="273"/>
      <c r="CQ85" s="273"/>
      <c r="CR85" s="273"/>
      <c r="CS85" s="273"/>
      <c r="CT85" s="273"/>
      <c r="CU85" s="273"/>
      <c r="CV85" s="273"/>
      <c r="CW85" s="273"/>
      <c r="CX85" s="273"/>
      <c r="CY85" s="273"/>
      <c r="CZ85" s="273"/>
      <c r="DA85" s="273"/>
      <c r="DB85" s="273"/>
      <c r="DC85" s="273"/>
      <c r="DD85" s="273"/>
      <c r="DE85" s="273"/>
      <c r="DF85" s="273"/>
      <c r="DG85" s="531"/>
      <c r="DH85" s="271"/>
      <c r="DI85" s="269"/>
      <c r="DJ85" s="272"/>
      <c r="DK85" s="530"/>
      <c r="DL85" s="279"/>
      <c r="DM85" s="528"/>
      <c r="DN85" s="279"/>
      <c r="DO85" s="279"/>
      <c r="DP85" s="528"/>
      <c r="DQ85" s="279"/>
      <c r="DR85" s="279"/>
      <c r="DS85" s="529"/>
      <c r="DT85" s="279"/>
      <c r="DU85" s="279"/>
      <c r="DV85" s="528"/>
      <c r="DW85" s="279"/>
      <c r="DX85" s="279"/>
      <c r="DY85" s="528"/>
      <c r="DZ85" s="25"/>
      <c r="EA85" s="26"/>
      <c r="EB85" s="25"/>
      <c r="EC85" s="26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</row>
    <row r="86" spans="1:182" ht="9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53"/>
      <c r="M86" s="53"/>
      <c r="N86" s="53"/>
      <c r="O86" s="53"/>
      <c r="P86" s="53"/>
      <c r="Q86" s="53"/>
      <c r="R86" s="53"/>
      <c r="S86" s="56"/>
      <c r="T86" s="264"/>
      <c r="U86" s="265"/>
      <c r="V86" s="54"/>
      <c r="W86" s="56"/>
      <c r="X86" s="264"/>
      <c r="Y86" s="265"/>
      <c r="Z86" s="54"/>
      <c r="AA86" s="56"/>
      <c r="AB86" s="264"/>
      <c r="AC86" s="265"/>
      <c r="AD86" s="54"/>
      <c r="AE86" s="56"/>
      <c r="AF86" s="264"/>
      <c r="AG86" s="265"/>
      <c r="AH86" s="54"/>
      <c r="AI86" s="56"/>
      <c r="AJ86" s="264"/>
      <c r="AK86" s="265"/>
      <c r="AL86" s="54"/>
      <c r="AM86" s="56"/>
      <c r="AN86" s="264"/>
      <c r="AO86" s="265"/>
      <c r="AP86" s="50"/>
      <c r="AQ86" s="277">
        <v>11</v>
      </c>
      <c r="AR86" s="278" t="str">
        <f t="shared" ref="AR86" si="36">IF(ISBLANK(AS86),"",AS86/SUM($AS$46:$AS$106))</f>
        <v/>
      </c>
      <c r="AS86" s="279"/>
      <c r="AT86" s="542"/>
      <c r="AU86" s="543"/>
      <c r="AV86" s="285"/>
      <c r="AW86" s="273"/>
      <c r="AX86" s="273"/>
      <c r="AY86" s="273"/>
      <c r="AZ86" s="273"/>
      <c r="BA86" s="273"/>
      <c r="BB86" s="273"/>
      <c r="BC86" s="273"/>
      <c r="BD86" s="273"/>
      <c r="BE86" s="273"/>
      <c r="BF86" s="273"/>
      <c r="BG86" s="273"/>
      <c r="BH86" s="273"/>
      <c r="BI86" s="273"/>
      <c r="BJ86" s="273"/>
      <c r="BK86" s="273"/>
      <c r="BL86" s="273"/>
      <c r="BM86" s="273"/>
      <c r="BN86" s="273"/>
      <c r="BO86" s="273"/>
      <c r="BP86" s="273"/>
      <c r="BQ86" s="273"/>
      <c r="BR86" s="273"/>
      <c r="BS86" s="273"/>
      <c r="BT86" s="273"/>
      <c r="BU86" s="273"/>
      <c r="BV86" s="273"/>
      <c r="BW86" s="273"/>
      <c r="BX86" s="273"/>
      <c r="BY86" s="273"/>
      <c r="BZ86" s="273"/>
      <c r="CA86" s="273"/>
      <c r="CB86" s="273"/>
      <c r="CC86" s="273"/>
      <c r="CD86" s="273"/>
      <c r="CE86" s="273"/>
      <c r="CF86" s="273"/>
      <c r="CG86" s="273"/>
      <c r="CH86" s="273"/>
      <c r="CI86" s="273"/>
      <c r="CJ86" s="273"/>
      <c r="CK86" s="273"/>
      <c r="CL86" s="273"/>
      <c r="CM86" s="273"/>
      <c r="CN86" s="273"/>
      <c r="CO86" s="273"/>
      <c r="CP86" s="273"/>
      <c r="CQ86" s="273"/>
      <c r="CR86" s="273"/>
      <c r="CS86" s="273"/>
      <c r="CT86" s="273"/>
      <c r="CU86" s="273"/>
      <c r="CV86" s="273"/>
      <c r="CW86" s="273"/>
      <c r="CX86" s="273"/>
      <c r="CY86" s="273"/>
      <c r="CZ86" s="273"/>
      <c r="DA86" s="273"/>
      <c r="DB86" s="273"/>
      <c r="DC86" s="273"/>
      <c r="DD86" s="273"/>
      <c r="DE86" s="273"/>
      <c r="DF86" s="273"/>
      <c r="DG86" s="531"/>
      <c r="DH86" s="271" t="str">
        <f t="shared" ref="DH86" si="37">IF(COUNTIF(AV86:DG89,"&lt;&gt;") &gt; 0, COUNTIF(AV86:DG89,"&lt;&gt;"), "")</f>
        <v/>
      </c>
      <c r="DI86" s="269" t="str">
        <f t="shared" ref="DI86" si="38">IF(COUNTIF(AV86:DG89,"&lt;&gt;") &gt; 0, (COUNTIF(AV86:DG89,$T$50)*$W$50) + (COUNTIF(AV86:DG89,$T$52)*$W$52) + (COUNTIF(AV86:DG89,$T$54)*$W$54), "")</f>
        <v/>
      </c>
      <c r="DJ86" s="272" t="str">
        <f t="shared" ref="DJ86" si="39">IF(COUNTIF(AV86:DG89,"&lt;&gt;") &gt; 0, DI86/DH86, "")</f>
        <v/>
      </c>
      <c r="DK86" s="530"/>
      <c r="DL86" s="279"/>
      <c r="DM86" s="528"/>
      <c r="DN86" s="279"/>
      <c r="DO86" s="279"/>
      <c r="DP86" s="528"/>
      <c r="DQ86" s="279"/>
      <c r="DR86" s="279"/>
      <c r="DS86" s="529"/>
      <c r="DT86" s="279"/>
      <c r="DU86" s="279"/>
      <c r="DV86" s="528"/>
      <c r="DW86" s="279"/>
      <c r="DX86" s="279"/>
      <c r="DY86" s="528"/>
      <c r="DZ86" s="25"/>
      <c r="EA86" s="26"/>
      <c r="EB86" s="25"/>
      <c r="EC86" s="26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</row>
    <row r="87" spans="1:182" ht="9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53"/>
      <c r="M87" s="53"/>
      <c r="N87" s="53"/>
      <c r="O87" s="53"/>
      <c r="P87" s="53"/>
      <c r="Q87" s="53"/>
      <c r="R87" s="53"/>
      <c r="S87" s="53"/>
      <c r="T87" s="56"/>
      <c r="U87" s="54"/>
      <c r="V87" s="263"/>
      <c r="W87" s="262"/>
      <c r="X87" s="56"/>
      <c r="Y87" s="54"/>
      <c r="Z87" s="263"/>
      <c r="AA87" s="262"/>
      <c r="AB87" s="56"/>
      <c r="AC87" s="54"/>
      <c r="AD87" s="263"/>
      <c r="AE87" s="262"/>
      <c r="AF87" s="56"/>
      <c r="AG87" s="54"/>
      <c r="AH87" s="263"/>
      <c r="AI87" s="262"/>
      <c r="AJ87" s="56"/>
      <c r="AK87" s="54"/>
      <c r="AL87" s="263"/>
      <c r="AM87" s="262"/>
      <c r="AN87" s="56"/>
      <c r="AO87" s="54"/>
      <c r="AP87" s="51"/>
      <c r="AQ87" s="277"/>
      <c r="AR87" s="278"/>
      <c r="AS87" s="279"/>
      <c r="AT87" s="535"/>
      <c r="AU87" s="544"/>
      <c r="AV87" s="285"/>
      <c r="AW87" s="273"/>
      <c r="AX87" s="273"/>
      <c r="AY87" s="273"/>
      <c r="AZ87" s="273"/>
      <c r="BA87" s="273"/>
      <c r="BB87" s="273"/>
      <c r="BC87" s="273"/>
      <c r="BD87" s="273"/>
      <c r="BE87" s="273"/>
      <c r="BF87" s="273"/>
      <c r="BG87" s="273"/>
      <c r="BH87" s="273"/>
      <c r="BI87" s="273"/>
      <c r="BJ87" s="273"/>
      <c r="BK87" s="273"/>
      <c r="BL87" s="273"/>
      <c r="BM87" s="273"/>
      <c r="BN87" s="273"/>
      <c r="BO87" s="273"/>
      <c r="BP87" s="273"/>
      <c r="BQ87" s="273"/>
      <c r="BR87" s="273"/>
      <c r="BS87" s="273"/>
      <c r="BT87" s="273"/>
      <c r="BU87" s="273"/>
      <c r="BV87" s="273"/>
      <c r="BW87" s="273"/>
      <c r="BX87" s="273"/>
      <c r="BY87" s="273"/>
      <c r="BZ87" s="273"/>
      <c r="CA87" s="273"/>
      <c r="CB87" s="273"/>
      <c r="CC87" s="273"/>
      <c r="CD87" s="273"/>
      <c r="CE87" s="273"/>
      <c r="CF87" s="273"/>
      <c r="CG87" s="273"/>
      <c r="CH87" s="273"/>
      <c r="CI87" s="273"/>
      <c r="CJ87" s="273"/>
      <c r="CK87" s="273"/>
      <c r="CL87" s="273"/>
      <c r="CM87" s="273"/>
      <c r="CN87" s="273"/>
      <c r="CO87" s="273"/>
      <c r="CP87" s="273"/>
      <c r="CQ87" s="273"/>
      <c r="CR87" s="273"/>
      <c r="CS87" s="273"/>
      <c r="CT87" s="273"/>
      <c r="CU87" s="273"/>
      <c r="CV87" s="273"/>
      <c r="CW87" s="273"/>
      <c r="CX87" s="273"/>
      <c r="CY87" s="273"/>
      <c r="CZ87" s="273"/>
      <c r="DA87" s="273"/>
      <c r="DB87" s="273"/>
      <c r="DC87" s="273"/>
      <c r="DD87" s="273"/>
      <c r="DE87" s="273"/>
      <c r="DF87" s="273"/>
      <c r="DG87" s="531"/>
      <c r="DH87" s="271"/>
      <c r="DI87" s="269"/>
      <c r="DJ87" s="272"/>
      <c r="DK87" s="530"/>
      <c r="DL87" s="279"/>
      <c r="DM87" s="528"/>
      <c r="DN87" s="279"/>
      <c r="DO87" s="279"/>
      <c r="DP87" s="528"/>
      <c r="DQ87" s="279"/>
      <c r="DR87" s="279"/>
      <c r="DS87" s="529"/>
      <c r="DT87" s="279"/>
      <c r="DU87" s="279"/>
      <c r="DV87" s="528"/>
      <c r="DW87" s="279"/>
      <c r="DX87" s="279"/>
      <c r="DY87" s="528"/>
      <c r="DZ87" s="25"/>
      <c r="EA87" s="26"/>
      <c r="EB87" s="25"/>
      <c r="EC87" s="26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</row>
    <row r="88" spans="1:182" ht="9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53"/>
      <c r="M88" s="53"/>
      <c r="N88" s="53"/>
      <c r="O88" s="53"/>
      <c r="P88" s="53"/>
      <c r="Q88" s="53"/>
      <c r="R88" s="53"/>
      <c r="S88" s="53"/>
      <c r="T88" s="53"/>
      <c r="U88" s="56"/>
      <c r="V88" s="264"/>
      <c r="W88" s="265"/>
      <c r="X88" s="54"/>
      <c r="Y88" s="56"/>
      <c r="Z88" s="264"/>
      <c r="AA88" s="265"/>
      <c r="AB88" s="54"/>
      <c r="AC88" s="56"/>
      <c r="AD88" s="264"/>
      <c r="AE88" s="265"/>
      <c r="AF88" s="54"/>
      <c r="AG88" s="56"/>
      <c r="AH88" s="264"/>
      <c r="AI88" s="265"/>
      <c r="AJ88" s="54"/>
      <c r="AK88" s="56"/>
      <c r="AL88" s="264"/>
      <c r="AM88" s="265"/>
      <c r="AN88" s="54"/>
      <c r="AO88" s="56"/>
      <c r="AP88" s="51"/>
      <c r="AQ88" s="277"/>
      <c r="AR88" s="278"/>
      <c r="AS88" s="279"/>
      <c r="AT88" s="535"/>
      <c r="AU88" s="544"/>
      <c r="AV88" s="285"/>
      <c r="AW88" s="273"/>
      <c r="AX88" s="273"/>
      <c r="AY88" s="273"/>
      <c r="AZ88" s="273"/>
      <c r="BA88" s="273"/>
      <c r="BB88" s="273"/>
      <c r="BC88" s="273"/>
      <c r="BD88" s="273"/>
      <c r="BE88" s="273"/>
      <c r="BF88" s="273"/>
      <c r="BG88" s="273"/>
      <c r="BH88" s="273"/>
      <c r="BI88" s="273"/>
      <c r="BJ88" s="273"/>
      <c r="BK88" s="273"/>
      <c r="BL88" s="273"/>
      <c r="BM88" s="273"/>
      <c r="BN88" s="273"/>
      <c r="BO88" s="273"/>
      <c r="BP88" s="273"/>
      <c r="BQ88" s="273"/>
      <c r="BR88" s="273"/>
      <c r="BS88" s="273"/>
      <c r="BT88" s="273"/>
      <c r="BU88" s="273"/>
      <c r="BV88" s="273"/>
      <c r="BW88" s="273"/>
      <c r="BX88" s="273"/>
      <c r="BY88" s="273"/>
      <c r="BZ88" s="273"/>
      <c r="CA88" s="273"/>
      <c r="CB88" s="273"/>
      <c r="CC88" s="273"/>
      <c r="CD88" s="273"/>
      <c r="CE88" s="273"/>
      <c r="CF88" s="273"/>
      <c r="CG88" s="273"/>
      <c r="CH88" s="273"/>
      <c r="CI88" s="273"/>
      <c r="CJ88" s="273"/>
      <c r="CK88" s="273"/>
      <c r="CL88" s="273"/>
      <c r="CM88" s="273"/>
      <c r="CN88" s="273"/>
      <c r="CO88" s="273"/>
      <c r="CP88" s="273"/>
      <c r="CQ88" s="273"/>
      <c r="CR88" s="273"/>
      <c r="CS88" s="273"/>
      <c r="CT88" s="273"/>
      <c r="CU88" s="273"/>
      <c r="CV88" s="273"/>
      <c r="CW88" s="273"/>
      <c r="CX88" s="273"/>
      <c r="CY88" s="273"/>
      <c r="CZ88" s="273"/>
      <c r="DA88" s="273"/>
      <c r="DB88" s="273"/>
      <c r="DC88" s="273"/>
      <c r="DD88" s="273"/>
      <c r="DE88" s="273"/>
      <c r="DF88" s="273"/>
      <c r="DG88" s="531"/>
      <c r="DH88" s="271"/>
      <c r="DI88" s="269"/>
      <c r="DJ88" s="272"/>
      <c r="DK88" s="530"/>
      <c r="DL88" s="279"/>
      <c r="DM88" s="528"/>
      <c r="DN88" s="279"/>
      <c r="DO88" s="279"/>
      <c r="DP88" s="528"/>
      <c r="DQ88" s="279"/>
      <c r="DR88" s="279"/>
      <c r="DS88" s="529"/>
      <c r="DT88" s="279"/>
      <c r="DU88" s="279"/>
      <c r="DV88" s="528"/>
      <c r="DW88" s="279"/>
      <c r="DX88" s="279"/>
      <c r="DY88" s="528"/>
      <c r="DZ88" s="25"/>
      <c r="EA88" s="26"/>
      <c r="EB88" s="25"/>
      <c r="EC88" s="26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</row>
    <row r="89" spans="1:182" ht="9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6"/>
      <c r="W89" s="54"/>
      <c r="X89" s="263"/>
      <c r="Y89" s="262"/>
      <c r="Z89" s="56"/>
      <c r="AA89" s="54"/>
      <c r="AB89" s="263"/>
      <c r="AC89" s="262"/>
      <c r="AD89" s="56"/>
      <c r="AE89" s="54"/>
      <c r="AF89" s="263"/>
      <c r="AG89" s="262"/>
      <c r="AH89" s="56"/>
      <c r="AI89" s="54"/>
      <c r="AJ89" s="263"/>
      <c r="AK89" s="262"/>
      <c r="AL89" s="56"/>
      <c r="AM89" s="54"/>
      <c r="AN89" s="263"/>
      <c r="AO89" s="262"/>
      <c r="AP89" s="55"/>
      <c r="AQ89" s="277"/>
      <c r="AR89" s="278"/>
      <c r="AS89" s="279"/>
      <c r="AT89" s="535"/>
      <c r="AU89" s="544"/>
      <c r="AV89" s="285"/>
      <c r="AW89" s="273"/>
      <c r="AX89" s="273"/>
      <c r="AY89" s="273"/>
      <c r="AZ89" s="273"/>
      <c r="BA89" s="273"/>
      <c r="BB89" s="273"/>
      <c r="BC89" s="273"/>
      <c r="BD89" s="273"/>
      <c r="BE89" s="273"/>
      <c r="BF89" s="273"/>
      <c r="BG89" s="273"/>
      <c r="BH89" s="273"/>
      <c r="BI89" s="273"/>
      <c r="BJ89" s="273"/>
      <c r="BK89" s="273"/>
      <c r="BL89" s="273"/>
      <c r="BM89" s="273"/>
      <c r="BN89" s="273"/>
      <c r="BO89" s="273"/>
      <c r="BP89" s="273"/>
      <c r="BQ89" s="273"/>
      <c r="BR89" s="273"/>
      <c r="BS89" s="273"/>
      <c r="BT89" s="273"/>
      <c r="BU89" s="273"/>
      <c r="BV89" s="273"/>
      <c r="BW89" s="273"/>
      <c r="BX89" s="273"/>
      <c r="BY89" s="273"/>
      <c r="BZ89" s="273"/>
      <c r="CA89" s="273"/>
      <c r="CB89" s="273"/>
      <c r="CC89" s="273"/>
      <c r="CD89" s="273"/>
      <c r="CE89" s="273"/>
      <c r="CF89" s="273"/>
      <c r="CG89" s="273"/>
      <c r="CH89" s="273"/>
      <c r="CI89" s="273"/>
      <c r="CJ89" s="273"/>
      <c r="CK89" s="273"/>
      <c r="CL89" s="273"/>
      <c r="CM89" s="273"/>
      <c r="CN89" s="273"/>
      <c r="CO89" s="273"/>
      <c r="CP89" s="273"/>
      <c r="CQ89" s="273"/>
      <c r="CR89" s="273"/>
      <c r="CS89" s="273"/>
      <c r="CT89" s="273"/>
      <c r="CU89" s="273"/>
      <c r="CV89" s="273"/>
      <c r="CW89" s="273"/>
      <c r="CX89" s="273"/>
      <c r="CY89" s="273"/>
      <c r="CZ89" s="273"/>
      <c r="DA89" s="273"/>
      <c r="DB89" s="273"/>
      <c r="DC89" s="273"/>
      <c r="DD89" s="273"/>
      <c r="DE89" s="273"/>
      <c r="DF89" s="273"/>
      <c r="DG89" s="531"/>
      <c r="DH89" s="271"/>
      <c r="DI89" s="269"/>
      <c r="DJ89" s="272"/>
      <c r="DK89" s="530"/>
      <c r="DL89" s="279"/>
      <c r="DM89" s="528"/>
      <c r="DN89" s="279"/>
      <c r="DO89" s="279"/>
      <c r="DP89" s="528"/>
      <c r="DQ89" s="279"/>
      <c r="DR89" s="279"/>
      <c r="DS89" s="529"/>
      <c r="DT89" s="279"/>
      <c r="DU89" s="279"/>
      <c r="DV89" s="528"/>
      <c r="DW89" s="279"/>
      <c r="DX89" s="279"/>
      <c r="DY89" s="528"/>
      <c r="DZ89" s="25"/>
      <c r="EA89" s="26"/>
      <c r="EB89" s="25"/>
      <c r="EC89" s="26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</row>
    <row r="90" spans="1:182" ht="9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6"/>
      <c r="X90" s="264"/>
      <c r="Y90" s="265"/>
      <c r="Z90" s="54"/>
      <c r="AA90" s="56"/>
      <c r="AB90" s="264"/>
      <c r="AC90" s="265"/>
      <c r="AD90" s="54"/>
      <c r="AE90" s="56"/>
      <c r="AF90" s="264"/>
      <c r="AG90" s="265"/>
      <c r="AH90" s="54"/>
      <c r="AI90" s="56"/>
      <c r="AJ90" s="264"/>
      <c r="AK90" s="265"/>
      <c r="AL90" s="54"/>
      <c r="AM90" s="56"/>
      <c r="AN90" s="264"/>
      <c r="AO90" s="265"/>
      <c r="AP90" s="50"/>
      <c r="AQ90" s="277">
        <v>12</v>
      </c>
      <c r="AR90" s="278" t="str">
        <f t="shared" ref="AR90" si="40">IF(ISBLANK(AS90),"",AS90/SUM($AS$46:$AS$106))</f>
        <v/>
      </c>
      <c r="AS90" s="279"/>
      <c r="AT90" s="535"/>
      <c r="AU90" s="536"/>
      <c r="AV90" s="285"/>
      <c r="AW90" s="273"/>
      <c r="AX90" s="273"/>
      <c r="AY90" s="273"/>
      <c r="AZ90" s="273"/>
      <c r="BA90" s="273"/>
      <c r="BB90" s="273"/>
      <c r="BC90" s="273"/>
      <c r="BD90" s="273"/>
      <c r="BE90" s="273"/>
      <c r="BF90" s="273"/>
      <c r="BG90" s="273"/>
      <c r="BH90" s="273"/>
      <c r="BI90" s="273"/>
      <c r="BJ90" s="273"/>
      <c r="BK90" s="273"/>
      <c r="BL90" s="273"/>
      <c r="BM90" s="273"/>
      <c r="BN90" s="273"/>
      <c r="BO90" s="273"/>
      <c r="BP90" s="273"/>
      <c r="BQ90" s="273"/>
      <c r="BR90" s="273"/>
      <c r="BS90" s="273"/>
      <c r="BT90" s="273"/>
      <c r="BU90" s="273"/>
      <c r="BV90" s="273"/>
      <c r="BW90" s="273"/>
      <c r="BX90" s="273"/>
      <c r="BY90" s="273"/>
      <c r="BZ90" s="273"/>
      <c r="CA90" s="273"/>
      <c r="CB90" s="273"/>
      <c r="CC90" s="273"/>
      <c r="CD90" s="273"/>
      <c r="CE90" s="273"/>
      <c r="CF90" s="273"/>
      <c r="CG90" s="273"/>
      <c r="CH90" s="273"/>
      <c r="CI90" s="273"/>
      <c r="CJ90" s="273"/>
      <c r="CK90" s="273"/>
      <c r="CL90" s="273"/>
      <c r="CM90" s="273"/>
      <c r="CN90" s="273"/>
      <c r="CO90" s="273"/>
      <c r="CP90" s="273"/>
      <c r="CQ90" s="273"/>
      <c r="CR90" s="273"/>
      <c r="CS90" s="273"/>
      <c r="CT90" s="273"/>
      <c r="CU90" s="273"/>
      <c r="CV90" s="273"/>
      <c r="CW90" s="273"/>
      <c r="CX90" s="273"/>
      <c r="CY90" s="273"/>
      <c r="CZ90" s="273"/>
      <c r="DA90" s="273"/>
      <c r="DB90" s="273"/>
      <c r="DC90" s="273"/>
      <c r="DD90" s="273"/>
      <c r="DE90" s="273"/>
      <c r="DF90" s="273"/>
      <c r="DG90" s="531"/>
      <c r="DH90" s="271" t="str">
        <f t="shared" ref="DH90" si="41">IF(COUNTIF(AV90:DG93,"&lt;&gt;") &gt; 0, COUNTIF(AV90:DG93,"&lt;&gt;"), "")</f>
        <v/>
      </c>
      <c r="DI90" s="269" t="str">
        <f t="shared" ref="DI90" si="42">IF(COUNTIF(AV90:DG93,"&lt;&gt;") &gt; 0, (COUNTIF(AV90:DG93,$T$50)*$W$50) + (COUNTIF(AV90:DG93,$T$52)*$W$52) + (COUNTIF(AV90:DG93,$T$54)*$W$54), "")</f>
        <v/>
      </c>
      <c r="DJ90" s="272" t="str">
        <f t="shared" ref="DJ90" si="43">IF(COUNTIF(AV90:DG93,"&lt;&gt;") &gt; 0, DI90/DH90, "")</f>
        <v/>
      </c>
      <c r="DK90" s="530"/>
      <c r="DL90" s="279"/>
      <c r="DM90" s="528"/>
      <c r="DN90" s="279"/>
      <c r="DO90" s="279"/>
      <c r="DP90" s="528"/>
      <c r="DQ90" s="279"/>
      <c r="DR90" s="279"/>
      <c r="DS90" s="529"/>
      <c r="DT90" s="279"/>
      <c r="DU90" s="279"/>
      <c r="DV90" s="528"/>
      <c r="DW90" s="279"/>
      <c r="DX90" s="279"/>
      <c r="DY90" s="528"/>
      <c r="DZ90" s="25"/>
      <c r="EA90" s="26"/>
      <c r="EB90" s="25"/>
      <c r="EC90" s="26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</row>
    <row r="91" spans="1:182" ht="9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31"/>
      <c r="Y91" s="30"/>
      <c r="Z91" s="263"/>
      <c r="AA91" s="262"/>
      <c r="AB91" s="56"/>
      <c r="AC91" s="54"/>
      <c r="AD91" s="263"/>
      <c r="AE91" s="262"/>
      <c r="AF91" s="56"/>
      <c r="AG91" s="54"/>
      <c r="AH91" s="263"/>
      <c r="AI91" s="262"/>
      <c r="AJ91" s="56"/>
      <c r="AK91" s="54"/>
      <c r="AL91" s="263"/>
      <c r="AM91" s="262"/>
      <c r="AN91" s="56"/>
      <c r="AO91" s="54"/>
      <c r="AP91" s="51"/>
      <c r="AQ91" s="277"/>
      <c r="AR91" s="278"/>
      <c r="AS91" s="279"/>
      <c r="AT91" s="535"/>
      <c r="AU91" s="536"/>
      <c r="AV91" s="285"/>
      <c r="AW91" s="273"/>
      <c r="AX91" s="273"/>
      <c r="AY91" s="273"/>
      <c r="AZ91" s="273"/>
      <c r="BA91" s="273"/>
      <c r="BB91" s="273"/>
      <c r="BC91" s="273"/>
      <c r="BD91" s="273"/>
      <c r="BE91" s="273"/>
      <c r="BF91" s="273"/>
      <c r="BG91" s="273"/>
      <c r="BH91" s="273"/>
      <c r="BI91" s="273"/>
      <c r="BJ91" s="273"/>
      <c r="BK91" s="273"/>
      <c r="BL91" s="273"/>
      <c r="BM91" s="273"/>
      <c r="BN91" s="273"/>
      <c r="BO91" s="273"/>
      <c r="BP91" s="273"/>
      <c r="BQ91" s="273"/>
      <c r="BR91" s="273"/>
      <c r="BS91" s="273"/>
      <c r="BT91" s="273"/>
      <c r="BU91" s="273"/>
      <c r="BV91" s="273"/>
      <c r="BW91" s="273"/>
      <c r="BX91" s="273"/>
      <c r="BY91" s="273"/>
      <c r="BZ91" s="273"/>
      <c r="CA91" s="273"/>
      <c r="CB91" s="273"/>
      <c r="CC91" s="273"/>
      <c r="CD91" s="273"/>
      <c r="CE91" s="273"/>
      <c r="CF91" s="273"/>
      <c r="CG91" s="273"/>
      <c r="CH91" s="273"/>
      <c r="CI91" s="273"/>
      <c r="CJ91" s="273"/>
      <c r="CK91" s="273"/>
      <c r="CL91" s="273"/>
      <c r="CM91" s="273"/>
      <c r="CN91" s="273"/>
      <c r="CO91" s="273"/>
      <c r="CP91" s="273"/>
      <c r="CQ91" s="273"/>
      <c r="CR91" s="273"/>
      <c r="CS91" s="273"/>
      <c r="CT91" s="273"/>
      <c r="CU91" s="273"/>
      <c r="CV91" s="273"/>
      <c r="CW91" s="273"/>
      <c r="CX91" s="273"/>
      <c r="CY91" s="273"/>
      <c r="CZ91" s="273"/>
      <c r="DA91" s="273"/>
      <c r="DB91" s="273"/>
      <c r="DC91" s="273"/>
      <c r="DD91" s="273"/>
      <c r="DE91" s="273"/>
      <c r="DF91" s="273"/>
      <c r="DG91" s="531"/>
      <c r="DH91" s="271"/>
      <c r="DI91" s="269"/>
      <c r="DJ91" s="272"/>
      <c r="DK91" s="530"/>
      <c r="DL91" s="279"/>
      <c r="DM91" s="528"/>
      <c r="DN91" s="279"/>
      <c r="DO91" s="279"/>
      <c r="DP91" s="528"/>
      <c r="DQ91" s="279"/>
      <c r="DR91" s="279"/>
      <c r="DS91" s="529"/>
      <c r="DT91" s="279"/>
      <c r="DU91" s="279"/>
      <c r="DV91" s="528"/>
      <c r="DW91" s="279"/>
      <c r="DX91" s="279"/>
      <c r="DY91" s="528"/>
      <c r="DZ91" s="25"/>
      <c r="EA91" s="26"/>
      <c r="EB91" s="25"/>
      <c r="EC91" s="26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</row>
    <row r="92" spans="1:182" ht="9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1"/>
      <c r="Z92" s="264"/>
      <c r="AA92" s="265"/>
      <c r="AB92" s="54"/>
      <c r="AC92" s="56"/>
      <c r="AD92" s="264"/>
      <c r="AE92" s="265"/>
      <c r="AF92" s="54"/>
      <c r="AG92" s="56"/>
      <c r="AH92" s="264"/>
      <c r="AI92" s="265"/>
      <c r="AJ92" s="54"/>
      <c r="AK92" s="56"/>
      <c r="AL92" s="264"/>
      <c r="AM92" s="265"/>
      <c r="AN92" s="54"/>
      <c r="AO92" s="56"/>
      <c r="AP92" s="51"/>
      <c r="AQ92" s="277"/>
      <c r="AR92" s="278"/>
      <c r="AS92" s="279"/>
      <c r="AT92" s="535"/>
      <c r="AU92" s="536"/>
      <c r="AV92" s="285"/>
      <c r="AW92" s="273"/>
      <c r="AX92" s="273"/>
      <c r="AY92" s="273"/>
      <c r="AZ92" s="273"/>
      <c r="BA92" s="273"/>
      <c r="BB92" s="273"/>
      <c r="BC92" s="273"/>
      <c r="BD92" s="273"/>
      <c r="BE92" s="273"/>
      <c r="BF92" s="273"/>
      <c r="BG92" s="273"/>
      <c r="BH92" s="273"/>
      <c r="BI92" s="273"/>
      <c r="BJ92" s="273"/>
      <c r="BK92" s="273"/>
      <c r="BL92" s="273"/>
      <c r="BM92" s="273"/>
      <c r="BN92" s="273"/>
      <c r="BO92" s="273"/>
      <c r="BP92" s="273"/>
      <c r="BQ92" s="273"/>
      <c r="BR92" s="273"/>
      <c r="BS92" s="273"/>
      <c r="BT92" s="273"/>
      <c r="BU92" s="273"/>
      <c r="BV92" s="273"/>
      <c r="BW92" s="273"/>
      <c r="BX92" s="273"/>
      <c r="BY92" s="273"/>
      <c r="BZ92" s="273"/>
      <c r="CA92" s="273"/>
      <c r="CB92" s="273"/>
      <c r="CC92" s="273"/>
      <c r="CD92" s="273"/>
      <c r="CE92" s="273"/>
      <c r="CF92" s="273"/>
      <c r="CG92" s="273"/>
      <c r="CH92" s="273"/>
      <c r="CI92" s="273"/>
      <c r="CJ92" s="273"/>
      <c r="CK92" s="273"/>
      <c r="CL92" s="273"/>
      <c r="CM92" s="273"/>
      <c r="CN92" s="273"/>
      <c r="CO92" s="273"/>
      <c r="CP92" s="273"/>
      <c r="CQ92" s="273"/>
      <c r="CR92" s="273"/>
      <c r="CS92" s="273"/>
      <c r="CT92" s="273"/>
      <c r="CU92" s="273"/>
      <c r="CV92" s="273"/>
      <c r="CW92" s="273"/>
      <c r="CX92" s="273"/>
      <c r="CY92" s="273"/>
      <c r="CZ92" s="273"/>
      <c r="DA92" s="273"/>
      <c r="DB92" s="273"/>
      <c r="DC92" s="273"/>
      <c r="DD92" s="273"/>
      <c r="DE92" s="273"/>
      <c r="DF92" s="273"/>
      <c r="DG92" s="531"/>
      <c r="DH92" s="271"/>
      <c r="DI92" s="269"/>
      <c r="DJ92" s="272"/>
      <c r="DK92" s="530"/>
      <c r="DL92" s="279"/>
      <c r="DM92" s="528"/>
      <c r="DN92" s="279"/>
      <c r="DO92" s="279"/>
      <c r="DP92" s="528"/>
      <c r="DQ92" s="279"/>
      <c r="DR92" s="279"/>
      <c r="DS92" s="529"/>
      <c r="DT92" s="279"/>
      <c r="DU92" s="279"/>
      <c r="DV92" s="528"/>
      <c r="DW92" s="279"/>
      <c r="DX92" s="279"/>
      <c r="DY92" s="528"/>
      <c r="DZ92" s="25"/>
      <c r="EA92" s="26"/>
      <c r="EB92" s="25"/>
      <c r="EC92" s="26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</row>
    <row r="93" spans="1:182" ht="9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6"/>
      <c r="AA93" s="54"/>
      <c r="AB93" s="263"/>
      <c r="AC93" s="262"/>
      <c r="AD93" s="56"/>
      <c r="AE93" s="54"/>
      <c r="AF93" s="263"/>
      <c r="AG93" s="262"/>
      <c r="AH93" s="56"/>
      <c r="AI93" s="54"/>
      <c r="AJ93" s="263"/>
      <c r="AK93" s="262"/>
      <c r="AL93" s="56"/>
      <c r="AM93" s="54"/>
      <c r="AN93" s="263"/>
      <c r="AO93" s="262"/>
      <c r="AP93" s="55"/>
      <c r="AQ93" s="277"/>
      <c r="AR93" s="278"/>
      <c r="AS93" s="279"/>
      <c r="AT93" s="535"/>
      <c r="AU93" s="536"/>
      <c r="AV93" s="285"/>
      <c r="AW93" s="273"/>
      <c r="AX93" s="273"/>
      <c r="AY93" s="273"/>
      <c r="AZ93" s="273"/>
      <c r="BA93" s="273"/>
      <c r="BB93" s="273"/>
      <c r="BC93" s="273"/>
      <c r="BD93" s="273"/>
      <c r="BE93" s="273"/>
      <c r="BF93" s="273"/>
      <c r="BG93" s="273"/>
      <c r="BH93" s="273"/>
      <c r="BI93" s="273"/>
      <c r="BJ93" s="273"/>
      <c r="BK93" s="273"/>
      <c r="BL93" s="273"/>
      <c r="BM93" s="273"/>
      <c r="BN93" s="273"/>
      <c r="BO93" s="273"/>
      <c r="BP93" s="273"/>
      <c r="BQ93" s="273"/>
      <c r="BR93" s="273"/>
      <c r="BS93" s="273"/>
      <c r="BT93" s="273"/>
      <c r="BU93" s="273"/>
      <c r="BV93" s="273"/>
      <c r="BW93" s="273"/>
      <c r="BX93" s="273"/>
      <c r="BY93" s="273"/>
      <c r="BZ93" s="273"/>
      <c r="CA93" s="273"/>
      <c r="CB93" s="273"/>
      <c r="CC93" s="273"/>
      <c r="CD93" s="273"/>
      <c r="CE93" s="273"/>
      <c r="CF93" s="273"/>
      <c r="CG93" s="273"/>
      <c r="CH93" s="273"/>
      <c r="CI93" s="273"/>
      <c r="CJ93" s="273"/>
      <c r="CK93" s="273"/>
      <c r="CL93" s="273"/>
      <c r="CM93" s="273"/>
      <c r="CN93" s="273"/>
      <c r="CO93" s="273"/>
      <c r="CP93" s="273"/>
      <c r="CQ93" s="273"/>
      <c r="CR93" s="273"/>
      <c r="CS93" s="273"/>
      <c r="CT93" s="273"/>
      <c r="CU93" s="273"/>
      <c r="CV93" s="273"/>
      <c r="CW93" s="273"/>
      <c r="CX93" s="273"/>
      <c r="CY93" s="273"/>
      <c r="CZ93" s="273"/>
      <c r="DA93" s="273"/>
      <c r="DB93" s="273"/>
      <c r="DC93" s="273"/>
      <c r="DD93" s="273"/>
      <c r="DE93" s="273"/>
      <c r="DF93" s="273"/>
      <c r="DG93" s="531"/>
      <c r="DH93" s="271"/>
      <c r="DI93" s="269"/>
      <c r="DJ93" s="272"/>
      <c r="DK93" s="530"/>
      <c r="DL93" s="279"/>
      <c r="DM93" s="528"/>
      <c r="DN93" s="279"/>
      <c r="DO93" s="279"/>
      <c r="DP93" s="528"/>
      <c r="DQ93" s="279"/>
      <c r="DR93" s="279"/>
      <c r="DS93" s="529"/>
      <c r="DT93" s="279"/>
      <c r="DU93" s="279"/>
      <c r="DV93" s="528"/>
      <c r="DW93" s="279"/>
      <c r="DX93" s="279"/>
      <c r="DY93" s="528"/>
      <c r="DZ93" s="25"/>
      <c r="EA93" s="26"/>
      <c r="EB93" s="25"/>
      <c r="EC93" s="26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</row>
    <row r="94" spans="1:182" ht="9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3"/>
      <c r="AA94" s="56"/>
      <c r="AB94" s="264"/>
      <c r="AC94" s="265"/>
      <c r="AD94" s="54"/>
      <c r="AE94" s="56"/>
      <c r="AF94" s="264"/>
      <c r="AG94" s="265"/>
      <c r="AH94" s="54"/>
      <c r="AI94" s="56"/>
      <c r="AJ94" s="264"/>
      <c r="AK94" s="265"/>
      <c r="AL94" s="54"/>
      <c r="AM94" s="56"/>
      <c r="AN94" s="264"/>
      <c r="AO94" s="265"/>
      <c r="AP94" s="50"/>
      <c r="AQ94" s="277">
        <v>13</v>
      </c>
      <c r="AR94" s="278" t="str">
        <f t="shared" ref="AR94" si="44">IF(ISBLANK(AS94),"",AS94/SUM($AS$46:$AS$106))</f>
        <v/>
      </c>
      <c r="AS94" s="279"/>
      <c r="AT94" s="535"/>
      <c r="AU94" s="536"/>
      <c r="AV94" s="285"/>
      <c r="AW94" s="273"/>
      <c r="AX94" s="273"/>
      <c r="AY94" s="273"/>
      <c r="AZ94" s="273"/>
      <c r="BA94" s="273"/>
      <c r="BB94" s="273"/>
      <c r="BC94" s="273"/>
      <c r="BD94" s="273"/>
      <c r="BE94" s="273"/>
      <c r="BF94" s="273"/>
      <c r="BG94" s="273"/>
      <c r="BH94" s="273"/>
      <c r="BI94" s="273"/>
      <c r="BJ94" s="273"/>
      <c r="BK94" s="273"/>
      <c r="BL94" s="273"/>
      <c r="BM94" s="273"/>
      <c r="BN94" s="273"/>
      <c r="BO94" s="273"/>
      <c r="BP94" s="273"/>
      <c r="BQ94" s="273"/>
      <c r="BR94" s="273"/>
      <c r="BS94" s="273"/>
      <c r="BT94" s="273"/>
      <c r="BU94" s="273"/>
      <c r="BV94" s="273"/>
      <c r="BW94" s="273"/>
      <c r="BX94" s="273"/>
      <c r="BY94" s="273"/>
      <c r="BZ94" s="273"/>
      <c r="CA94" s="273"/>
      <c r="CB94" s="273"/>
      <c r="CC94" s="273"/>
      <c r="CD94" s="273"/>
      <c r="CE94" s="273"/>
      <c r="CF94" s="273"/>
      <c r="CG94" s="273"/>
      <c r="CH94" s="273"/>
      <c r="CI94" s="273"/>
      <c r="CJ94" s="273"/>
      <c r="CK94" s="273"/>
      <c r="CL94" s="273"/>
      <c r="CM94" s="273"/>
      <c r="CN94" s="273"/>
      <c r="CO94" s="273"/>
      <c r="CP94" s="273"/>
      <c r="CQ94" s="273"/>
      <c r="CR94" s="273"/>
      <c r="CS94" s="273"/>
      <c r="CT94" s="273"/>
      <c r="CU94" s="273"/>
      <c r="CV94" s="273"/>
      <c r="CW94" s="273"/>
      <c r="CX94" s="273"/>
      <c r="CY94" s="273"/>
      <c r="CZ94" s="273"/>
      <c r="DA94" s="273"/>
      <c r="DB94" s="273"/>
      <c r="DC94" s="273"/>
      <c r="DD94" s="273"/>
      <c r="DE94" s="273"/>
      <c r="DF94" s="273"/>
      <c r="DG94" s="531"/>
      <c r="DH94" s="271" t="str">
        <f t="shared" ref="DH94" si="45">IF(COUNTIF(AV94:DG97,"&lt;&gt;") &gt; 0, COUNTIF(AV94:DG97,"&lt;&gt;"), "")</f>
        <v/>
      </c>
      <c r="DI94" s="269" t="str">
        <f t="shared" ref="DI94" si="46">IF(COUNTIF(AV94:DG97,"&lt;&gt;") &gt; 0, (COUNTIF(AV94:DG97,$T$50)*$W$50) + (COUNTIF(AV94:DG97,$T$52)*$W$52) + (COUNTIF(AV94:DG97,$T$54)*$W$54), "")</f>
        <v/>
      </c>
      <c r="DJ94" s="272" t="str">
        <f t="shared" ref="DJ94" si="47">IF(COUNTIF(AV94:DG97,"&lt;&gt;") &gt; 0, DI94/DH94, "")</f>
        <v/>
      </c>
      <c r="DK94" s="530"/>
      <c r="DL94" s="279"/>
      <c r="DM94" s="528"/>
      <c r="DN94" s="279"/>
      <c r="DO94" s="279"/>
      <c r="DP94" s="528"/>
      <c r="DQ94" s="279"/>
      <c r="DR94" s="279"/>
      <c r="DS94" s="529"/>
      <c r="DT94" s="279"/>
      <c r="DU94" s="279"/>
      <c r="DV94" s="528"/>
      <c r="DW94" s="279"/>
      <c r="DX94" s="279"/>
      <c r="DY94" s="528"/>
      <c r="DZ94" s="25"/>
      <c r="EA94" s="26"/>
      <c r="EB94" s="25"/>
      <c r="EC94" s="26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</row>
    <row r="95" spans="1:182" ht="9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3"/>
      <c r="AA95" s="53"/>
      <c r="AB95" s="56"/>
      <c r="AC95" s="54"/>
      <c r="AD95" s="263"/>
      <c r="AE95" s="262"/>
      <c r="AF95" s="56"/>
      <c r="AG95" s="54"/>
      <c r="AH95" s="263"/>
      <c r="AI95" s="262"/>
      <c r="AJ95" s="56"/>
      <c r="AK95" s="54"/>
      <c r="AL95" s="263"/>
      <c r="AM95" s="262"/>
      <c r="AN95" s="56"/>
      <c r="AO95" s="54"/>
      <c r="AP95" s="51"/>
      <c r="AQ95" s="277"/>
      <c r="AR95" s="278"/>
      <c r="AS95" s="279"/>
      <c r="AT95" s="535"/>
      <c r="AU95" s="536"/>
      <c r="AV95" s="285"/>
      <c r="AW95" s="273"/>
      <c r="AX95" s="273"/>
      <c r="AY95" s="273"/>
      <c r="AZ95" s="273"/>
      <c r="BA95" s="273"/>
      <c r="BB95" s="273"/>
      <c r="BC95" s="273"/>
      <c r="BD95" s="273"/>
      <c r="BE95" s="273"/>
      <c r="BF95" s="273"/>
      <c r="BG95" s="273"/>
      <c r="BH95" s="273"/>
      <c r="BI95" s="273"/>
      <c r="BJ95" s="273"/>
      <c r="BK95" s="273"/>
      <c r="BL95" s="273"/>
      <c r="BM95" s="273"/>
      <c r="BN95" s="273"/>
      <c r="BO95" s="273"/>
      <c r="BP95" s="273"/>
      <c r="BQ95" s="273"/>
      <c r="BR95" s="273"/>
      <c r="BS95" s="273"/>
      <c r="BT95" s="273"/>
      <c r="BU95" s="273"/>
      <c r="BV95" s="273"/>
      <c r="BW95" s="273"/>
      <c r="BX95" s="273"/>
      <c r="BY95" s="273"/>
      <c r="BZ95" s="273"/>
      <c r="CA95" s="273"/>
      <c r="CB95" s="273"/>
      <c r="CC95" s="273"/>
      <c r="CD95" s="273"/>
      <c r="CE95" s="273"/>
      <c r="CF95" s="273"/>
      <c r="CG95" s="273"/>
      <c r="CH95" s="273"/>
      <c r="CI95" s="273"/>
      <c r="CJ95" s="273"/>
      <c r="CK95" s="273"/>
      <c r="CL95" s="273"/>
      <c r="CM95" s="273"/>
      <c r="CN95" s="273"/>
      <c r="CO95" s="273"/>
      <c r="CP95" s="273"/>
      <c r="CQ95" s="273"/>
      <c r="CR95" s="273"/>
      <c r="CS95" s="273"/>
      <c r="CT95" s="273"/>
      <c r="CU95" s="273"/>
      <c r="CV95" s="273"/>
      <c r="CW95" s="273"/>
      <c r="CX95" s="273"/>
      <c r="CY95" s="273"/>
      <c r="CZ95" s="273"/>
      <c r="DA95" s="273"/>
      <c r="DB95" s="273"/>
      <c r="DC95" s="273"/>
      <c r="DD95" s="273"/>
      <c r="DE95" s="273"/>
      <c r="DF95" s="273"/>
      <c r="DG95" s="531"/>
      <c r="DH95" s="271"/>
      <c r="DI95" s="269"/>
      <c r="DJ95" s="272"/>
      <c r="DK95" s="530"/>
      <c r="DL95" s="279"/>
      <c r="DM95" s="528"/>
      <c r="DN95" s="279"/>
      <c r="DO95" s="279"/>
      <c r="DP95" s="528"/>
      <c r="DQ95" s="279"/>
      <c r="DR95" s="279"/>
      <c r="DS95" s="529"/>
      <c r="DT95" s="279"/>
      <c r="DU95" s="279"/>
      <c r="DV95" s="528"/>
      <c r="DW95" s="279"/>
      <c r="DX95" s="279"/>
      <c r="DY95" s="528"/>
      <c r="DZ95" s="25"/>
      <c r="EA95" s="26"/>
      <c r="EB95" s="25"/>
      <c r="EC95" s="26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</row>
    <row r="96" spans="1:182" ht="9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3"/>
      <c r="AA96" s="53"/>
      <c r="AB96" s="53"/>
      <c r="AC96" s="56"/>
      <c r="AD96" s="264"/>
      <c r="AE96" s="265"/>
      <c r="AF96" s="54"/>
      <c r="AG96" s="56"/>
      <c r="AH96" s="264"/>
      <c r="AI96" s="265"/>
      <c r="AJ96" s="54"/>
      <c r="AK96" s="56"/>
      <c r="AL96" s="264"/>
      <c r="AM96" s="265"/>
      <c r="AN96" s="54"/>
      <c r="AO96" s="56"/>
      <c r="AP96" s="51"/>
      <c r="AQ96" s="277"/>
      <c r="AR96" s="278"/>
      <c r="AS96" s="279"/>
      <c r="AT96" s="535"/>
      <c r="AU96" s="536"/>
      <c r="AV96" s="285"/>
      <c r="AW96" s="273"/>
      <c r="AX96" s="273"/>
      <c r="AY96" s="273"/>
      <c r="AZ96" s="273"/>
      <c r="BA96" s="273"/>
      <c r="BB96" s="273"/>
      <c r="BC96" s="273"/>
      <c r="BD96" s="273"/>
      <c r="BE96" s="273"/>
      <c r="BF96" s="273"/>
      <c r="BG96" s="273"/>
      <c r="BH96" s="273"/>
      <c r="BI96" s="273"/>
      <c r="BJ96" s="273"/>
      <c r="BK96" s="273"/>
      <c r="BL96" s="273"/>
      <c r="BM96" s="273"/>
      <c r="BN96" s="273"/>
      <c r="BO96" s="273"/>
      <c r="BP96" s="273"/>
      <c r="BQ96" s="273"/>
      <c r="BR96" s="273"/>
      <c r="BS96" s="273"/>
      <c r="BT96" s="273"/>
      <c r="BU96" s="273"/>
      <c r="BV96" s="273"/>
      <c r="BW96" s="273"/>
      <c r="BX96" s="273"/>
      <c r="BY96" s="273"/>
      <c r="BZ96" s="273"/>
      <c r="CA96" s="273"/>
      <c r="CB96" s="273"/>
      <c r="CC96" s="273"/>
      <c r="CD96" s="273"/>
      <c r="CE96" s="273"/>
      <c r="CF96" s="273"/>
      <c r="CG96" s="273"/>
      <c r="CH96" s="273"/>
      <c r="CI96" s="273"/>
      <c r="CJ96" s="273"/>
      <c r="CK96" s="273"/>
      <c r="CL96" s="273"/>
      <c r="CM96" s="273"/>
      <c r="CN96" s="273"/>
      <c r="CO96" s="273"/>
      <c r="CP96" s="273"/>
      <c r="CQ96" s="273"/>
      <c r="CR96" s="273"/>
      <c r="CS96" s="273"/>
      <c r="CT96" s="273"/>
      <c r="CU96" s="273"/>
      <c r="CV96" s="273"/>
      <c r="CW96" s="273"/>
      <c r="CX96" s="273"/>
      <c r="CY96" s="273"/>
      <c r="CZ96" s="273"/>
      <c r="DA96" s="273"/>
      <c r="DB96" s="273"/>
      <c r="DC96" s="273"/>
      <c r="DD96" s="273"/>
      <c r="DE96" s="273"/>
      <c r="DF96" s="273"/>
      <c r="DG96" s="531"/>
      <c r="DH96" s="271"/>
      <c r="DI96" s="269"/>
      <c r="DJ96" s="272"/>
      <c r="DK96" s="530"/>
      <c r="DL96" s="279"/>
      <c r="DM96" s="528"/>
      <c r="DN96" s="279"/>
      <c r="DO96" s="279"/>
      <c r="DP96" s="528"/>
      <c r="DQ96" s="279"/>
      <c r="DR96" s="279"/>
      <c r="DS96" s="529"/>
      <c r="DT96" s="279"/>
      <c r="DU96" s="279"/>
      <c r="DV96" s="528"/>
      <c r="DW96" s="279"/>
      <c r="DX96" s="279"/>
      <c r="DY96" s="528"/>
      <c r="DZ96" s="25"/>
      <c r="EA96" s="26"/>
      <c r="EB96" s="25"/>
      <c r="EC96" s="26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</row>
    <row r="97" spans="1:182" ht="9" customHeight="1" thickBot="1" x14ac:dyDescent="0.35">
      <c r="A97" s="25"/>
      <c r="B97" s="25"/>
      <c r="C97" s="25"/>
      <c r="D97" s="25"/>
      <c r="E97" s="2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AA97" s="53"/>
      <c r="AB97" s="53"/>
      <c r="AC97" s="53"/>
      <c r="AD97" s="56"/>
      <c r="AE97" s="54"/>
      <c r="AF97" s="263"/>
      <c r="AG97" s="262"/>
      <c r="AH97" s="56"/>
      <c r="AI97" s="54"/>
      <c r="AJ97" s="263"/>
      <c r="AK97" s="262"/>
      <c r="AL97" s="56"/>
      <c r="AM97" s="54"/>
      <c r="AN97" s="263"/>
      <c r="AO97" s="262"/>
      <c r="AP97" s="55"/>
      <c r="AQ97" s="277"/>
      <c r="AR97" s="278"/>
      <c r="AS97" s="279"/>
      <c r="AT97" s="535"/>
      <c r="AU97" s="536"/>
      <c r="AV97" s="285"/>
      <c r="AW97" s="273"/>
      <c r="AX97" s="273"/>
      <c r="AY97" s="273"/>
      <c r="AZ97" s="273"/>
      <c r="BA97" s="273"/>
      <c r="BB97" s="273"/>
      <c r="BC97" s="273"/>
      <c r="BD97" s="273"/>
      <c r="BE97" s="273"/>
      <c r="BF97" s="273"/>
      <c r="BG97" s="273"/>
      <c r="BH97" s="273"/>
      <c r="BI97" s="273"/>
      <c r="BJ97" s="273"/>
      <c r="BK97" s="273"/>
      <c r="BL97" s="273"/>
      <c r="BM97" s="273"/>
      <c r="BN97" s="273"/>
      <c r="BO97" s="273"/>
      <c r="BP97" s="273"/>
      <c r="BQ97" s="273"/>
      <c r="BR97" s="273"/>
      <c r="BS97" s="273"/>
      <c r="BT97" s="273"/>
      <c r="BU97" s="273"/>
      <c r="BV97" s="273"/>
      <c r="BW97" s="273"/>
      <c r="BX97" s="273"/>
      <c r="BY97" s="273"/>
      <c r="BZ97" s="273"/>
      <c r="CA97" s="273"/>
      <c r="CB97" s="273"/>
      <c r="CC97" s="273"/>
      <c r="CD97" s="273"/>
      <c r="CE97" s="273"/>
      <c r="CF97" s="273"/>
      <c r="CG97" s="273"/>
      <c r="CH97" s="273"/>
      <c r="CI97" s="273"/>
      <c r="CJ97" s="273"/>
      <c r="CK97" s="273"/>
      <c r="CL97" s="273"/>
      <c r="CM97" s="273"/>
      <c r="CN97" s="273"/>
      <c r="CO97" s="273"/>
      <c r="CP97" s="273"/>
      <c r="CQ97" s="273"/>
      <c r="CR97" s="273"/>
      <c r="CS97" s="273"/>
      <c r="CT97" s="273"/>
      <c r="CU97" s="273"/>
      <c r="CV97" s="273"/>
      <c r="CW97" s="273"/>
      <c r="CX97" s="273"/>
      <c r="CY97" s="273"/>
      <c r="CZ97" s="273"/>
      <c r="DA97" s="273"/>
      <c r="DB97" s="273"/>
      <c r="DC97" s="273"/>
      <c r="DD97" s="273"/>
      <c r="DE97" s="273"/>
      <c r="DF97" s="273"/>
      <c r="DG97" s="531"/>
      <c r="DH97" s="271"/>
      <c r="DI97" s="269"/>
      <c r="DJ97" s="272"/>
      <c r="DK97" s="530"/>
      <c r="DL97" s="279"/>
      <c r="DM97" s="528"/>
      <c r="DN97" s="279"/>
      <c r="DO97" s="279"/>
      <c r="DP97" s="528"/>
      <c r="DQ97" s="279"/>
      <c r="DR97" s="279"/>
      <c r="DS97" s="529"/>
      <c r="DT97" s="279"/>
      <c r="DU97" s="279"/>
      <c r="DV97" s="528"/>
      <c r="DW97" s="279"/>
      <c r="DX97" s="279"/>
      <c r="DY97" s="528"/>
      <c r="DZ97" s="25"/>
      <c r="EA97" s="26"/>
      <c r="EB97" s="25"/>
      <c r="EC97" s="26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</row>
    <row r="98" spans="1:182" ht="9" customHeight="1" x14ac:dyDescent="0.3">
      <c r="A98" s="25"/>
      <c r="B98" s="25"/>
      <c r="C98" s="25"/>
      <c r="D98" s="25"/>
      <c r="E98" s="26"/>
      <c r="F98" s="375" t="s">
        <v>16</v>
      </c>
      <c r="G98" s="376"/>
      <c r="H98" s="376"/>
      <c r="I98" s="376"/>
      <c r="J98" s="376"/>
      <c r="K98" s="376"/>
      <c r="L98" s="376"/>
      <c r="M98" s="376"/>
      <c r="N98" s="376"/>
      <c r="O98" s="376"/>
      <c r="P98" s="376"/>
      <c r="Q98" s="376"/>
      <c r="R98" s="376"/>
      <c r="S98" s="376"/>
      <c r="T98" s="376"/>
      <c r="U98" s="376"/>
      <c r="V98" s="377"/>
      <c r="W98" s="134"/>
      <c r="X98" s="134"/>
      <c r="Y98" s="134"/>
      <c r="Z98" s="41"/>
      <c r="AA98" s="53"/>
      <c r="AB98" s="53"/>
      <c r="AC98" s="53"/>
      <c r="AD98" s="53"/>
      <c r="AE98" s="56"/>
      <c r="AF98" s="264"/>
      <c r="AG98" s="265"/>
      <c r="AH98" s="54"/>
      <c r="AI98" s="56"/>
      <c r="AJ98" s="264"/>
      <c r="AK98" s="265"/>
      <c r="AL98" s="54"/>
      <c r="AM98" s="56"/>
      <c r="AN98" s="264"/>
      <c r="AO98" s="265"/>
      <c r="AP98" s="50"/>
      <c r="AQ98" s="277">
        <v>14</v>
      </c>
      <c r="AR98" s="278" t="str">
        <f t="shared" ref="AR98" si="48">IF(ISBLANK(AS98),"",AS98/SUM($AS$46:$AS$106))</f>
        <v/>
      </c>
      <c r="AS98" s="279"/>
      <c r="AT98" s="535"/>
      <c r="AU98" s="536"/>
      <c r="AV98" s="285"/>
      <c r="AW98" s="273"/>
      <c r="AX98" s="273"/>
      <c r="AY98" s="273"/>
      <c r="AZ98" s="273"/>
      <c r="BA98" s="273"/>
      <c r="BB98" s="273"/>
      <c r="BC98" s="273"/>
      <c r="BD98" s="273"/>
      <c r="BE98" s="273"/>
      <c r="BF98" s="273"/>
      <c r="BG98" s="273"/>
      <c r="BH98" s="273"/>
      <c r="BI98" s="273"/>
      <c r="BJ98" s="273"/>
      <c r="BK98" s="273"/>
      <c r="BL98" s="273"/>
      <c r="BM98" s="273"/>
      <c r="BN98" s="273"/>
      <c r="BO98" s="273"/>
      <c r="BP98" s="273"/>
      <c r="BQ98" s="273"/>
      <c r="BR98" s="273"/>
      <c r="BS98" s="273"/>
      <c r="BT98" s="273"/>
      <c r="BU98" s="273"/>
      <c r="BV98" s="273"/>
      <c r="BW98" s="273"/>
      <c r="BX98" s="273"/>
      <c r="BY98" s="273"/>
      <c r="BZ98" s="273"/>
      <c r="CA98" s="273"/>
      <c r="CB98" s="273"/>
      <c r="CC98" s="273"/>
      <c r="CD98" s="273"/>
      <c r="CE98" s="273"/>
      <c r="CF98" s="273"/>
      <c r="CG98" s="273"/>
      <c r="CH98" s="273"/>
      <c r="CI98" s="273"/>
      <c r="CJ98" s="273"/>
      <c r="CK98" s="273"/>
      <c r="CL98" s="273"/>
      <c r="CM98" s="273"/>
      <c r="CN98" s="273"/>
      <c r="CO98" s="273"/>
      <c r="CP98" s="273"/>
      <c r="CQ98" s="273"/>
      <c r="CR98" s="273"/>
      <c r="CS98" s="273"/>
      <c r="CT98" s="273"/>
      <c r="CU98" s="273"/>
      <c r="CV98" s="273"/>
      <c r="CW98" s="273"/>
      <c r="CX98" s="273"/>
      <c r="CY98" s="273"/>
      <c r="CZ98" s="273"/>
      <c r="DA98" s="273"/>
      <c r="DB98" s="273"/>
      <c r="DC98" s="273"/>
      <c r="DD98" s="273"/>
      <c r="DE98" s="273"/>
      <c r="DF98" s="273"/>
      <c r="DG98" s="531"/>
      <c r="DH98" s="271" t="str">
        <f t="shared" ref="DH98" si="49">IF(COUNTIF(AV98:DG101,"&lt;&gt;") &gt; 0, COUNTIF(AV98:DG101,"&lt;&gt;"), "")</f>
        <v/>
      </c>
      <c r="DI98" s="269" t="str">
        <f t="shared" ref="DI98" si="50">IF(COUNTIF(AV98:DG101,"&lt;&gt;") &gt; 0, (COUNTIF(AV98:DG101,$T$50)*$W$50) + (COUNTIF(AV98:DG101,$T$52)*$W$52) + (COUNTIF(AV98:DG101,$T$54)*$W$54), "")</f>
        <v/>
      </c>
      <c r="DJ98" s="272" t="str">
        <f t="shared" ref="DJ98" si="51">IF(COUNTIF(AV98:DG101,"&lt;&gt;") &gt; 0, DI98/DH98, "")</f>
        <v/>
      </c>
      <c r="DK98" s="530"/>
      <c r="DL98" s="279"/>
      <c r="DM98" s="528"/>
      <c r="DN98" s="279"/>
      <c r="DO98" s="279"/>
      <c r="DP98" s="528"/>
      <c r="DQ98" s="279"/>
      <c r="DR98" s="279"/>
      <c r="DS98" s="529"/>
      <c r="DT98" s="279"/>
      <c r="DU98" s="279"/>
      <c r="DV98" s="528"/>
      <c r="DW98" s="279"/>
      <c r="DX98" s="279"/>
      <c r="DY98" s="528"/>
      <c r="DZ98" s="25"/>
      <c r="EA98" s="26"/>
      <c r="EB98" s="25"/>
      <c r="EC98" s="26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</row>
    <row r="99" spans="1:182" ht="9" customHeight="1" x14ac:dyDescent="0.3">
      <c r="A99" s="25"/>
      <c r="B99" s="25"/>
      <c r="C99" s="25"/>
      <c r="D99" s="25"/>
      <c r="E99" s="26"/>
      <c r="F99" s="378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80"/>
      <c r="W99" s="134"/>
      <c r="X99" s="134"/>
      <c r="Y99" s="134"/>
      <c r="Z99" s="41"/>
      <c r="AA99" s="53"/>
      <c r="AB99" s="53"/>
      <c r="AC99" s="53"/>
      <c r="AD99" s="53"/>
      <c r="AE99" s="53"/>
      <c r="AF99" s="56"/>
      <c r="AG99" s="54"/>
      <c r="AH99" s="263"/>
      <c r="AI99" s="262"/>
      <c r="AJ99" s="56"/>
      <c r="AK99" s="54"/>
      <c r="AL99" s="263"/>
      <c r="AM99" s="262"/>
      <c r="AN99" s="56"/>
      <c r="AO99" s="54"/>
      <c r="AP99" s="51"/>
      <c r="AQ99" s="277"/>
      <c r="AR99" s="278"/>
      <c r="AS99" s="279"/>
      <c r="AT99" s="535"/>
      <c r="AU99" s="536"/>
      <c r="AV99" s="285"/>
      <c r="AW99" s="273"/>
      <c r="AX99" s="273"/>
      <c r="AY99" s="273"/>
      <c r="AZ99" s="273"/>
      <c r="BA99" s="273"/>
      <c r="BB99" s="273"/>
      <c r="BC99" s="273"/>
      <c r="BD99" s="273"/>
      <c r="BE99" s="273"/>
      <c r="BF99" s="273"/>
      <c r="BG99" s="273"/>
      <c r="BH99" s="273"/>
      <c r="BI99" s="273"/>
      <c r="BJ99" s="273"/>
      <c r="BK99" s="273"/>
      <c r="BL99" s="273"/>
      <c r="BM99" s="273"/>
      <c r="BN99" s="273"/>
      <c r="BO99" s="273"/>
      <c r="BP99" s="273"/>
      <c r="BQ99" s="273"/>
      <c r="BR99" s="273"/>
      <c r="BS99" s="273"/>
      <c r="BT99" s="273"/>
      <c r="BU99" s="273"/>
      <c r="BV99" s="273"/>
      <c r="BW99" s="273"/>
      <c r="BX99" s="273"/>
      <c r="BY99" s="273"/>
      <c r="BZ99" s="273"/>
      <c r="CA99" s="273"/>
      <c r="CB99" s="273"/>
      <c r="CC99" s="273"/>
      <c r="CD99" s="273"/>
      <c r="CE99" s="273"/>
      <c r="CF99" s="273"/>
      <c r="CG99" s="273"/>
      <c r="CH99" s="273"/>
      <c r="CI99" s="273"/>
      <c r="CJ99" s="273"/>
      <c r="CK99" s="273"/>
      <c r="CL99" s="273"/>
      <c r="CM99" s="273"/>
      <c r="CN99" s="273"/>
      <c r="CO99" s="273"/>
      <c r="CP99" s="273"/>
      <c r="CQ99" s="273"/>
      <c r="CR99" s="273"/>
      <c r="CS99" s="273"/>
      <c r="CT99" s="273"/>
      <c r="CU99" s="273"/>
      <c r="CV99" s="273"/>
      <c r="CW99" s="273"/>
      <c r="CX99" s="273"/>
      <c r="CY99" s="273"/>
      <c r="CZ99" s="273"/>
      <c r="DA99" s="273"/>
      <c r="DB99" s="273"/>
      <c r="DC99" s="273"/>
      <c r="DD99" s="273"/>
      <c r="DE99" s="273"/>
      <c r="DF99" s="273"/>
      <c r="DG99" s="531"/>
      <c r="DH99" s="271"/>
      <c r="DI99" s="269"/>
      <c r="DJ99" s="272"/>
      <c r="DK99" s="530"/>
      <c r="DL99" s="279"/>
      <c r="DM99" s="528"/>
      <c r="DN99" s="279"/>
      <c r="DO99" s="279"/>
      <c r="DP99" s="528"/>
      <c r="DQ99" s="279"/>
      <c r="DR99" s="279"/>
      <c r="DS99" s="529"/>
      <c r="DT99" s="279"/>
      <c r="DU99" s="279"/>
      <c r="DV99" s="528"/>
      <c r="DW99" s="279"/>
      <c r="DX99" s="279"/>
      <c r="DY99" s="528"/>
      <c r="DZ99" s="25"/>
      <c r="EA99" s="26"/>
      <c r="EB99" s="25"/>
      <c r="EC99" s="26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</row>
    <row r="100" spans="1:182" ht="9" customHeight="1" x14ac:dyDescent="0.3">
      <c r="A100" s="25"/>
      <c r="B100" s="25"/>
      <c r="C100" s="25"/>
      <c r="D100" s="25"/>
      <c r="E100" s="26"/>
      <c r="F100" s="246" t="s">
        <v>19</v>
      </c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247" t="s">
        <v>22</v>
      </c>
      <c r="U100" s="247"/>
      <c r="V100" s="248"/>
      <c r="W100" s="249"/>
      <c r="X100" s="249"/>
      <c r="Y100" s="249"/>
      <c r="Z100" s="41"/>
      <c r="AA100" s="53"/>
      <c r="AB100" s="53"/>
      <c r="AC100" s="53"/>
      <c r="AD100" s="53"/>
      <c r="AE100" s="53"/>
      <c r="AF100" s="53"/>
      <c r="AG100" s="56"/>
      <c r="AH100" s="264"/>
      <c r="AI100" s="265"/>
      <c r="AJ100" s="54"/>
      <c r="AK100" s="56"/>
      <c r="AL100" s="264"/>
      <c r="AM100" s="265"/>
      <c r="AN100" s="54"/>
      <c r="AO100" s="56"/>
      <c r="AP100" s="51"/>
      <c r="AQ100" s="277"/>
      <c r="AR100" s="278"/>
      <c r="AS100" s="279"/>
      <c r="AT100" s="535"/>
      <c r="AU100" s="536"/>
      <c r="AV100" s="285"/>
      <c r="AW100" s="273"/>
      <c r="AX100" s="273"/>
      <c r="AY100" s="273"/>
      <c r="AZ100" s="273"/>
      <c r="BA100" s="273"/>
      <c r="BB100" s="273"/>
      <c r="BC100" s="273"/>
      <c r="BD100" s="273"/>
      <c r="BE100" s="273"/>
      <c r="BF100" s="273"/>
      <c r="BG100" s="273"/>
      <c r="BH100" s="273"/>
      <c r="BI100" s="273"/>
      <c r="BJ100" s="273"/>
      <c r="BK100" s="273"/>
      <c r="BL100" s="273"/>
      <c r="BM100" s="273"/>
      <c r="BN100" s="273"/>
      <c r="BO100" s="273"/>
      <c r="BP100" s="273"/>
      <c r="BQ100" s="273"/>
      <c r="BR100" s="273"/>
      <c r="BS100" s="273"/>
      <c r="BT100" s="273"/>
      <c r="BU100" s="273"/>
      <c r="BV100" s="273"/>
      <c r="BW100" s="273"/>
      <c r="BX100" s="273"/>
      <c r="BY100" s="273"/>
      <c r="BZ100" s="273"/>
      <c r="CA100" s="273"/>
      <c r="CB100" s="273"/>
      <c r="CC100" s="273"/>
      <c r="CD100" s="273"/>
      <c r="CE100" s="273"/>
      <c r="CF100" s="273"/>
      <c r="CG100" s="273"/>
      <c r="CH100" s="273"/>
      <c r="CI100" s="273"/>
      <c r="CJ100" s="273"/>
      <c r="CK100" s="273"/>
      <c r="CL100" s="273"/>
      <c r="CM100" s="273"/>
      <c r="CN100" s="273"/>
      <c r="CO100" s="273"/>
      <c r="CP100" s="273"/>
      <c r="CQ100" s="273"/>
      <c r="CR100" s="273"/>
      <c r="CS100" s="273"/>
      <c r="CT100" s="273"/>
      <c r="CU100" s="273"/>
      <c r="CV100" s="273"/>
      <c r="CW100" s="273"/>
      <c r="CX100" s="273"/>
      <c r="CY100" s="273"/>
      <c r="CZ100" s="273"/>
      <c r="DA100" s="273"/>
      <c r="DB100" s="273"/>
      <c r="DC100" s="273"/>
      <c r="DD100" s="273"/>
      <c r="DE100" s="273"/>
      <c r="DF100" s="273"/>
      <c r="DG100" s="531"/>
      <c r="DH100" s="271"/>
      <c r="DI100" s="269"/>
      <c r="DJ100" s="272"/>
      <c r="DK100" s="530"/>
      <c r="DL100" s="279"/>
      <c r="DM100" s="528"/>
      <c r="DN100" s="279"/>
      <c r="DO100" s="279"/>
      <c r="DP100" s="528"/>
      <c r="DQ100" s="279"/>
      <c r="DR100" s="279"/>
      <c r="DS100" s="529"/>
      <c r="DT100" s="279"/>
      <c r="DU100" s="279"/>
      <c r="DV100" s="528"/>
      <c r="DW100" s="279"/>
      <c r="DX100" s="279"/>
      <c r="DY100" s="528"/>
      <c r="DZ100" s="25"/>
      <c r="EA100" s="26"/>
      <c r="EB100" s="25"/>
      <c r="EC100" s="26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</row>
    <row r="101" spans="1:182" ht="9" customHeight="1" x14ac:dyDescent="0.3">
      <c r="A101" s="25"/>
      <c r="B101" s="25"/>
      <c r="C101" s="25"/>
      <c r="D101" s="25"/>
      <c r="E101" s="26"/>
      <c r="F101" s="246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247"/>
      <c r="U101" s="247"/>
      <c r="V101" s="248"/>
      <c r="W101" s="249"/>
      <c r="X101" s="249"/>
      <c r="Y101" s="249"/>
      <c r="Z101" s="41"/>
      <c r="AA101" s="53"/>
      <c r="AB101" s="53"/>
      <c r="AC101" s="53"/>
      <c r="AD101" s="53"/>
      <c r="AE101" s="53"/>
      <c r="AF101" s="53"/>
      <c r="AG101" s="53"/>
      <c r="AH101" s="56"/>
      <c r="AI101" s="54"/>
      <c r="AJ101" s="263"/>
      <c r="AK101" s="262"/>
      <c r="AL101" s="56"/>
      <c r="AM101" s="54"/>
      <c r="AN101" s="263"/>
      <c r="AO101" s="262"/>
      <c r="AP101" s="55"/>
      <c r="AQ101" s="277"/>
      <c r="AR101" s="278"/>
      <c r="AS101" s="279"/>
      <c r="AT101" s="535"/>
      <c r="AU101" s="536"/>
      <c r="AV101" s="285"/>
      <c r="AW101" s="273"/>
      <c r="AX101" s="273"/>
      <c r="AY101" s="273"/>
      <c r="AZ101" s="273"/>
      <c r="BA101" s="273"/>
      <c r="BB101" s="273"/>
      <c r="BC101" s="273"/>
      <c r="BD101" s="273"/>
      <c r="BE101" s="273"/>
      <c r="BF101" s="273"/>
      <c r="BG101" s="273"/>
      <c r="BH101" s="273"/>
      <c r="BI101" s="273"/>
      <c r="BJ101" s="273"/>
      <c r="BK101" s="273"/>
      <c r="BL101" s="273"/>
      <c r="BM101" s="273"/>
      <c r="BN101" s="273"/>
      <c r="BO101" s="273"/>
      <c r="BP101" s="273"/>
      <c r="BQ101" s="273"/>
      <c r="BR101" s="273"/>
      <c r="BS101" s="273"/>
      <c r="BT101" s="273"/>
      <c r="BU101" s="273"/>
      <c r="BV101" s="273"/>
      <c r="BW101" s="273"/>
      <c r="BX101" s="273"/>
      <c r="BY101" s="273"/>
      <c r="BZ101" s="273"/>
      <c r="CA101" s="273"/>
      <c r="CB101" s="273"/>
      <c r="CC101" s="273"/>
      <c r="CD101" s="273"/>
      <c r="CE101" s="273"/>
      <c r="CF101" s="273"/>
      <c r="CG101" s="273"/>
      <c r="CH101" s="273"/>
      <c r="CI101" s="273"/>
      <c r="CJ101" s="273"/>
      <c r="CK101" s="273"/>
      <c r="CL101" s="273"/>
      <c r="CM101" s="273"/>
      <c r="CN101" s="273"/>
      <c r="CO101" s="273"/>
      <c r="CP101" s="273"/>
      <c r="CQ101" s="273"/>
      <c r="CR101" s="273"/>
      <c r="CS101" s="273"/>
      <c r="CT101" s="273"/>
      <c r="CU101" s="273"/>
      <c r="CV101" s="273"/>
      <c r="CW101" s="273"/>
      <c r="CX101" s="273"/>
      <c r="CY101" s="273"/>
      <c r="CZ101" s="273"/>
      <c r="DA101" s="273"/>
      <c r="DB101" s="273"/>
      <c r="DC101" s="273"/>
      <c r="DD101" s="273"/>
      <c r="DE101" s="273"/>
      <c r="DF101" s="273"/>
      <c r="DG101" s="531"/>
      <c r="DH101" s="271"/>
      <c r="DI101" s="269"/>
      <c r="DJ101" s="272"/>
      <c r="DK101" s="530"/>
      <c r="DL101" s="279"/>
      <c r="DM101" s="528"/>
      <c r="DN101" s="279"/>
      <c r="DO101" s="279"/>
      <c r="DP101" s="528"/>
      <c r="DQ101" s="279"/>
      <c r="DR101" s="279"/>
      <c r="DS101" s="529"/>
      <c r="DT101" s="279"/>
      <c r="DU101" s="279"/>
      <c r="DV101" s="528"/>
      <c r="DW101" s="279"/>
      <c r="DX101" s="279"/>
      <c r="DY101" s="528"/>
      <c r="DZ101" s="25"/>
      <c r="EA101" s="26"/>
      <c r="EB101" s="25"/>
      <c r="EC101" s="26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</row>
    <row r="102" spans="1:182" ht="9" customHeight="1" x14ac:dyDescent="0.3">
      <c r="A102" s="25"/>
      <c r="B102" s="25"/>
      <c r="C102" s="25"/>
      <c r="D102" s="25"/>
      <c r="E102" s="26"/>
      <c r="F102" s="246" t="s">
        <v>20</v>
      </c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250" t="s">
        <v>23</v>
      </c>
      <c r="U102" s="250"/>
      <c r="V102" s="251"/>
      <c r="W102" s="249"/>
      <c r="X102" s="249"/>
      <c r="Y102" s="249"/>
      <c r="Z102" s="29"/>
      <c r="AA102" s="53"/>
      <c r="AB102" s="53"/>
      <c r="AC102" s="53"/>
      <c r="AD102" s="53"/>
      <c r="AE102" s="53"/>
      <c r="AF102" s="53"/>
      <c r="AG102" s="53"/>
      <c r="AH102" s="53"/>
      <c r="AI102" s="56"/>
      <c r="AJ102" s="264"/>
      <c r="AK102" s="265"/>
      <c r="AL102" s="54"/>
      <c r="AM102" s="56"/>
      <c r="AN102" s="264"/>
      <c r="AO102" s="265"/>
      <c r="AP102" s="50"/>
      <c r="AQ102" s="277">
        <v>15</v>
      </c>
      <c r="AR102" s="278" t="str">
        <f t="shared" ref="AR102" si="52">IF(ISBLANK(AS102),"",AS102/SUM($AS$46:$AS$106))</f>
        <v/>
      </c>
      <c r="AS102" s="279"/>
      <c r="AT102" s="535"/>
      <c r="AU102" s="536"/>
      <c r="AV102" s="285"/>
      <c r="AW102" s="273"/>
      <c r="AX102" s="273"/>
      <c r="AY102" s="273"/>
      <c r="AZ102" s="273"/>
      <c r="BA102" s="273"/>
      <c r="BB102" s="273"/>
      <c r="BC102" s="273"/>
      <c r="BD102" s="273"/>
      <c r="BE102" s="273"/>
      <c r="BF102" s="273"/>
      <c r="BG102" s="273"/>
      <c r="BH102" s="273"/>
      <c r="BI102" s="273"/>
      <c r="BJ102" s="273"/>
      <c r="BK102" s="273"/>
      <c r="BL102" s="273"/>
      <c r="BM102" s="273"/>
      <c r="BN102" s="273"/>
      <c r="BO102" s="273"/>
      <c r="BP102" s="273"/>
      <c r="BQ102" s="273"/>
      <c r="BR102" s="273"/>
      <c r="BS102" s="273"/>
      <c r="BT102" s="273"/>
      <c r="BU102" s="273"/>
      <c r="BV102" s="273"/>
      <c r="BW102" s="273"/>
      <c r="BX102" s="273"/>
      <c r="BY102" s="273"/>
      <c r="BZ102" s="273"/>
      <c r="CA102" s="273"/>
      <c r="CB102" s="273"/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  <c r="CM102" s="273"/>
      <c r="CN102" s="273"/>
      <c r="CO102" s="273"/>
      <c r="CP102" s="273"/>
      <c r="CQ102" s="273"/>
      <c r="CR102" s="273"/>
      <c r="CS102" s="273"/>
      <c r="CT102" s="273"/>
      <c r="CU102" s="273"/>
      <c r="CV102" s="273"/>
      <c r="CW102" s="273"/>
      <c r="CX102" s="273"/>
      <c r="CY102" s="273"/>
      <c r="CZ102" s="273"/>
      <c r="DA102" s="273"/>
      <c r="DB102" s="273"/>
      <c r="DC102" s="273"/>
      <c r="DD102" s="273"/>
      <c r="DE102" s="273"/>
      <c r="DF102" s="273"/>
      <c r="DG102" s="531"/>
      <c r="DH102" s="271" t="str">
        <f t="shared" ref="DH102" si="53">IF(COUNTIF(AV102:DG105,"&lt;&gt;") &gt; 0, COUNTIF(AV102:DG105,"&lt;&gt;"), "")</f>
        <v/>
      </c>
      <c r="DI102" s="269" t="str">
        <f t="shared" ref="DI102" si="54">IF(COUNTIF(AV102:DG105,"&lt;&gt;") &gt; 0, (COUNTIF(AV102:DG105,$T$50)*$W$50) + (COUNTIF(AV102:DG105,$T$52)*$W$52) + (COUNTIF(AV102:DG105,$T$54)*$W$54), "")</f>
        <v/>
      </c>
      <c r="DJ102" s="272" t="str">
        <f t="shared" ref="DJ102" si="55">IF(COUNTIF(AV102:DG105,"&lt;&gt;") &gt; 0, DI102/DH102, "")</f>
        <v/>
      </c>
      <c r="DK102" s="530"/>
      <c r="DL102" s="279"/>
      <c r="DM102" s="528"/>
      <c r="DN102" s="279"/>
      <c r="DO102" s="279"/>
      <c r="DP102" s="528"/>
      <c r="DQ102" s="279"/>
      <c r="DR102" s="279"/>
      <c r="DS102" s="529"/>
      <c r="DT102" s="279"/>
      <c r="DU102" s="279"/>
      <c r="DV102" s="528"/>
      <c r="DW102" s="279"/>
      <c r="DX102" s="279"/>
      <c r="DY102" s="528"/>
      <c r="DZ102" s="25"/>
      <c r="EA102" s="26"/>
      <c r="EB102" s="25"/>
      <c r="EC102" s="26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</row>
    <row r="103" spans="1:182" ht="9" customHeight="1" x14ac:dyDescent="0.3">
      <c r="A103" s="25"/>
      <c r="B103" s="25"/>
      <c r="C103" s="25"/>
      <c r="D103" s="25"/>
      <c r="E103" s="26"/>
      <c r="F103" s="246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250"/>
      <c r="U103" s="250"/>
      <c r="V103" s="251"/>
      <c r="W103" s="249"/>
      <c r="X103" s="249"/>
      <c r="Y103" s="249"/>
      <c r="Z103" s="60"/>
      <c r="AA103" s="53"/>
      <c r="AB103" s="53"/>
      <c r="AC103" s="53"/>
      <c r="AD103" s="53"/>
      <c r="AE103" s="53"/>
      <c r="AF103" s="53"/>
      <c r="AG103" s="53"/>
      <c r="AH103" s="53"/>
      <c r="AI103" s="53"/>
      <c r="AJ103" s="56"/>
      <c r="AK103" s="54"/>
      <c r="AL103" s="263"/>
      <c r="AM103" s="262"/>
      <c r="AN103" s="56"/>
      <c r="AO103" s="54"/>
      <c r="AP103" s="51"/>
      <c r="AQ103" s="277"/>
      <c r="AR103" s="278"/>
      <c r="AS103" s="279"/>
      <c r="AT103" s="535"/>
      <c r="AU103" s="536"/>
      <c r="AV103" s="285"/>
      <c r="AW103" s="273"/>
      <c r="AX103" s="273"/>
      <c r="AY103" s="273"/>
      <c r="AZ103" s="273"/>
      <c r="BA103" s="273"/>
      <c r="BB103" s="273"/>
      <c r="BC103" s="273"/>
      <c r="BD103" s="273"/>
      <c r="BE103" s="273"/>
      <c r="BF103" s="273"/>
      <c r="BG103" s="273"/>
      <c r="BH103" s="273"/>
      <c r="BI103" s="273"/>
      <c r="BJ103" s="273"/>
      <c r="BK103" s="273"/>
      <c r="BL103" s="273"/>
      <c r="BM103" s="273"/>
      <c r="BN103" s="273"/>
      <c r="BO103" s="273"/>
      <c r="BP103" s="273"/>
      <c r="BQ103" s="273"/>
      <c r="BR103" s="273"/>
      <c r="BS103" s="273"/>
      <c r="BT103" s="273"/>
      <c r="BU103" s="273"/>
      <c r="BV103" s="273"/>
      <c r="BW103" s="273"/>
      <c r="BX103" s="273"/>
      <c r="BY103" s="273"/>
      <c r="BZ103" s="273"/>
      <c r="CA103" s="273"/>
      <c r="CB103" s="273"/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  <c r="CM103" s="273"/>
      <c r="CN103" s="273"/>
      <c r="CO103" s="273"/>
      <c r="CP103" s="273"/>
      <c r="CQ103" s="273"/>
      <c r="CR103" s="273"/>
      <c r="CS103" s="273"/>
      <c r="CT103" s="273"/>
      <c r="CU103" s="273"/>
      <c r="CV103" s="273"/>
      <c r="CW103" s="273"/>
      <c r="CX103" s="273"/>
      <c r="CY103" s="273"/>
      <c r="CZ103" s="273"/>
      <c r="DA103" s="273"/>
      <c r="DB103" s="273"/>
      <c r="DC103" s="273"/>
      <c r="DD103" s="273"/>
      <c r="DE103" s="273"/>
      <c r="DF103" s="273"/>
      <c r="DG103" s="531"/>
      <c r="DH103" s="271"/>
      <c r="DI103" s="269"/>
      <c r="DJ103" s="272"/>
      <c r="DK103" s="530"/>
      <c r="DL103" s="279"/>
      <c r="DM103" s="528"/>
      <c r="DN103" s="279"/>
      <c r="DO103" s="279"/>
      <c r="DP103" s="528"/>
      <c r="DQ103" s="279"/>
      <c r="DR103" s="279"/>
      <c r="DS103" s="529"/>
      <c r="DT103" s="279"/>
      <c r="DU103" s="279"/>
      <c r="DV103" s="528"/>
      <c r="DW103" s="279"/>
      <c r="DX103" s="279"/>
      <c r="DY103" s="528"/>
      <c r="DZ103" s="25"/>
      <c r="EA103" s="26"/>
      <c r="EB103" s="25"/>
      <c r="EC103" s="26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</row>
    <row r="104" spans="1:182" ht="9" customHeight="1" x14ac:dyDescent="0.3">
      <c r="A104" s="25"/>
      <c r="B104" s="25"/>
      <c r="C104" s="25"/>
      <c r="D104" s="25"/>
      <c r="E104" s="26"/>
      <c r="F104" s="246" t="s">
        <v>18</v>
      </c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250"/>
      <c r="U104" s="250"/>
      <c r="V104" s="251"/>
      <c r="W104" s="249"/>
      <c r="X104" s="249"/>
      <c r="Y104" s="249"/>
      <c r="Z104" s="29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6"/>
      <c r="AL104" s="264"/>
      <c r="AM104" s="265"/>
      <c r="AN104" s="54"/>
      <c r="AO104" s="56"/>
      <c r="AP104" s="51"/>
      <c r="AQ104" s="277"/>
      <c r="AR104" s="278"/>
      <c r="AS104" s="279"/>
      <c r="AT104" s="535"/>
      <c r="AU104" s="536"/>
      <c r="AV104" s="285"/>
      <c r="AW104" s="273"/>
      <c r="AX104" s="273"/>
      <c r="AY104" s="273"/>
      <c r="AZ104" s="273"/>
      <c r="BA104" s="273"/>
      <c r="BB104" s="273"/>
      <c r="BC104" s="273"/>
      <c r="BD104" s="273"/>
      <c r="BE104" s="273"/>
      <c r="BF104" s="273"/>
      <c r="BG104" s="273"/>
      <c r="BH104" s="273"/>
      <c r="BI104" s="273"/>
      <c r="BJ104" s="273"/>
      <c r="BK104" s="273"/>
      <c r="BL104" s="273"/>
      <c r="BM104" s="273"/>
      <c r="BN104" s="273"/>
      <c r="BO104" s="273"/>
      <c r="BP104" s="273"/>
      <c r="BQ104" s="273"/>
      <c r="BR104" s="273"/>
      <c r="BS104" s="273"/>
      <c r="BT104" s="273"/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  <c r="CN104" s="273"/>
      <c r="CO104" s="273"/>
      <c r="CP104" s="273"/>
      <c r="CQ104" s="273"/>
      <c r="CR104" s="273"/>
      <c r="CS104" s="273"/>
      <c r="CT104" s="273"/>
      <c r="CU104" s="273"/>
      <c r="CV104" s="273"/>
      <c r="CW104" s="273"/>
      <c r="CX104" s="273"/>
      <c r="CY104" s="273"/>
      <c r="CZ104" s="273"/>
      <c r="DA104" s="273"/>
      <c r="DB104" s="273"/>
      <c r="DC104" s="273"/>
      <c r="DD104" s="273"/>
      <c r="DE104" s="273"/>
      <c r="DF104" s="273"/>
      <c r="DG104" s="531"/>
      <c r="DH104" s="271"/>
      <c r="DI104" s="269"/>
      <c r="DJ104" s="272"/>
      <c r="DK104" s="530"/>
      <c r="DL104" s="279"/>
      <c r="DM104" s="528"/>
      <c r="DN104" s="279"/>
      <c r="DO104" s="279"/>
      <c r="DP104" s="528"/>
      <c r="DQ104" s="279"/>
      <c r="DR104" s="279"/>
      <c r="DS104" s="529"/>
      <c r="DT104" s="279"/>
      <c r="DU104" s="279"/>
      <c r="DV104" s="528"/>
      <c r="DW104" s="279"/>
      <c r="DX104" s="279"/>
      <c r="DY104" s="528"/>
      <c r="DZ104" s="25"/>
      <c r="EA104" s="26"/>
      <c r="EB104" s="25"/>
      <c r="EC104" s="26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</row>
    <row r="105" spans="1:182" ht="9" customHeight="1" x14ac:dyDescent="0.3">
      <c r="A105" s="25"/>
      <c r="B105" s="25"/>
      <c r="C105" s="25"/>
      <c r="D105" s="25"/>
      <c r="E105" s="26"/>
      <c r="F105" s="246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250"/>
      <c r="U105" s="250"/>
      <c r="V105" s="251"/>
      <c r="W105" s="249"/>
      <c r="X105" s="249"/>
      <c r="Y105" s="249"/>
      <c r="Z105" s="29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6"/>
      <c r="AM105" s="54"/>
      <c r="AN105" s="263"/>
      <c r="AO105" s="262"/>
      <c r="AP105" s="55"/>
      <c r="AQ105" s="277"/>
      <c r="AR105" s="278"/>
      <c r="AS105" s="279"/>
      <c r="AT105" s="535"/>
      <c r="AU105" s="536"/>
      <c r="AV105" s="285"/>
      <c r="AW105" s="273"/>
      <c r="AX105" s="273"/>
      <c r="AY105" s="273"/>
      <c r="AZ105" s="273"/>
      <c r="BA105" s="273"/>
      <c r="BB105" s="273"/>
      <c r="BC105" s="273"/>
      <c r="BD105" s="273"/>
      <c r="BE105" s="273"/>
      <c r="BF105" s="273"/>
      <c r="BG105" s="273"/>
      <c r="BH105" s="273"/>
      <c r="BI105" s="273"/>
      <c r="BJ105" s="273"/>
      <c r="BK105" s="273"/>
      <c r="BL105" s="273"/>
      <c r="BM105" s="273"/>
      <c r="BN105" s="273"/>
      <c r="BO105" s="273"/>
      <c r="BP105" s="273"/>
      <c r="BQ105" s="273"/>
      <c r="BR105" s="273"/>
      <c r="BS105" s="273"/>
      <c r="BT105" s="273"/>
      <c r="BU105" s="273"/>
      <c r="BV105" s="273"/>
      <c r="BW105" s="273"/>
      <c r="BX105" s="273"/>
      <c r="BY105" s="273"/>
      <c r="BZ105" s="273"/>
      <c r="CA105" s="273"/>
      <c r="CB105" s="273"/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273"/>
      <c r="CM105" s="273"/>
      <c r="CN105" s="273"/>
      <c r="CO105" s="273"/>
      <c r="CP105" s="273"/>
      <c r="CQ105" s="273"/>
      <c r="CR105" s="273"/>
      <c r="CS105" s="273"/>
      <c r="CT105" s="273"/>
      <c r="CU105" s="273"/>
      <c r="CV105" s="273"/>
      <c r="CW105" s="273"/>
      <c r="CX105" s="273"/>
      <c r="CY105" s="273"/>
      <c r="CZ105" s="273"/>
      <c r="DA105" s="273"/>
      <c r="DB105" s="273"/>
      <c r="DC105" s="273"/>
      <c r="DD105" s="273"/>
      <c r="DE105" s="273"/>
      <c r="DF105" s="273"/>
      <c r="DG105" s="531"/>
      <c r="DH105" s="271"/>
      <c r="DI105" s="269"/>
      <c r="DJ105" s="272"/>
      <c r="DK105" s="530"/>
      <c r="DL105" s="279"/>
      <c r="DM105" s="528"/>
      <c r="DN105" s="279"/>
      <c r="DO105" s="279"/>
      <c r="DP105" s="528"/>
      <c r="DQ105" s="279"/>
      <c r="DR105" s="279"/>
      <c r="DS105" s="529"/>
      <c r="DT105" s="279"/>
      <c r="DU105" s="279"/>
      <c r="DV105" s="528"/>
      <c r="DW105" s="279"/>
      <c r="DX105" s="279"/>
      <c r="DY105" s="528"/>
      <c r="DZ105" s="25"/>
      <c r="EA105" s="26"/>
      <c r="EB105" s="25"/>
      <c r="EC105" s="26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</row>
    <row r="106" spans="1:182" ht="9" customHeight="1" x14ac:dyDescent="0.3">
      <c r="A106" s="25"/>
      <c r="B106" s="25"/>
      <c r="C106" s="25"/>
      <c r="D106" s="25"/>
      <c r="E106" s="26"/>
      <c r="F106" s="246" t="s">
        <v>17</v>
      </c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250" t="s">
        <v>24</v>
      </c>
      <c r="U106" s="250"/>
      <c r="V106" s="251"/>
      <c r="W106" s="249"/>
      <c r="X106" s="249"/>
      <c r="Y106" s="249"/>
      <c r="Z106" s="29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6"/>
      <c r="AN106" s="264"/>
      <c r="AO106" s="265"/>
      <c r="AP106" s="50"/>
      <c r="AQ106" s="277">
        <v>16</v>
      </c>
      <c r="AR106" s="278" t="str">
        <f t="shared" ref="AR106" si="56">IF(ISBLANK(AS106),"",AS106/SUM($AS$46:$AS$106))</f>
        <v/>
      </c>
      <c r="AS106" s="501"/>
      <c r="AT106" s="535"/>
      <c r="AU106" s="536"/>
      <c r="AV106" s="285"/>
      <c r="AW106" s="273"/>
      <c r="AX106" s="273"/>
      <c r="AY106" s="273"/>
      <c r="AZ106" s="273"/>
      <c r="BA106" s="273"/>
      <c r="BB106" s="273"/>
      <c r="BC106" s="273"/>
      <c r="BD106" s="273"/>
      <c r="BE106" s="273"/>
      <c r="BF106" s="273"/>
      <c r="BG106" s="273"/>
      <c r="BH106" s="273"/>
      <c r="BI106" s="273"/>
      <c r="BJ106" s="273"/>
      <c r="BK106" s="273"/>
      <c r="BL106" s="273"/>
      <c r="BM106" s="273"/>
      <c r="BN106" s="273"/>
      <c r="BO106" s="273"/>
      <c r="BP106" s="273"/>
      <c r="BQ106" s="273"/>
      <c r="BR106" s="273"/>
      <c r="BS106" s="273"/>
      <c r="BT106" s="273"/>
      <c r="BU106" s="273"/>
      <c r="BV106" s="273"/>
      <c r="BW106" s="273"/>
      <c r="BX106" s="273"/>
      <c r="BY106" s="273"/>
      <c r="BZ106" s="273"/>
      <c r="CA106" s="273"/>
      <c r="CB106" s="273"/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273"/>
      <c r="CM106" s="273"/>
      <c r="CN106" s="273"/>
      <c r="CO106" s="273"/>
      <c r="CP106" s="273"/>
      <c r="CQ106" s="273"/>
      <c r="CR106" s="273"/>
      <c r="CS106" s="273"/>
      <c r="CT106" s="273"/>
      <c r="CU106" s="273"/>
      <c r="CV106" s="273"/>
      <c r="CW106" s="273"/>
      <c r="CX106" s="273"/>
      <c r="CY106" s="273"/>
      <c r="CZ106" s="273"/>
      <c r="DA106" s="273"/>
      <c r="DB106" s="273"/>
      <c r="DC106" s="273"/>
      <c r="DD106" s="273"/>
      <c r="DE106" s="273"/>
      <c r="DF106" s="273"/>
      <c r="DG106" s="531"/>
      <c r="DH106" s="533" t="str">
        <f t="shared" ref="DH106" si="57">IF(COUNTIF(AV106:DG109,"&lt;&gt;") &gt; 0, COUNTIF(AV106:DG109,"&lt;&gt;"), "")</f>
        <v/>
      </c>
      <c r="DI106" s="269" t="str">
        <f t="shared" ref="DI106" si="58">IF(COUNTIF(AV106:DG109,"&lt;&gt;") &gt; 0, (COUNTIF(AV106:DG109,$T$50)*$W$50) + (COUNTIF(AV106:DG109,$T$52)*$W$52) + (COUNTIF(AV106:DG109,$T$54)*$W$54), "")</f>
        <v/>
      </c>
      <c r="DJ106" s="272" t="str">
        <f t="shared" ref="DJ106" si="59">IF(COUNTIF(AV106:DG109,"&lt;&gt;") &gt; 0, DI106/DH106, "")</f>
        <v/>
      </c>
      <c r="DK106" s="530"/>
      <c r="DL106" s="279"/>
      <c r="DM106" s="528"/>
      <c r="DN106" s="279"/>
      <c r="DO106" s="279"/>
      <c r="DP106" s="528"/>
      <c r="DQ106" s="279"/>
      <c r="DR106" s="279"/>
      <c r="DS106" s="529"/>
      <c r="DT106" s="279"/>
      <c r="DU106" s="279"/>
      <c r="DV106" s="528"/>
      <c r="DW106" s="279"/>
      <c r="DX106" s="279"/>
      <c r="DY106" s="528"/>
      <c r="DZ106" s="25"/>
      <c r="EA106" s="26"/>
      <c r="EB106" s="25"/>
      <c r="EC106" s="26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</row>
    <row r="107" spans="1:182" ht="9" customHeight="1" x14ac:dyDescent="0.2">
      <c r="A107" s="25"/>
      <c r="B107" s="25"/>
      <c r="C107" s="25"/>
      <c r="D107" s="25"/>
      <c r="E107" s="26"/>
      <c r="F107" s="246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250"/>
      <c r="U107" s="250"/>
      <c r="V107" s="251"/>
      <c r="W107" s="249"/>
      <c r="X107" s="249"/>
      <c r="Y107" s="249"/>
      <c r="Z107" s="29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31"/>
      <c r="AO107" s="30"/>
      <c r="AP107" s="51"/>
      <c r="AQ107" s="277"/>
      <c r="AR107" s="278"/>
      <c r="AS107" s="501"/>
      <c r="AT107" s="535"/>
      <c r="AU107" s="536"/>
      <c r="AV107" s="285"/>
      <c r="AW107" s="273"/>
      <c r="AX107" s="273"/>
      <c r="AY107" s="273"/>
      <c r="AZ107" s="273"/>
      <c r="BA107" s="273"/>
      <c r="BB107" s="273"/>
      <c r="BC107" s="273"/>
      <c r="BD107" s="273"/>
      <c r="BE107" s="273"/>
      <c r="BF107" s="273"/>
      <c r="BG107" s="273"/>
      <c r="BH107" s="273"/>
      <c r="BI107" s="273"/>
      <c r="BJ107" s="273"/>
      <c r="BK107" s="273"/>
      <c r="BL107" s="273"/>
      <c r="BM107" s="273"/>
      <c r="BN107" s="273"/>
      <c r="BO107" s="273"/>
      <c r="BP107" s="273"/>
      <c r="BQ107" s="273"/>
      <c r="BR107" s="273"/>
      <c r="BS107" s="273"/>
      <c r="BT107" s="273"/>
      <c r="BU107" s="273"/>
      <c r="BV107" s="273"/>
      <c r="BW107" s="273"/>
      <c r="BX107" s="273"/>
      <c r="BY107" s="273"/>
      <c r="BZ107" s="273"/>
      <c r="CA107" s="273"/>
      <c r="CB107" s="273"/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273"/>
      <c r="CM107" s="273"/>
      <c r="CN107" s="273"/>
      <c r="CO107" s="273"/>
      <c r="CP107" s="273"/>
      <c r="CQ107" s="273"/>
      <c r="CR107" s="273"/>
      <c r="CS107" s="273"/>
      <c r="CT107" s="273"/>
      <c r="CU107" s="273"/>
      <c r="CV107" s="273"/>
      <c r="CW107" s="273"/>
      <c r="CX107" s="273"/>
      <c r="CY107" s="273"/>
      <c r="CZ107" s="273"/>
      <c r="DA107" s="273"/>
      <c r="DB107" s="273"/>
      <c r="DC107" s="273"/>
      <c r="DD107" s="273"/>
      <c r="DE107" s="273"/>
      <c r="DF107" s="273"/>
      <c r="DG107" s="531"/>
      <c r="DH107" s="533"/>
      <c r="DI107" s="269"/>
      <c r="DJ107" s="272"/>
      <c r="DK107" s="530"/>
      <c r="DL107" s="279"/>
      <c r="DM107" s="528"/>
      <c r="DN107" s="279"/>
      <c r="DO107" s="279"/>
      <c r="DP107" s="528"/>
      <c r="DQ107" s="279"/>
      <c r="DR107" s="279"/>
      <c r="DS107" s="529"/>
      <c r="DT107" s="279"/>
      <c r="DU107" s="279"/>
      <c r="DV107" s="528"/>
      <c r="DW107" s="279"/>
      <c r="DX107" s="279"/>
      <c r="DY107" s="528"/>
      <c r="DZ107" s="25"/>
      <c r="EA107" s="26"/>
      <c r="EB107" s="25"/>
      <c r="EC107" s="26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</row>
    <row r="108" spans="1:182" ht="9" customHeight="1" x14ac:dyDescent="0.2">
      <c r="A108" s="25"/>
      <c r="B108" s="25"/>
      <c r="C108" s="25"/>
      <c r="D108" s="25"/>
      <c r="E108" s="26"/>
      <c r="F108" s="246" t="s">
        <v>21</v>
      </c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247" t="s">
        <v>25</v>
      </c>
      <c r="U108" s="247"/>
      <c r="V108" s="248"/>
      <c r="W108" s="249"/>
      <c r="X108" s="249"/>
      <c r="Y108" s="249"/>
      <c r="Z108" s="29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31"/>
      <c r="AP108" s="51"/>
      <c r="AQ108" s="277"/>
      <c r="AR108" s="278"/>
      <c r="AS108" s="501"/>
      <c r="AT108" s="535"/>
      <c r="AU108" s="536"/>
      <c r="AV108" s="285"/>
      <c r="AW108" s="273"/>
      <c r="AX108" s="273"/>
      <c r="AY108" s="273"/>
      <c r="AZ108" s="273"/>
      <c r="BA108" s="273"/>
      <c r="BB108" s="273"/>
      <c r="BC108" s="273"/>
      <c r="BD108" s="273"/>
      <c r="BE108" s="273"/>
      <c r="BF108" s="273"/>
      <c r="BG108" s="273"/>
      <c r="BH108" s="273"/>
      <c r="BI108" s="273"/>
      <c r="BJ108" s="273"/>
      <c r="BK108" s="273"/>
      <c r="BL108" s="273"/>
      <c r="BM108" s="273"/>
      <c r="BN108" s="273"/>
      <c r="BO108" s="273"/>
      <c r="BP108" s="273"/>
      <c r="BQ108" s="273"/>
      <c r="BR108" s="273"/>
      <c r="BS108" s="273"/>
      <c r="BT108" s="273"/>
      <c r="BU108" s="273"/>
      <c r="BV108" s="273"/>
      <c r="BW108" s="273"/>
      <c r="BX108" s="273"/>
      <c r="BY108" s="273"/>
      <c r="BZ108" s="273"/>
      <c r="CA108" s="273"/>
      <c r="CB108" s="273"/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273"/>
      <c r="CM108" s="273"/>
      <c r="CN108" s="273"/>
      <c r="CO108" s="273"/>
      <c r="CP108" s="273"/>
      <c r="CQ108" s="273"/>
      <c r="CR108" s="273"/>
      <c r="CS108" s="273"/>
      <c r="CT108" s="273"/>
      <c r="CU108" s="273"/>
      <c r="CV108" s="273"/>
      <c r="CW108" s="273"/>
      <c r="CX108" s="273"/>
      <c r="CY108" s="273"/>
      <c r="CZ108" s="273"/>
      <c r="DA108" s="273"/>
      <c r="DB108" s="273"/>
      <c r="DC108" s="273"/>
      <c r="DD108" s="273"/>
      <c r="DE108" s="273"/>
      <c r="DF108" s="273"/>
      <c r="DG108" s="531"/>
      <c r="DH108" s="533"/>
      <c r="DI108" s="269"/>
      <c r="DJ108" s="272"/>
      <c r="DK108" s="530"/>
      <c r="DL108" s="279"/>
      <c r="DM108" s="528"/>
      <c r="DN108" s="279"/>
      <c r="DO108" s="279"/>
      <c r="DP108" s="528"/>
      <c r="DQ108" s="279"/>
      <c r="DR108" s="279"/>
      <c r="DS108" s="529"/>
      <c r="DT108" s="279"/>
      <c r="DU108" s="279"/>
      <c r="DV108" s="528"/>
      <c r="DW108" s="279"/>
      <c r="DX108" s="279"/>
      <c r="DY108" s="528"/>
      <c r="DZ108" s="25"/>
      <c r="EA108" s="26"/>
      <c r="EB108" s="25"/>
      <c r="EC108" s="26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</row>
    <row r="109" spans="1:182" ht="9" customHeight="1" thickBot="1" x14ac:dyDescent="0.25">
      <c r="A109" s="25"/>
      <c r="B109" s="25"/>
      <c r="C109" s="25"/>
      <c r="D109" s="25"/>
      <c r="E109" s="26"/>
      <c r="F109" s="257"/>
      <c r="G109" s="258"/>
      <c r="H109" s="258"/>
      <c r="I109" s="258"/>
      <c r="J109" s="258"/>
      <c r="K109" s="258"/>
      <c r="L109" s="258"/>
      <c r="M109" s="258"/>
      <c r="N109" s="258"/>
      <c r="O109" s="258"/>
      <c r="P109" s="258"/>
      <c r="Q109" s="258"/>
      <c r="R109" s="258"/>
      <c r="S109" s="258"/>
      <c r="T109" s="259"/>
      <c r="U109" s="259"/>
      <c r="V109" s="260"/>
      <c r="W109" s="249"/>
      <c r="X109" s="249"/>
      <c r="Y109" s="249"/>
      <c r="Z109" s="29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55"/>
      <c r="AQ109" s="537"/>
      <c r="AR109" s="538"/>
      <c r="AS109" s="539"/>
      <c r="AT109" s="540"/>
      <c r="AU109" s="541"/>
      <c r="AV109" s="410"/>
      <c r="AW109" s="408"/>
      <c r="AX109" s="408"/>
      <c r="AY109" s="408"/>
      <c r="AZ109" s="408"/>
      <c r="BA109" s="408"/>
      <c r="BB109" s="408"/>
      <c r="BC109" s="408"/>
      <c r="BD109" s="408"/>
      <c r="BE109" s="408"/>
      <c r="BF109" s="408"/>
      <c r="BG109" s="408"/>
      <c r="BH109" s="408"/>
      <c r="BI109" s="408"/>
      <c r="BJ109" s="408"/>
      <c r="BK109" s="408"/>
      <c r="BL109" s="408"/>
      <c r="BM109" s="408"/>
      <c r="BN109" s="408"/>
      <c r="BO109" s="408"/>
      <c r="BP109" s="408"/>
      <c r="BQ109" s="408"/>
      <c r="BR109" s="408"/>
      <c r="BS109" s="408"/>
      <c r="BT109" s="408"/>
      <c r="BU109" s="408"/>
      <c r="BV109" s="408"/>
      <c r="BW109" s="408"/>
      <c r="BX109" s="408"/>
      <c r="BY109" s="408"/>
      <c r="BZ109" s="408"/>
      <c r="CA109" s="408"/>
      <c r="CB109" s="408"/>
      <c r="CC109" s="408"/>
      <c r="CD109" s="408"/>
      <c r="CE109" s="408"/>
      <c r="CF109" s="408"/>
      <c r="CG109" s="408"/>
      <c r="CH109" s="408"/>
      <c r="CI109" s="408"/>
      <c r="CJ109" s="408"/>
      <c r="CK109" s="408"/>
      <c r="CL109" s="408"/>
      <c r="CM109" s="408"/>
      <c r="CN109" s="408"/>
      <c r="CO109" s="408"/>
      <c r="CP109" s="408"/>
      <c r="CQ109" s="408"/>
      <c r="CR109" s="408"/>
      <c r="CS109" s="408"/>
      <c r="CT109" s="408"/>
      <c r="CU109" s="408"/>
      <c r="CV109" s="408"/>
      <c r="CW109" s="408"/>
      <c r="CX109" s="408"/>
      <c r="CY109" s="408"/>
      <c r="CZ109" s="408"/>
      <c r="DA109" s="408"/>
      <c r="DB109" s="408"/>
      <c r="DC109" s="408"/>
      <c r="DD109" s="408"/>
      <c r="DE109" s="408"/>
      <c r="DF109" s="408"/>
      <c r="DG109" s="532"/>
      <c r="DH109" s="533"/>
      <c r="DI109" s="269"/>
      <c r="DJ109" s="272"/>
      <c r="DK109" s="530"/>
      <c r="DL109" s="279"/>
      <c r="DM109" s="528"/>
      <c r="DN109" s="279"/>
      <c r="DO109" s="279"/>
      <c r="DP109" s="528"/>
      <c r="DQ109" s="279"/>
      <c r="DR109" s="279"/>
      <c r="DS109" s="529"/>
      <c r="DT109" s="279"/>
      <c r="DU109" s="279"/>
      <c r="DV109" s="528"/>
      <c r="DW109" s="279"/>
      <c r="DX109" s="279"/>
      <c r="DY109" s="528"/>
      <c r="DZ109" s="25"/>
      <c r="EA109" s="26"/>
      <c r="EB109" s="25"/>
      <c r="EC109" s="26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</row>
    <row r="110" spans="1:182" ht="20.25" customHeight="1" x14ac:dyDescent="0.2">
      <c r="A110" s="25"/>
      <c r="B110" s="25"/>
      <c r="C110" s="25"/>
      <c r="D110" s="25"/>
      <c r="E110" s="2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Q110" s="61"/>
      <c r="AR110" s="62"/>
      <c r="AS110" s="534" t="s">
        <v>112</v>
      </c>
      <c r="AT110" s="236" t="s">
        <v>9</v>
      </c>
      <c r="AU110" s="236"/>
      <c r="AV110" s="519" t="str">
        <f>IF(AND(COUNTIF($AS$46:$AS$109,"&lt;&gt;") &gt; 0, COUNTIF(AV46:AV109,"&lt;&gt;") &gt; 0), SUM(SUMPRODUCT($AR$46:$AR$109,$W$48*(AV46:AV109=$T$48)),SUMPRODUCT($AR$46:$AR$109,$W$50*(AV46:AV109=$T$50)),SUMPRODUCT($AR$46:$AR$109,$W$52*(AV46:AV109=$T$52)),SUMPRODUCT($AR$46:$AR$109,$W$54*(AV46:AV109=$T$54))), "")</f>
        <v/>
      </c>
      <c r="AW110" s="520"/>
      <c r="AX110" s="520"/>
      <c r="AY110" s="520"/>
      <c r="AZ110" s="519" t="str">
        <f t="shared" ref="AZ110" si="60">IF(AND(COUNTIF($AS$46:$AS$109,"&lt;&gt;") &gt; 0, COUNTIF(AZ46:AZ109,"&lt;&gt;") &gt; 0), SUM(SUMPRODUCT($AR$46:$AR$109,$W$48*(AZ46:AZ109=$T$48)),SUMPRODUCT($AR$46:$AR$109,$W$50*(AZ46:AZ109=$T$50)),SUMPRODUCT($AR$46:$AR$109,$W$52*(AZ46:AZ109=$T$52)),SUMPRODUCT($AR$46:$AR$109,$W$54*(AZ46:AZ109=$T$54))), "")</f>
        <v/>
      </c>
      <c r="BA110" s="520"/>
      <c r="BB110" s="520"/>
      <c r="BC110" s="520"/>
      <c r="BD110" s="519" t="str">
        <f>IF(AND(COUNTIF($AS$46:$AS$109,"&lt;&gt;") &gt; 0, COUNTIF(BD46:BD109,"&lt;&gt;") &gt; 0), SUM(SUMPRODUCT($AR$46:$AR$109,$W$48*(BD46:BD109=$T$48)),SUMPRODUCT($AR$46:$AR$109,$W$50*(BD46:BD109=$T$50)),SUMPRODUCT($AR$46:$AR$109,$W$52*(BD46:BD109=$T$52)),SUMPRODUCT($AR$46:$AR$109,$W$54*(BD46:BD109=$T$54))), "")</f>
        <v/>
      </c>
      <c r="BE110" s="520"/>
      <c r="BF110" s="520"/>
      <c r="BG110" s="520"/>
      <c r="BH110" s="519" t="str">
        <f>IF(AND(COUNTIF($AS$46:$AS$109,"&lt;&gt;") &gt; 0, COUNTIF(BH46:BH109,"&lt;&gt;") &gt; 0), SUM(SUMPRODUCT($AR$46:$AR$109,$W$48*(BH46:BH109=$T$48)),SUMPRODUCT($AR$46:$AR$109,$W$50*(BH46:BH109=$T$50)),SUMPRODUCT($AR$46:$AR$109,$W$52*(BH46:BH109=$T$52)),SUMPRODUCT($AR$46:$AR$109,$W$54*(BH46:BH109=$T$54))), "")</f>
        <v/>
      </c>
      <c r="BI110" s="520"/>
      <c r="BJ110" s="520"/>
      <c r="BK110" s="520"/>
      <c r="BL110" s="519" t="str">
        <f t="shared" ref="BL110" si="61">IF(AND(COUNTIF($AS$46:$AS$109,"&lt;&gt;") &gt; 0, COUNTIF(BL46:BL109,"&lt;&gt;") &gt; 0), SUM(SUMPRODUCT($AR$46:$AR$109,$W$48*(BL46:BL109=$T$48)),SUMPRODUCT($AR$46:$AR$109,$W$50*(BL46:BL109=$T$50)),SUMPRODUCT($AR$46:$AR$109,$W$52*(BL46:BL109=$T$52)),SUMPRODUCT($AR$46:$AR$109,$W$54*(BL46:BL109=$T$54))), "")</f>
        <v/>
      </c>
      <c r="BM110" s="520"/>
      <c r="BN110" s="520"/>
      <c r="BO110" s="520"/>
      <c r="BP110" s="519" t="str">
        <f t="shared" ref="BP110" si="62">IF(AND(COUNTIF($AS$46:$AS$109,"&lt;&gt;") &gt; 0, COUNTIF(BP46:BP109,"&lt;&gt;") &gt; 0), SUM(SUMPRODUCT($AR$46:$AR$109,$W$48*(BP46:BP109=$T$48)),SUMPRODUCT($AR$46:$AR$109,$W$50*(BP46:BP109=$T$50)),SUMPRODUCT($AR$46:$AR$109,$W$52*(BP46:BP109=$T$52)),SUMPRODUCT($AR$46:$AR$109,$W$54*(BP46:BP109=$T$54))), "")</f>
        <v/>
      </c>
      <c r="BQ110" s="520"/>
      <c r="BR110" s="520"/>
      <c r="BS110" s="520"/>
      <c r="BT110" s="519" t="str">
        <f t="shared" ref="BT110" si="63">IF(AND(COUNTIF($AS$46:$AS$109,"&lt;&gt;") &gt; 0, COUNTIF(BT46:BT109,"&lt;&gt;") &gt; 0), SUM(SUMPRODUCT($AR$46:$AR$109,$W$48*(BT46:BT109=$T$48)),SUMPRODUCT($AR$46:$AR$109,$W$50*(BT46:BT109=$T$50)),SUMPRODUCT($AR$46:$AR$109,$W$52*(BT46:BT109=$T$52)),SUMPRODUCT($AR$46:$AR$109,$W$54*(BT46:BT109=$T$54))), "")</f>
        <v/>
      </c>
      <c r="BU110" s="520"/>
      <c r="BV110" s="520"/>
      <c r="BW110" s="520"/>
      <c r="BX110" s="519" t="str">
        <f>IF(AND(COUNTIF($AS$46:$AS$109,"&lt;&gt;") &gt; 0, COUNTIF(BX46:BX109,"&lt;&gt;") &gt; 0), SUM(SUMPRODUCT($AR$46:$AR$109,$W$48*(BX46:BX109=$T$48)),SUMPRODUCT($AR$46:$AR$109,$W$50*(BX46:BX109=$T$50)),SUMPRODUCT($AR$46:$AR$109,$W$52*(BX46:BX109=$T$52)),SUMPRODUCT($AR$46:$AR$109,$W$54*(BX46:BX109=$T$54))), "")</f>
        <v/>
      </c>
      <c r="BY110" s="520"/>
      <c r="BZ110" s="520"/>
      <c r="CA110" s="520"/>
      <c r="CB110" s="519" t="str">
        <f t="shared" ref="CB110" si="64">IF(AND(COUNTIF($AS$46:$AS$109,"&lt;&gt;") &gt; 0, COUNTIF(CB46:CB109,"&lt;&gt;") &gt; 0), SUM(SUMPRODUCT($AR$46:$AR$109,$W$48*(CB46:CB109=$T$48)),SUMPRODUCT($AR$46:$AR$109,$W$50*(CB46:CB109=$T$50)),SUMPRODUCT($AR$46:$AR$109,$W$52*(CB46:CB109=$T$52)),SUMPRODUCT($AR$46:$AR$109,$W$54*(CB46:CB109=$T$54))), "")</f>
        <v/>
      </c>
      <c r="CC110" s="520"/>
      <c r="CD110" s="520"/>
      <c r="CE110" s="520"/>
      <c r="CF110" s="519" t="str">
        <f t="shared" ref="CF110" si="65">IF(AND(COUNTIF($AS$46:$AS$109,"&lt;&gt;") &gt; 0, COUNTIF(CF46:CF109,"&lt;&gt;") &gt; 0), SUM(SUMPRODUCT($AR$46:$AR$109,$W$48*(CF46:CF109=$T$48)),SUMPRODUCT($AR$46:$AR$109,$W$50*(CF46:CF109=$T$50)),SUMPRODUCT($AR$46:$AR$109,$W$52*(CF46:CF109=$T$52)),SUMPRODUCT($AR$46:$AR$109,$W$54*(CF46:CF109=$T$54))), "")</f>
        <v/>
      </c>
      <c r="CG110" s="520"/>
      <c r="CH110" s="520"/>
      <c r="CI110" s="520"/>
      <c r="CJ110" s="519" t="str">
        <f t="shared" ref="CJ110" si="66">IF(AND(COUNTIF($AS$46:$AS$109,"&lt;&gt;") &gt; 0, COUNTIF(CJ46:CJ109,"&lt;&gt;") &gt; 0), SUM(SUMPRODUCT($AR$46:$AR$109,$W$48*(CJ46:CJ109=$T$48)),SUMPRODUCT($AR$46:$AR$109,$W$50*(CJ46:CJ109=$T$50)),SUMPRODUCT($AR$46:$AR$109,$W$52*(CJ46:CJ109=$T$52)),SUMPRODUCT($AR$46:$AR$109,$W$54*(CJ46:CJ109=$T$54))), "")</f>
        <v/>
      </c>
      <c r="CK110" s="520"/>
      <c r="CL110" s="520"/>
      <c r="CM110" s="520"/>
      <c r="CN110" s="519" t="str">
        <f t="shared" ref="CN110" si="67">IF(AND(COUNTIF($AS$46:$AS$109,"&lt;&gt;") &gt; 0, COUNTIF(CN46:CN109,"&lt;&gt;") &gt; 0), SUM(SUMPRODUCT($AR$46:$AR$109,$W$48*(CN46:CN109=$T$48)),SUMPRODUCT($AR$46:$AR$109,$W$50*(CN46:CN109=$T$50)),SUMPRODUCT($AR$46:$AR$109,$W$52*(CN46:CN109=$T$52)),SUMPRODUCT($AR$46:$AR$109,$W$54*(CN46:CN109=$T$54))), "")</f>
        <v/>
      </c>
      <c r="CO110" s="520"/>
      <c r="CP110" s="520"/>
      <c r="CQ110" s="520"/>
      <c r="CR110" s="519" t="str">
        <f t="shared" ref="CR110" si="68">IF(AND(COUNTIF($AS$46:$AS$109,"&lt;&gt;") &gt; 0, COUNTIF(CR46:CR109,"&lt;&gt;") &gt; 0), SUM(SUMPRODUCT($AR$46:$AR$109,$W$48*(CR46:CR109=$T$48)),SUMPRODUCT($AR$46:$AR$109,$W$50*(CR46:CR109=$T$50)),SUMPRODUCT($AR$46:$AR$109,$W$52*(CR46:CR109=$T$52)),SUMPRODUCT($AR$46:$AR$109,$W$54*(CR46:CR109=$T$54))), "")</f>
        <v/>
      </c>
      <c r="CS110" s="520"/>
      <c r="CT110" s="520"/>
      <c r="CU110" s="520"/>
      <c r="CV110" s="519" t="str">
        <f t="shared" ref="CV110" si="69">IF(AND(COUNTIF($AS$46:$AS$109,"&lt;&gt;") &gt; 0, COUNTIF(CV46:CV109,"&lt;&gt;") &gt; 0), SUM(SUMPRODUCT($AR$46:$AR$109,$W$48*(CV46:CV109=$T$48)),SUMPRODUCT($AR$46:$AR$109,$W$50*(CV46:CV109=$T$50)),SUMPRODUCT($AR$46:$AR$109,$W$52*(CV46:CV109=$T$52)),SUMPRODUCT($AR$46:$AR$109,$W$54*(CV46:CV109=$T$54))), "")</f>
        <v/>
      </c>
      <c r="CW110" s="520"/>
      <c r="CX110" s="520"/>
      <c r="CY110" s="520"/>
      <c r="CZ110" s="519" t="str">
        <f t="shared" ref="CZ110" si="70">IF(AND(COUNTIF($AS$46:$AS$109,"&lt;&gt;") &gt; 0, COUNTIF(CZ46:CZ109,"&lt;&gt;") &gt; 0), SUM(SUMPRODUCT($AR$46:$AR$109,$W$48*(CZ46:CZ109=$T$48)),SUMPRODUCT($AR$46:$AR$109,$W$50*(CZ46:CZ109=$T$50)),SUMPRODUCT($AR$46:$AR$109,$W$52*(CZ46:CZ109=$T$52)),SUMPRODUCT($AR$46:$AR$109,$W$54*(CZ46:CZ109=$T$54))), "")</f>
        <v/>
      </c>
      <c r="DA110" s="520"/>
      <c r="DB110" s="520"/>
      <c r="DC110" s="520"/>
      <c r="DD110" s="527" t="str">
        <f>IF(AND(COUNTIF($AS$46:$AS$109,"&lt;&gt;") &gt; 0, COUNTIF(DD46:DD109,"&lt;&gt;") &gt; 0), SUM(SUMPRODUCT($AR$46:$AR$109,$W$48*(DD46:DD109=$T$48)),SUMPRODUCT($AR$46:$AR$109,$W$50*(DD46:DD109=$T$50)),SUMPRODUCT($AR$46:$AR$109,$W$52*(DD46:DD109=$T$52)),SUMPRODUCT($AR$46:$AR$109,$W$54*(DD46:DD109=$T$54))), "")</f>
        <v/>
      </c>
      <c r="DE110" s="527"/>
      <c r="DF110" s="527"/>
      <c r="DG110" s="527"/>
      <c r="DH110" s="244"/>
      <c r="DI110" s="178"/>
      <c r="DJ110" s="245"/>
      <c r="DK110" s="177"/>
      <c r="DL110" s="178"/>
      <c r="DM110" s="245"/>
      <c r="DN110" s="177"/>
      <c r="DO110" s="178"/>
      <c r="DP110" s="245"/>
      <c r="DQ110" s="177"/>
      <c r="DR110" s="178"/>
      <c r="DS110" s="245"/>
      <c r="DT110" s="177"/>
      <c r="DU110" s="178"/>
      <c r="DV110" s="245"/>
      <c r="DW110" s="178"/>
      <c r="DX110" s="178"/>
      <c r="DY110" s="245"/>
      <c r="DZ110" s="25"/>
      <c r="EA110" s="26"/>
      <c r="EB110" s="25"/>
      <c r="EC110" s="26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</row>
    <row r="111" spans="1:182" ht="20.2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63"/>
      <c r="AS111" s="234"/>
      <c r="AT111" s="188" t="s">
        <v>10</v>
      </c>
      <c r="AU111" s="188"/>
      <c r="AV111" s="237" t="str">
        <f>IF(OR(COUNTIF(AV46:AV109,"&lt;&gt;") = 0,COUNT(AV110)=0,AV110=0),"",AV110/SUM($AV$110:$DG$110))</f>
        <v/>
      </c>
      <c r="AW111" s="238"/>
      <c r="AX111" s="238"/>
      <c r="AY111" s="238"/>
      <c r="AZ111" s="237" t="str">
        <f t="shared" ref="AZ111" si="71">IF(OR(COUNTIF(AZ46:AZ109,"&lt;&gt;") = 0,COUNT(AZ110)=0,AZ110=0),"",AZ110/SUM($AV$110:$DG$110))</f>
        <v/>
      </c>
      <c r="BA111" s="238"/>
      <c r="BB111" s="238"/>
      <c r="BC111" s="238"/>
      <c r="BD111" s="237" t="str">
        <f t="shared" ref="BD111" si="72">IF(OR(COUNTIF(BD46:BD109,"&lt;&gt;") = 0,COUNT(BD110)=0,BD110=0),"",BD110/SUM($AV$110:$DG$110))</f>
        <v/>
      </c>
      <c r="BE111" s="238"/>
      <c r="BF111" s="238"/>
      <c r="BG111" s="238"/>
      <c r="BH111" s="237" t="str">
        <f t="shared" ref="BH111" si="73">IF(OR(COUNTIF(BH46:BH109,"&lt;&gt;") = 0,COUNT(BH110)=0,BH110=0),"",BH110/SUM($AV$110:$DG$110))</f>
        <v/>
      </c>
      <c r="BI111" s="238"/>
      <c r="BJ111" s="238"/>
      <c r="BK111" s="238"/>
      <c r="BL111" s="237" t="str">
        <f t="shared" ref="BL111" si="74">IF(OR(COUNTIF(BL46:BL109,"&lt;&gt;") = 0,COUNT(BL110)=0,BL110=0),"",BL110/SUM($AV$110:$DG$110))</f>
        <v/>
      </c>
      <c r="BM111" s="238"/>
      <c r="BN111" s="238"/>
      <c r="BO111" s="238"/>
      <c r="BP111" s="237" t="str">
        <f t="shared" ref="BP111" si="75">IF(OR(COUNTIF(BP46:BP109,"&lt;&gt;") = 0,COUNT(BP110)=0,BP110=0),"",BP110/SUM($AV$110:$DG$110))</f>
        <v/>
      </c>
      <c r="BQ111" s="238"/>
      <c r="BR111" s="238"/>
      <c r="BS111" s="238"/>
      <c r="BT111" s="237" t="str">
        <f t="shared" ref="BT111" si="76">IF(OR(COUNTIF(BT46:BT109,"&lt;&gt;") = 0,COUNT(BT110)=0,BT110=0),"",BT110/SUM($AV$110:$DG$110))</f>
        <v/>
      </c>
      <c r="BU111" s="238"/>
      <c r="BV111" s="238"/>
      <c r="BW111" s="238"/>
      <c r="BX111" s="237" t="str">
        <f t="shared" ref="BX111" si="77">IF(OR(COUNTIF(BX46:BX109,"&lt;&gt;") = 0,COUNT(BX110)=0,BX110=0),"",BX110/SUM($AV$110:$DG$110))</f>
        <v/>
      </c>
      <c r="BY111" s="238"/>
      <c r="BZ111" s="238"/>
      <c r="CA111" s="238"/>
      <c r="CB111" s="237" t="str">
        <f t="shared" ref="CB111" si="78">IF(OR(COUNTIF(CB46:CB109,"&lt;&gt;") = 0,COUNT(CB110)=0,CB110=0),"",CB110/SUM($AV$110:$DG$110))</f>
        <v/>
      </c>
      <c r="CC111" s="238"/>
      <c r="CD111" s="238"/>
      <c r="CE111" s="238"/>
      <c r="CF111" s="237" t="str">
        <f t="shared" ref="CF111" si="79">IF(OR(COUNTIF(CF46:CF109,"&lt;&gt;") = 0,COUNT(CF110)=0,CF110=0),"",CF110/SUM($AV$110:$DG$110))</f>
        <v/>
      </c>
      <c r="CG111" s="238"/>
      <c r="CH111" s="238"/>
      <c r="CI111" s="238"/>
      <c r="CJ111" s="237" t="str">
        <f t="shared" ref="CJ111" si="80">IF(OR(COUNTIF(CJ46:CJ109,"&lt;&gt;") = 0,COUNT(CJ110)=0,CJ110=0),"",CJ110/SUM($AV$110:$DG$110))</f>
        <v/>
      </c>
      <c r="CK111" s="238"/>
      <c r="CL111" s="238"/>
      <c r="CM111" s="238"/>
      <c r="CN111" s="237" t="str">
        <f t="shared" ref="CN111" si="81">IF(OR(COUNTIF(CN46:CN109,"&lt;&gt;") = 0,COUNT(CN110)=0,CN110=0),"",CN110/SUM($AV$110:$DG$110))</f>
        <v/>
      </c>
      <c r="CO111" s="238"/>
      <c r="CP111" s="238"/>
      <c r="CQ111" s="238"/>
      <c r="CR111" s="237" t="str">
        <f t="shared" ref="CR111" si="82">IF(OR(COUNTIF(CR46:CR109,"&lt;&gt;") = 0,COUNT(CR110)=0,CR110=0),"",CR110/SUM($AV$110:$DG$110))</f>
        <v/>
      </c>
      <c r="CS111" s="238"/>
      <c r="CT111" s="238"/>
      <c r="CU111" s="238"/>
      <c r="CV111" s="237" t="str">
        <f t="shared" ref="CV111" si="83">IF(OR(COUNTIF(CV46:CV109,"&lt;&gt;") = 0,COUNT(CV110)=0,CV110=0),"",CV110/SUM($AV$110:$DG$110))</f>
        <v/>
      </c>
      <c r="CW111" s="238"/>
      <c r="CX111" s="238"/>
      <c r="CY111" s="238"/>
      <c r="CZ111" s="237" t="str">
        <f t="shared" ref="CZ111" si="84">IF(OR(COUNTIF(CZ46:CZ109,"&lt;&gt;") = 0,COUNT(CZ110)=0,CZ110=0),"",CZ110/SUM($AV$110:$DG$110))</f>
        <v/>
      </c>
      <c r="DA111" s="238"/>
      <c r="DB111" s="238"/>
      <c r="DC111" s="238"/>
      <c r="DD111" s="237" t="str">
        <f t="shared" ref="DD111" si="85">IF(OR(COUNTIF(DD46:DD109,"&lt;&gt;") = 0,COUNT(DD110)=0,DD110=0),"",DD110/SUM($AV$110:$DG$110))</f>
        <v/>
      </c>
      <c r="DE111" s="238"/>
      <c r="DF111" s="238"/>
      <c r="DG111" s="238"/>
      <c r="DH111" s="239"/>
      <c r="DI111" s="240"/>
      <c r="DJ111" s="241"/>
      <c r="DK111" s="242"/>
      <c r="DL111" s="240"/>
      <c r="DM111" s="241"/>
      <c r="DN111" s="242"/>
      <c r="DO111" s="240"/>
      <c r="DP111" s="241"/>
      <c r="DQ111" s="242"/>
      <c r="DR111" s="240"/>
      <c r="DS111" s="241"/>
      <c r="DT111" s="242"/>
      <c r="DU111" s="240"/>
      <c r="DV111" s="241"/>
      <c r="DW111" s="240"/>
      <c r="DX111" s="240"/>
      <c r="DY111" s="241"/>
      <c r="DZ111" s="25"/>
      <c r="EA111" s="26"/>
      <c r="EB111" s="25"/>
      <c r="EC111" s="26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</row>
    <row r="112" spans="1:182" ht="20.2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64"/>
      <c r="AS112" s="234"/>
      <c r="AT112" s="188" t="s">
        <v>11</v>
      </c>
      <c r="AU112" s="188"/>
      <c r="AV112" s="198" t="str">
        <f>IF(COUNTIF(AV46:AY109,"&lt;&gt;") &gt; 0, COUNTIF(AV46:AY109,"&lt;&gt;"), "")</f>
        <v/>
      </c>
      <c r="AW112" s="199"/>
      <c r="AX112" s="199"/>
      <c r="AY112" s="199"/>
      <c r="AZ112" s="198" t="str">
        <f t="shared" ref="AZ112" si="86">IF(COUNTIF(AZ46:BC109,"&lt;&gt;") &gt; 0, COUNTIF(AZ46:BC109,"&lt;&gt;"), "")</f>
        <v/>
      </c>
      <c r="BA112" s="199"/>
      <c r="BB112" s="199"/>
      <c r="BC112" s="199"/>
      <c r="BD112" s="198" t="str">
        <f t="shared" ref="BD112" si="87">IF(COUNTIF(BD46:BG109,"&lt;&gt;") &gt; 0, COUNTIF(BD46:BG109,"&lt;&gt;"), "")</f>
        <v/>
      </c>
      <c r="BE112" s="199"/>
      <c r="BF112" s="199"/>
      <c r="BG112" s="199"/>
      <c r="BH112" s="198" t="str">
        <f>IF(COUNTIF(BH46:BK109,"&lt;&gt;") &gt; 0, COUNTIF(BH46:BK109,"&lt;&gt;"), "")</f>
        <v/>
      </c>
      <c r="BI112" s="199"/>
      <c r="BJ112" s="199"/>
      <c r="BK112" s="199"/>
      <c r="BL112" s="198" t="str">
        <f t="shared" ref="BL112" si="88">IF(COUNTIF(BL46:BO109,"&lt;&gt;") &gt; 0, COUNTIF(BL46:BO109,"&lt;&gt;"), "")</f>
        <v/>
      </c>
      <c r="BM112" s="199"/>
      <c r="BN112" s="199"/>
      <c r="BO112" s="199"/>
      <c r="BP112" s="198" t="str">
        <f t="shared" ref="BP112" si="89">IF(COUNTIF(BP46:BS109,"&lt;&gt;") &gt; 0, COUNTIF(BP46:BS109,"&lt;&gt;"), "")</f>
        <v/>
      </c>
      <c r="BQ112" s="199"/>
      <c r="BR112" s="199"/>
      <c r="BS112" s="199"/>
      <c r="BT112" s="198" t="str">
        <f t="shared" ref="BT112" si="90">IF(COUNTIF(BT46:BW109,"&lt;&gt;") &gt; 0, COUNTIF(BT46:BW109,"&lt;&gt;"), "")</f>
        <v/>
      </c>
      <c r="BU112" s="199"/>
      <c r="BV112" s="199"/>
      <c r="BW112" s="199"/>
      <c r="BX112" s="198" t="str">
        <f t="shared" ref="BX112" si="91">IF(COUNTIF(BX46:CA109,"&lt;&gt;") &gt; 0, COUNTIF(BX46:CA109,"&lt;&gt;"), "")</f>
        <v/>
      </c>
      <c r="BY112" s="199"/>
      <c r="BZ112" s="199"/>
      <c r="CA112" s="199"/>
      <c r="CB112" s="198" t="str">
        <f t="shared" ref="CB112" si="92">IF(COUNTIF(CB46:CE109,"&lt;&gt;") &gt; 0, COUNTIF(CB46:CE109,"&lt;&gt;"), "")</f>
        <v/>
      </c>
      <c r="CC112" s="199"/>
      <c r="CD112" s="199"/>
      <c r="CE112" s="199"/>
      <c r="CF112" s="198" t="str">
        <f t="shared" ref="CF112" si="93">IF(COUNTIF(CF46:CI109,"&lt;&gt;") &gt; 0, COUNTIF(CF46:CI109,"&lt;&gt;"), "")</f>
        <v/>
      </c>
      <c r="CG112" s="199"/>
      <c r="CH112" s="199"/>
      <c r="CI112" s="199"/>
      <c r="CJ112" s="198" t="str">
        <f t="shared" ref="CJ112" si="94">IF(COUNTIF(CJ46:CM109,"&lt;&gt;") &gt; 0, COUNTIF(CJ46:CM109,"&lt;&gt;"), "")</f>
        <v/>
      </c>
      <c r="CK112" s="199"/>
      <c r="CL112" s="199"/>
      <c r="CM112" s="199"/>
      <c r="CN112" s="198" t="str">
        <f t="shared" ref="CN112" si="95">IF(COUNTIF(CN46:CQ109,"&lt;&gt;") &gt; 0, COUNTIF(CN46:CQ109,"&lt;&gt;"), "")</f>
        <v/>
      </c>
      <c r="CO112" s="199"/>
      <c r="CP112" s="199"/>
      <c r="CQ112" s="199"/>
      <c r="CR112" s="198" t="str">
        <f t="shared" ref="CR112" si="96">IF(COUNTIF(CR46:CU109,"&lt;&gt;") &gt; 0, COUNTIF(CR46:CU109,"&lt;&gt;"), "")</f>
        <v/>
      </c>
      <c r="CS112" s="199"/>
      <c r="CT112" s="199"/>
      <c r="CU112" s="199"/>
      <c r="CV112" s="198" t="str">
        <f t="shared" ref="CV112" si="97">IF(COUNTIF(CV46:CY109,"&lt;&gt;") &gt; 0, COUNTIF(CV46:CY109,"&lt;&gt;"), "")</f>
        <v/>
      </c>
      <c r="CW112" s="199"/>
      <c r="CX112" s="199"/>
      <c r="CY112" s="199"/>
      <c r="CZ112" s="198" t="str">
        <f t="shared" ref="CZ112" si="98">IF(COUNTIF(CZ46:DC109,"&lt;&gt;") &gt; 0, COUNTIF(CZ46:DC109,"&lt;&gt;"), "")</f>
        <v/>
      </c>
      <c r="DA112" s="199"/>
      <c r="DB112" s="199"/>
      <c r="DC112" s="199"/>
      <c r="DD112" s="199" t="str">
        <f t="shared" ref="DD112" si="99">IF(COUNTIF(DD46:DG109,"&lt;&gt;") &gt; 0, COUNTIF(DD46:DG109,"&lt;&gt;"), "")</f>
        <v/>
      </c>
      <c r="DE112" s="199"/>
      <c r="DF112" s="199"/>
      <c r="DG112" s="199"/>
      <c r="DH112" s="239"/>
      <c r="DI112" s="240"/>
      <c r="DJ112" s="241"/>
      <c r="DK112" s="242"/>
      <c r="DL112" s="240"/>
      <c r="DM112" s="241"/>
      <c r="DN112" s="242"/>
      <c r="DO112" s="240"/>
      <c r="DP112" s="241"/>
      <c r="DQ112" s="242"/>
      <c r="DR112" s="240"/>
      <c r="DS112" s="241"/>
      <c r="DT112" s="242"/>
      <c r="DU112" s="240"/>
      <c r="DV112" s="241"/>
      <c r="DW112" s="240"/>
      <c r="DX112" s="240"/>
      <c r="DY112" s="241"/>
      <c r="DZ112" s="25"/>
      <c r="EA112" s="26"/>
      <c r="EB112" s="25"/>
      <c r="EC112" s="26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</row>
    <row r="113" spans="1:182" ht="20.2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S113" s="234"/>
      <c r="AT113" s="208" t="s">
        <v>12</v>
      </c>
      <c r="AU113" s="208"/>
      <c r="AV113" s="198" t="str">
        <f>IF(COUNTIF(AV46:AY109,"&lt;&gt;") &gt; 0, (COUNTIF(AV46:AY109,$T$50)*$W$50) + (COUNTIF(AV46:AY109,$T$52)*$W$52) + (COUNTIF(AV46:AY109,$T$54)*$W$54), "")</f>
        <v/>
      </c>
      <c r="AW113" s="199"/>
      <c r="AX113" s="199"/>
      <c r="AY113" s="199"/>
      <c r="AZ113" s="198" t="str">
        <f t="shared" ref="AZ113" si="100">IF(COUNTIF(AZ46:BC109,"&lt;&gt;") &gt; 0, (COUNTIF(AZ46:BC109,$T$50)*$W$50) + (COUNTIF(AZ46:BC109,$T$52)*$W$52) + (COUNTIF(AZ46:BC109,$T$54)*$W$54), "")</f>
        <v/>
      </c>
      <c r="BA113" s="199"/>
      <c r="BB113" s="199"/>
      <c r="BC113" s="199"/>
      <c r="BD113" s="198" t="str">
        <f t="shared" ref="BD113" si="101">IF(COUNTIF(BD46:BG109,"&lt;&gt;") &gt; 0, (COUNTIF(BD46:BG109,$T$50)*$W$50) + (COUNTIF(BD46:BG109,$T$52)*$W$52) + (COUNTIF(BD46:BG109,$T$54)*$W$54), "")</f>
        <v/>
      </c>
      <c r="BE113" s="199"/>
      <c r="BF113" s="199"/>
      <c r="BG113" s="199"/>
      <c r="BH113" s="198" t="str">
        <f t="shared" ref="BH113" si="102">IF(COUNTIF(BH46:BK109,"&lt;&gt;") &gt; 0, (COUNTIF(BH46:BK109,$T$50)*$W$50) + (COUNTIF(BH46:BK109,$T$52)*$W$52) + (COUNTIF(BH46:BK109,$T$54)*$W$54), "")</f>
        <v/>
      </c>
      <c r="BI113" s="199"/>
      <c r="BJ113" s="199"/>
      <c r="BK113" s="199"/>
      <c r="BL113" s="198" t="str">
        <f t="shared" ref="BL113" si="103">IF(COUNTIF(BL46:BO109,"&lt;&gt;") &gt; 0, (COUNTIF(BL46:BO109,$T$50)*$W$50) + (COUNTIF(BL46:BO109,$T$52)*$W$52) + (COUNTIF(BL46:BO109,$T$54)*$W$54), "")</f>
        <v/>
      </c>
      <c r="BM113" s="199"/>
      <c r="BN113" s="199"/>
      <c r="BO113" s="199"/>
      <c r="BP113" s="198" t="str">
        <f t="shared" ref="BP113" si="104">IF(COUNTIF(BP46:BS109,"&lt;&gt;") &gt; 0, (COUNTIF(BP46:BS109,$T$50)*$W$50) + (COUNTIF(BP46:BS109,$T$52)*$W$52) + (COUNTIF(BP46:BS109,$T$54)*$W$54), "")</f>
        <v/>
      </c>
      <c r="BQ113" s="199"/>
      <c r="BR113" s="199"/>
      <c r="BS113" s="199"/>
      <c r="BT113" s="198" t="str">
        <f t="shared" ref="BT113" si="105">IF(COUNTIF(BT46:BW109,"&lt;&gt;") &gt; 0, (COUNTIF(BT46:BW109,$T$50)*$W$50) + (COUNTIF(BT46:BW109,$T$52)*$W$52) + (COUNTIF(BT46:BW109,$T$54)*$W$54), "")</f>
        <v/>
      </c>
      <c r="BU113" s="199"/>
      <c r="BV113" s="199"/>
      <c r="BW113" s="199"/>
      <c r="BX113" s="198" t="str">
        <f t="shared" ref="BX113" si="106">IF(COUNTIF(BX46:CA109,"&lt;&gt;") &gt; 0, (COUNTIF(BX46:CA109,$T$50)*$W$50) + (COUNTIF(BX46:CA109,$T$52)*$W$52) + (COUNTIF(BX46:CA109,$T$54)*$W$54), "")</f>
        <v/>
      </c>
      <c r="BY113" s="199"/>
      <c r="BZ113" s="199"/>
      <c r="CA113" s="199"/>
      <c r="CB113" s="198" t="str">
        <f t="shared" ref="CB113" si="107">IF(COUNTIF(CB46:CE109,"&lt;&gt;") &gt; 0, (COUNTIF(CB46:CE109,$T$50)*$W$50) + (COUNTIF(CB46:CE109,$T$52)*$W$52) + (COUNTIF(CB46:CE109,$T$54)*$W$54), "")</f>
        <v/>
      </c>
      <c r="CC113" s="199"/>
      <c r="CD113" s="199"/>
      <c r="CE113" s="199"/>
      <c r="CF113" s="198" t="str">
        <f t="shared" ref="CF113" si="108">IF(COUNTIF(CF46:CI109,"&lt;&gt;") &gt; 0, (COUNTIF(CF46:CI109,$T$50)*$W$50) + (COUNTIF(CF46:CI109,$T$52)*$W$52) + (COUNTIF(CF46:CI109,$T$54)*$W$54), "")</f>
        <v/>
      </c>
      <c r="CG113" s="199"/>
      <c r="CH113" s="199"/>
      <c r="CI113" s="199"/>
      <c r="CJ113" s="198" t="str">
        <f t="shared" ref="CJ113" si="109">IF(COUNTIF(CJ46:CM109,"&lt;&gt;") &gt; 0, (COUNTIF(CJ46:CM109,$T$50)*$W$50) + (COUNTIF(CJ46:CM109,$T$52)*$W$52) + (COUNTIF(CJ46:CM109,$T$54)*$W$54), "")</f>
        <v/>
      </c>
      <c r="CK113" s="199"/>
      <c r="CL113" s="199"/>
      <c r="CM113" s="199"/>
      <c r="CN113" s="198" t="str">
        <f t="shared" ref="CN113" si="110">IF(COUNTIF(CN46:CQ109,"&lt;&gt;") &gt; 0, (COUNTIF(CN46:CQ109,$T$50)*$W$50) + (COUNTIF(CN46:CQ109,$T$52)*$W$52) + (COUNTIF(CN46:CQ109,$T$54)*$W$54), "")</f>
        <v/>
      </c>
      <c r="CO113" s="199"/>
      <c r="CP113" s="199"/>
      <c r="CQ113" s="199"/>
      <c r="CR113" s="198" t="str">
        <f t="shared" ref="CR113" si="111">IF(COUNTIF(CR46:CU109,"&lt;&gt;") &gt; 0, (COUNTIF(CR46:CU109,$T$50)*$W$50) + (COUNTIF(CR46:CU109,$T$52)*$W$52) + (COUNTIF(CR46:CU109,$T$54)*$W$54), "")</f>
        <v/>
      </c>
      <c r="CS113" s="199"/>
      <c r="CT113" s="199"/>
      <c r="CU113" s="199"/>
      <c r="CV113" s="198" t="str">
        <f t="shared" ref="CV113" si="112">IF(COUNTIF(CV46:CY109,"&lt;&gt;") &gt; 0, (COUNTIF(CV46:CY109,$T$50)*$W$50) + (COUNTIF(CV46:CY109,$T$52)*$W$52) + (COUNTIF(CV46:CY109,$T$54)*$W$54), "")</f>
        <v/>
      </c>
      <c r="CW113" s="199"/>
      <c r="CX113" s="199"/>
      <c r="CY113" s="199"/>
      <c r="CZ113" s="198" t="str">
        <f t="shared" ref="CZ113" si="113">IF(COUNTIF(CZ46:DC109,"&lt;&gt;") &gt; 0, (COUNTIF(CZ46:DC109,$T$50)*$W$50) + (COUNTIF(CZ46:DC109,$T$52)*$W$52) + (COUNTIF(CZ46:DC109,$T$54)*$W$54), "")</f>
        <v/>
      </c>
      <c r="DA113" s="199"/>
      <c r="DB113" s="199"/>
      <c r="DC113" s="199"/>
      <c r="DD113" s="199" t="str">
        <f t="shared" ref="DD113" si="114">IF(COUNTIF(DD46:DG109,"&lt;&gt;") &gt; 0, (COUNTIF(DD46:DG109,$T$50)*$W$50) + (COUNTIF(DD46:DG109,$T$52)*$W$52) + (COUNTIF(DD46:DG109,$T$54)*$W$54), "")</f>
        <v/>
      </c>
      <c r="DE113" s="199"/>
      <c r="DF113" s="199"/>
      <c r="DG113" s="199"/>
      <c r="DH113" s="239"/>
      <c r="DI113" s="240"/>
      <c r="DJ113" s="240"/>
      <c r="DK113" s="242"/>
      <c r="DL113" s="240"/>
      <c r="DM113" s="241"/>
      <c r="DN113" s="242"/>
      <c r="DO113" s="240"/>
      <c r="DP113" s="241"/>
      <c r="DQ113" s="242"/>
      <c r="DR113" s="240"/>
      <c r="DS113" s="241"/>
      <c r="DT113" s="242"/>
      <c r="DU113" s="240"/>
      <c r="DV113" s="241"/>
      <c r="DW113" s="240"/>
      <c r="DX113" s="240"/>
      <c r="DY113" s="241"/>
      <c r="DZ113" s="25"/>
      <c r="EA113" s="26"/>
      <c r="EB113" s="25"/>
      <c r="EC113" s="26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</row>
    <row r="114" spans="1:182" ht="20.2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64"/>
      <c r="AS114" s="234"/>
      <c r="AT114" s="243" t="s">
        <v>13</v>
      </c>
      <c r="AU114" s="243"/>
      <c r="AV114" s="189" t="str">
        <f>IF(COUNTIF(AV46:AY109,"&lt;&gt;") &gt; 0, AV113/AV112, "")</f>
        <v/>
      </c>
      <c r="AW114" s="190"/>
      <c r="AX114" s="190"/>
      <c r="AY114" s="190"/>
      <c r="AZ114" s="189" t="str">
        <f t="shared" ref="AZ114" si="115">IF(COUNTIF(AZ46:BC109,"&lt;&gt;") &gt; 0, AZ113/AZ112, "")</f>
        <v/>
      </c>
      <c r="BA114" s="190"/>
      <c r="BB114" s="190"/>
      <c r="BC114" s="190"/>
      <c r="BD114" s="189" t="str">
        <f t="shared" ref="BD114" si="116">IF(COUNTIF(BD46:BG109,"&lt;&gt;") &gt; 0, BD113/BD112, "")</f>
        <v/>
      </c>
      <c r="BE114" s="190"/>
      <c r="BF114" s="190"/>
      <c r="BG114" s="190"/>
      <c r="BH114" s="189" t="str">
        <f t="shared" ref="BH114" si="117">IF(COUNTIF(BH46:BK109,"&lt;&gt;") &gt; 0, BH113/BH112, "")</f>
        <v/>
      </c>
      <c r="BI114" s="190"/>
      <c r="BJ114" s="190"/>
      <c r="BK114" s="190"/>
      <c r="BL114" s="189" t="str">
        <f t="shared" ref="BL114" si="118">IF(COUNTIF(BL46:BO109,"&lt;&gt;") &gt; 0, BL113/BL112, "")</f>
        <v/>
      </c>
      <c r="BM114" s="190"/>
      <c r="BN114" s="190"/>
      <c r="BO114" s="190"/>
      <c r="BP114" s="189" t="str">
        <f t="shared" ref="BP114" si="119">IF(COUNTIF(BP46:BS109,"&lt;&gt;") &gt; 0, BP113/BP112, "")</f>
        <v/>
      </c>
      <c r="BQ114" s="190"/>
      <c r="BR114" s="190"/>
      <c r="BS114" s="190"/>
      <c r="BT114" s="189" t="str">
        <f t="shared" ref="BT114" si="120">IF(COUNTIF(BT46:BW109,"&lt;&gt;") &gt; 0, BT113/BT112, "")</f>
        <v/>
      </c>
      <c r="BU114" s="190"/>
      <c r="BV114" s="190"/>
      <c r="BW114" s="190"/>
      <c r="BX114" s="189" t="str">
        <f t="shared" ref="BX114" si="121">IF(COUNTIF(BX46:CA109,"&lt;&gt;") &gt; 0, BX113/BX112, "")</f>
        <v/>
      </c>
      <c r="BY114" s="190"/>
      <c r="BZ114" s="190"/>
      <c r="CA114" s="190"/>
      <c r="CB114" s="189" t="str">
        <f t="shared" ref="CB114" si="122">IF(COUNTIF(CB46:CE109,"&lt;&gt;") &gt; 0, CB113/CB112, "")</f>
        <v/>
      </c>
      <c r="CC114" s="190"/>
      <c r="CD114" s="190"/>
      <c r="CE114" s="190"/>
      <c r="CF114" s="189" t="str">
        <f t="shared" ref="CF114" si="123">IF(COUNTIF(CF46:CI109,"&lt;&gt;") &gt; 0, CF113/CF112, "")</f>
        <v/>
      </c>
      <c r="CG114" s="190"/>
      <c r="CH114" s="190"/>
      <c r="CI114" s="190"/>
      <c r="CJ114" s="189" t="str">
        <f t="shared" ref="CJ114" si="124">IF(COUNTIF(CJ46:CM109,"&lt;&gt;") &gt; 0, CJ113/CJ112, "")</f>
        <v/>
      </c>
      <c r="CK114" s="190"/>
      <c r="CL114" s="190"/>
      <c r="CM114" s="190"/>
      <c r="CN114" s="189" t="str">
        <f t="shared" ref="CN114" si="125">IF(COUNTIF(CN46:CQ109,"&lt;&gt;") &gt; 0, CN113/CN112, "")</f>
        <v/>
      </c>
      <c r="CO114" s="190"/>
      <c r="CP114" s="190"/>
      <c r="CQ114" s="190"/>
      <c r="CR114" s="189" t="str">
        <f t="shared" ref="CR114" si="126">IF(COUNTIF(CR46:CU109,"&lt;&gt;") &gt; 0, CR113/CR112, "")</f>
        <v/>
      </c>
      <c r="CS114" s="190"/>
      <c r="CT114" s="190"/>
      <c r="CU114" s="190"/>
      <c r="CV114" s="189" t="str">
        <f t="shared" ref="CV114" si="127">IF(COUNTIF(CV46:CY109,"&lt;&gt;") &gt; 0, CV113/CV112, "")</f>
        <v/>
      </c>
      <c r="CW114" s="190"/>
      <c r="CX114" s="190"/>
      <c r="CY114" s="190"/>
      <c r="CZ114" s="189" t="str">
        <f t="shared" ref="CZ114" si="128">IF(COUNTIF(CZ46:DC109,"&lt;&gt;") &gt; 0, CZ113/CZ112, "")</f>
        <v/>
      </c>
      <c r="DA114" s="190"/>
      <c r="DB114" s="190"/>
      <c r="DC114" s="190"/>
      <c r="DD114" s="190" t="str">
        <f>IF(COUNTIF(DD46:DG109,"&lt;&gt;") &gt; 0, DD113/DD112, "")</f>
        <v/>
      </c>
      <c r="DE114" s="190"/>
      <c r="DF114" s="190"/>
      <c r="DG114" s="190"/>
      <c r="DH114" s="239"/>
      <c r="DI114" s="240"/>
      <c r="DJ114" s="241"/>
      <c r="DK114" s="242"/>
      <c r="DL114" s="240"/>
      <c r="DM114" s="241"/>
      <c r="DN114" s="242"/>
      <c r="DO114" s="240"/>
      <c r="DP114" s="241"/>
      <c r="DQ114" s="242"/>
      <c r="DR114" s="240"/>
      <c r="DS114" s="241"/>
      <c r="DT114" s="242"/>
      <c r="DU114" s="240"/>
      <c r="DV114" s="241"/>
      <c r="DW114" s="240"/>
      <c r="DX114" s="240"/>
      <c r="DY114" s="241"/>
      <c r="DZ114" s="25"/>
      <c r="EA114" s="26"/>
      <c r="EB114" s="25"/>
      <c r="EC114" s="26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</row>
    <row r="115" spans="1:182" ht="20.2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S115" s="234"/>
      <c r="AT115" s="188" t="s">
        <v>44</v>
      </c>
      <c r="AU115" s="188"/>
      <c r="AV115" s="198" t="str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/>
      </c>
      <c r="AW115" s="199"/>
      <c r="AX115" s="199"/>
      <c r="AY115" s="199"/>
      <c r="AZ115" s="199" t="str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/>
      </c>
      <c r="BA115" s="199"/>
      <c r="BB115" s="199"/>
      <c r="BC115" s="199"/>
      <c r="BD115" s="199" t="str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/>
      </c>
      <c r="BE115" s="199"/>
      <c r="BF115" s="199"/>
      <c r="BG115" s="199"/>
      <c r="BH115" s="199" t="str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/>
      </c>
      <c r="BI115" s="199"/>
      <c r="BJ115" s="199"/>
      <c r="BK115" s="199"/>
      <c r="BL115" s="199" t="str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/>
      </c>
      <c r="BM115" s="199"/>
      <c r="BN115" s="199"/>
      <c r="BO115" s="199"/>
      <c r="BP115" s="199" t="str">
        <f ca="1">IF(SUMPRODUCT(COUNTIF(INDIRECT({"BG32";"BI34";"BK36";"BM38";"BO40";"BS40";"BU38";"BW36";"BY34";"CA32";"CC30";"CE28";"CG26";"CI24";"CK22"}),"&lt;&gt;"))&gt;0,SUMPRODUCT(COUNTIF(INDIRECT({"BG32";"BI34";"BK36";"BM38";"BO40";"BS40";"BU38";"BW36";"BY34";"CA32";"CC30";"CE28";"CG26";"CI24";"CK22"}),"&lt;&gt;")),"")</f>
        <v/>
      </c>
      <c r="BQ115" s="199"/>
      <c r="BR115" s="199"/>
      <c r="BS115" s="199"/>
      <c r="BT115" s="199" t="str">
        <f ca="1">IF(SUMPRODUCT(COUNTIF(INDIRECT({"BI30";"BK32";"BM34";"BO36";"BQ38";"BS40";"BW40";"BY38";"CA36";"CC34";"CE32";"CG30";"CI28";"CK26";"CM24"}),"&lt;&gt;"))&gt;0,SUMPRODUCT(COUNTIF(INDIRECT({"BI30";"BK32";"BM34";"BO36";"BQ38";"BS40";"BW40";"BY38";"CA36";"CC34";"CE32";"CG30";"CI28";"CK26";"CM24"}),"&lt;&gt;")),"")</f>
        <v/>
      </c>
      <c r="BU115" s="199"/>
      <c r="BV115" s="199"/>
      <c r="BW115" s="199"/>
      <c r="BX115" s="199" t="str">
        <f ca="1">IF(SUMPRODUCT(COUNTIF(INDIRECT({"BK28";"BM30";"BO32";"BQ34";"BS36";"BU38";"BW40";"CA40";"CC38";"CE36";"CG34";"CI32";"CK30";"CM28";"CO26"}),"&lt;&gt;"))&gt;0,SUMPRODUCT(COUNTIF(INDIRECT({"BK28";"BM30";"BO32";"BQ34";"BS36";"BU38";"BW40";"CA40";"CC38";"CE36";"CG34";"CI32";"CK30";"CM28";"CO26"}),"&lt;&gt;")),"")</f>
        <v/>
      </c>
      <c r="BY115" s="199"/>
      <c r="BZ115" s="199"/>
      <c r="CA115" s="199"/>
      <c r="CB115" s="199" t="str">
        <f ca="1">IF(SUMPRODUCT(COUNTIF(INDIRECT({"BM26";"BO28";"BQ30";"BS32";"BU34";"BW36";"BY38";"CA40";"CE40";"CG38";"CI36";"CK34";"CM32";"CO30";"CQ28"}),"&lt;&gt;"))&gt;0,SUMPRODUCT(COUNTIF(INDIRECT({"BM26";"BO28";"BQ30";"BS32";"BU34";"BW36";"BY38";"CA40";"CE40";"CG38";"CI36";"CK34";"CM32";"CO30";"CQ28"}),"&lt;&gt;")),"")</f>
        <v/>
      </c>
      <c r="CC115" s="199"/>
      <c r="CD115" s="199"/>
      <c r="CE115" s="199"/>
      <c r="CF115" s="199" t="str">
        <f ca="1">IF(SUMPRODUCT(COUNTIF(INDIRECT({"BO24";"BQ26";"BS28";"BU30";"BW32";"BY34";"CA36";"CC38";"CE40";"CI40";"CK38";"CM36";"CO34";"CQ32";"CS30"}),"&lt;&gt;"))&gt;0,SUMPRODUCT(COUNTIF(INDIRECT({"BO24";"BQ26";"BS28";"BU30";"BW32";"BY34";"CA36";"CC38";"CE40";"CI40";"CK38";"CM36";"CO34";"CQ32";"CS30"}),"&lt;&gt;")),"")</f>
        <v/>
      </c>
      <c r="CG115" s="199"/>
      <c r="CH115" s="199"/>
      <c r="CI115" s="199"/>
      <c r="CJ115" s="199" t="str">
        <f ca="1">IF(SUMPRODUCT(COUNTIF(INDIRECT({"BQ22";"BS24";"BU26";"BW28";"BY30";"CA32";"CC34";"CE36";"CG38";"CI40";"CM40";"CO38";"CQ36";"CS34";"CU32"}),"&lt;&gt;"))&gt;0,SUMPRODUCT(COUNTIF(INDIRECT({"BQ22";"BS24";"BU26";"BW28";"BY30";"CA32";"CC34";"CE36";"CG38";"CI40";"CM40";"CO38";"CQ36";"CS34";"CU32"}),"&lt;&gt;")),"")</f>
        <v/>
      </c>
      <c r="CK115" s="199"/>
      <c r="CL115" s="199"/>
      <c r="CM115" s="199"/>
      <c r="CN115" s="199" t="str">
        <f ca="1">IF(SUMPRODUCT(COUNTIF(INDIRECT({"BS20";"BU22";"BW24";"BY26";"CA28";"CC30";"CE32";"CG34";"CI36";"CK38";"CM40";"CQ40";"CS38";"CU36";"CW34"}),"&lt;&gt;"))&gt;0,SUMPRODUCT(COUNTIF(INDIRECT({"BS20";"BU22";"BW24";"BY26";"CA28";"CC30";"CE32";"CG34";"CI36";"CK38";"CM40";"CQ40";"CS38";"CU36";"CW34"}),"&lt;&gt;")),"")</f>
        <v/>
      </c>
      <c r="CO115" s="199"/>
      <c r="CP115" s="199"/>
      <c r="CQ115" s="199"/>
      <c r="CR115" s="199" t="str">
        <f ca="1">IF(SUMPRODUCT(COUNTIF(INDIRECT({"BU18";"BW20";"BY22";"CA24";"CC26";"CE28";"CG30";"CI32";"CK34";"CM36";"CO38";"CQ40";"CU40";"CW38";"CY36"}),"&lt;&gt;"))&gt;0,SUMPRODUCT(COUNTIF(INDIRECT({"BU18";"BW20";"BY22";"CA24";"CC26";"CE28";"CG30";"CI32";"CK34";"CM36";"CO38";"CQ40";"CU40";"CW38";"CY36"}),"&lt;&gt;")),"")</f>
        <v/>
      </c>
      <c r="CS115" s="199"/>
      <c r="CT115" s="199"/>
      <c r="CU115" s="199"/>
      <c r="CV115" s="199" t="str">
        <f ca="1">IF(SUMPRODUCT(COUNTIF(INDIRECT({"BW16";"BY18";"CA20";"CC22";"CE24";"CG26";"CI28";"CK30";"CM32";"CO34";"CQ36";"CS38";"CU40";"CY40";"DA38"}),"&lt;&gt;"))&gt;0,SUMPRODUCT(COUNTIF(INDIRECT({"BW16";"BY18";"CA20";"CC22";"CE24";"CG26";"CI28";"CK30";"CM32";"CO34";"CQ36";"CS38";"CU40";"CY40";"DA38"}),"&lt;&gt;")),"")</f>
        <v/>
      </c>
      <c r="CW115" s="199"/>
      <c r="CX115" s="199"/>
      <c r="CY115" s="199"/>
      <c r="CZ115" s="199" t="str">
        <f ca="1">IF(SUMPRODUCT(COUNTIF(INDIRECT({"BY14";"CA16";"CC18";"CE20";"CG22";"CI24";"CK26";"CM28";"CO30";"CQ32";"CS34";"CU36";"CW38";"CY40";"DC40"}),"&lt;&gt;"))&gt;0,SUMPRODUCT(COUNTIF(INDIRECT({"BY14";"CA16";"CC18";"CE20";"CG22";"CI24";"CK26";"CM28";"CO30";"CQ32";"CS34";"CU36";"CW38";"CY40";"DC40"}),"&lt;&gt;")),"")</f>
        <v/>
      </c>
      <c r="DA115" s="199"/>
      <c r="DB115" s="199"/>
      <c r="DC115" s="199"/>
      <c r="DD115" s="199" t="str">
        <f ca="1">IF(SUMPRODUCT(COUNTIF(INDIRECT({"CA12";"CC14";"CE16";"CG18";"CI20";"CK22";"CM24";"CO26";"CQ28";"CS30";"CU32";"CW34";"CY36";"DA38";"DC40"}),"&lt;&gt;"))&gt;0,SUMPRODUCT(COUNTIF(INDIRECT({"CA12";"CC14";"CE16";"CG18";"CI20";"CK22";"CM24";"CO26";"CQ28";"CS30";"CU32";"CW34";"CY36";"DA38";"DC40"}),"&lt;&gt;")),"")</f>
        <v/>
      </c>
      <c r="DE115" s="199"/>
      <c r="DF115" s="199"/>
      <c r="DG115" s="199"/>
      <c r="DH115" s="239"/>
      <c r="DI115" s="240"/>
      <c r="DJ115" s="241"/>
      <c r="DK115" s="242"/>
      <c r="DL115" s="240"/>
      <c r="DM115" s="241"/>
      <c r="DN115" s="242"/>
      <c r="DO115" s="240"/>
      <c r="DP115" s="241"/>
      <c r="DQ115" s="242"/>
      <c r="DR115" s="240"/>
      <c r="DS115" s="241"/>
      <c r="DT115" s="242"/>
      <c r="DU115" s="240"/>
      <c r="DV115" s="241"/>
      <c r="DW115" s="240"/>
      <c r="DX115" s="240"/>
      <c r="DY115" s="241"/>
      <c r="DZ115" s="25"/>
      <c r="EA115" s="26"/>
      <c r="EB115" s="25"/>
      <c r="EC115" s="26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</row>
    <row r="116" spans="1:182" ht="20.2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63"/>
      <c r="AS116" s="234"/>
      <c r="AT116" s="188" t="s">
        <v>45</v>
      </c>
      <c r="AU116" s="188"/>
      <c r="AV116" s="198" t="str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SUMPRODUCT(COUNTIF(INDIRECT({"AY40";"BA38";"BC36";"BE34";"BG32";"BI30";"BK28";"BM26";"BO24";"BQ22";"BS20";"BU18";"BW16";"BY14";"CA12"}),$DB$10))*$DE$10 + SUMPRODUCT(COUNTIF(INDIRECT({"AY40";"BA38";"BC36";"BE34";"BG32";"BI30";"BK28";"BM26";"BO24";"BQ22";"BS20";"BU18";"BW16";"BY14";"CA12"}),$DB$12))*$DE$12,
"")</f>
        <v/>
      </c>
      <c r="AW116" s="199"/>
      <c r="AX116" s="199"/>
      <c r="AY116" s="199"/>
      <c r="AZ116" s="199" t="str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SUMPRODUCT(COUNTIF(INDIRECT({"AY40";"BC40";"BE38";"BG36";"BI34";"BK32";"BM30";"BO28";"BQ26";"BS24";"BU22";"BW20";"BY18";"CA16";"CC14"}),$DB$10))*$DE$10+
SUMPRODUCT(COUNTIF(INDIRECT({"AY40";"BC40";"BE38";"BG36";"BI34";"BK32";"BM30";"BO28";"BQ26";"BS24";"BU22";"BW20";"BY18";"CA16";"CC14"}),$DB$12))*$DE$12,
"")</f>
        <v/>
      </c>
      <c r="BA116" s="199"/>
      <c r="BB116" s="199"/>
      <c r="BC116" s="199"/>
      <c r="BD116" s="199" t="str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SUMPRODUCT(COUNTIF(INDIRECT({"BA38";"BC40";"BG40";"BI38";"BK36";"BM34";"BO32";"BQ30";"BS28";"BU26";"BW24";"BY22";"CA20";"CC18";"CE16"}),$DB$10))*$DE$10+
SUMPRODUCT(COUNTIF(INDIRECT({"BA38";"BC40";"BG40";"BI38";"BK36";"BM34";"BO32";"BQ30";"BS28";"BU26";"BW24";"BY22";"CA20";"CC18";"CE16"}),$DB$12))*$DE$12,
"")</f>
        <v/>
      </c>
      <c r="BE116" s="199"/>
      <c r="BF116" s="199"/>
      <c r="BG116" s="199"/>
      <c r="BH116" s="199" t="str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SUMPRODUCT(COUNTIF(INDIRECT({"BC36";"BE38";"BG40";"BK40";"BM38";"BO36";"BQ34";"BS32";"BU30";"BW28";"BY26";"CA24";"CC22";"CE20";"CG18"}),$DB$10))*$DE$10+
SUMPRODUCT(COUNTIF(INDIRECT({"BC36";"BE38";"BG40";"BK40";"BM38";"BO36";"BQ34";"BS32";"BU30";"BW28";"BY26";"CA24";"CC22";"CE20";"CG18"}),$DB$12))*$DE$12,
"")</f>
        <v/>
      </c>
      <c r="BI116" s="199"/>
      <c r="BJ116" s="199"/>
      <c r="BK116" s="199"/>
      <c r="BL116" s="199" t="str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SUMPRODUCT(COUNTIF(INDIRECT({"BE34";"BG36";"BI38";"BK40";"BO40";"BQ38";"BS36";"BU34";"BW32";"BY30";"CA28";"CC26";"CE24";"CG22";"CI20"}),$DB$10))*$DE$10+
SUMPRODUCT(COUNTIF(INDIRECT({"BE34";"BG36";"BI38";"BK40";"BO40";"BQ38";"BS36";"BU34";"BW32";"BY30";"CA28";"CC26";"CE24";"CG22";"CI20"}),$DB$12))*$DE$12,
"")</f>
        <v/>
      </c>
      <c r="BM116" s="199"/>
      <c r="BN116" s="199"/>
      <c r="BO116" s="199"/>
      <c r="BP116" s="199" t="str">
        <f ca="1">IF(SUMPRODUCT(COUNTIF(INDIRECT({"BG32";"BI34";"BK36";"BM38";"BO40";"BS40";"BU38";"BW36";"BY34";"CA32";"CC30";"CE28";"CG26";"CI24";"CK22"}),"&lt;&gt;"))&gt;0,
SUMPRODUCT(COUNTIF(INDIRECT({"BG32";"BI34";"BK36";"BM38";"BO40";"BS40";"BU38";"BW36";"BY34";"CA32";"CC30";"CE28";"CG26";"CI24";"CK22"}),$DB$10))*$DE$10+
SUMPRODUCT(COUNTIF(INDIRECT({"BG32";"BI34";"BK36";"BM38";"BO40";"BS40";"BU38";"BW36";"BY34";"CA32";"CC30";"CE28";"CG26";"CI24";"CK22"}),$DB$12))*$DE$12,
"")</f>
        <v/>
      </c>
      <c r="BQ116" s="199"/>
      <c r="BR116" s="199"/>
      <c r="BS116" s="199"/>
      <c r="BT116" s="199" t="str">
        <f ca="1">IF(SUMPRODUCT(COUNTIF(INDIRECT({"BI30";"BK32";"BM34";"BO36";"BQ38";"BS40";"BW40";"BY38";"CA36";"CC34";"CE32";"CG30";"CI28";"CK26";"CM24"}),"&lt;&gt;"))&gt;0,
SUMPRODUCT(COUNTIF(INDIRECT({"BI30";"BK32";"BM34";"BO36";"BQ38";"BS40";"BW40";"BY38";"CA36";"CC34";"CE32";"CG30";"CI28";"CK26";"CM24"}),$DB$10))*$DE$10+
SUMPRODUCT(COUNTIF(INDIRECT({"BI30";"BK32";"BM34";"BO36";"BQ38";"BS40";"BW40";"BY38";"CA36";"CC34";"CE32";"CG30";"CI28";"CK26";"CM24"}),$DB$12))*$DE$12,
"")</f>
        <v/>
      </c>
      <c r="BU116" s="199"/>
      <c r="BV116" s="199"/>
      <c r="BW116" s="199"/>
      <c r="BX116" s="199" t="str">
        <f ca="1">IF(SUMPRODUCT(COUNTIF(INDIRECT({"BK28";"BM30";"BO32";"BQ34";"BS36";"BU38";"BW40";"CA40";"CC38";"CE36";"CG34";"CI32";"CK30";"CM28";"CO26"}),"&lt;&gt;"))&gt;0,
SUMPRODUCT(COUNTIF(INDIRECT({"BK28";"BM30";"BO32";"BQ34";"BS36";"BU38";"BW40";"CA40";"CC38";"CE36";"CG34";"CI32";"CK30";"CM28";"CO26"}),$DB$10))*$DE$10+
SUMPRODUCT(COUNTIF(INDIRECT({"BK28";"BM30";"BO32";"BQ34";"BS36";"BU38";"BW40";"CA40";"CC38";"CE36";"CG34";"CI32";"CK30";"CM28";"CO26"}),$DB$12))*$DE$12,
"")</f>
        <v/>
      </c>
      <c r="BY116" s="199"/>
      <c r="BZ116" s="199"/>
      <c r="CA116" s="199"/>
      <c r="CB116" s="199" t="str">
        <f ca="1">IF(SUMPRODUCT(COUNTIF(INDIRECT({"BM26";"BO28";"BQ30";"BS32";"BU34";"BW36";"BY38";"CA40";"CE40";"CG38";"CI36";"CK34";"CM32";"CO30";"CQ28"}),"&lt;&gt;"))&gt;0,
SUMPRODUCT(COUNTIF(INDIRECT({"BM26";"BO28";"BQ30";"BS32";"BU34";"BW36";"BY38";"CA40";"CE40";"CG38";"CI36";"CK34";"CM32";"CO30";"CQ28"}),$DB$10))*$DE$10+
SUMPRODUCT(COUNTIF(INDIRECT({"BM26";"BO28";"BQ30";"BS32";"BU34";"BW36";"BY38";"CA40";"CE40";"CG38";"CI36";"CK34";"CM32";"CO30";"CQ28"}),$DB$12))*$DE$12,
"")</f>
        <v/>
      </c>
      <c r="CC116" s="199"/>
      <c r="CD116" s="199"/>
      <c r="CE116" s="199"/>
      <c r="CF116" s="199" t="str">
        <f ca="1">IF(SUMPRODUCT(COUNTIF(INDIRECT({"BO24";"BQ26";"BS28";"BU30";"BW32";"BY34";"CA36";"CC38";"CE40";"CI40";"CK38";"CM36";"CO34";"CQ32";"CS30"}),"&lt;&gt;"))&gt;0,
SUMPRODUCT(COUNTIF(INDIRECT({"BO24";"BQ26";"BS28";"BU30";"BW32";"BY34";"CA36";"CC38";"CE40";"CI40";"CK38";"CM36";"CO34";"CQ32";"CS30"}),$DB$10))*$DE$10+
SUMPRODUCT(COUNTIF(INDIRECT({"BO24";"BQ26";"BS28";"BU30";"BW32";"BY34";"CA36";"CC38";"CE40";"CI40";"CK38";"CM36";"CO34";"CQ32";"CS30"}),$DB$12))*$DE$12,
"")</f>
        <v/>
      </c>
      <c r="CG116" s="199"/>
      <c r="CH116" s="199"/>
      <c r="CI116" s="199"/>
      <c r="CJ116" s="199" t="str">
        <f ca="1">IF(SUMPRODUCT(COUNTIF(INDIRECT({"BQ22";"BS24";"BU26";"BW28";"BY30";"CA32";"CC34";"CE36";"CG38";"CI40";"CM40";"CO38";"CQ36";"CS34";"CU32"}),"&lt;&gt;"))&gt;0,
SUMPRODUCT(COUNTIF(INDIRECT({"BQ22";"BS24";"BU26";"BW28";"BY30";"CA32";"CC34";"CE36";"CG38";"CI40";"CM40";"CO38";"CQ36";"CS34";"CU32"}),$DB$10))*$DE$10+
SUMPRODUCT(COUNTIF(INDIRECT({"BQ22";"BS24";"BU26";"BW28";"BY30";"CA32";"CC34";"CE36";"CG38";"CI40";"CM40";"CO38";"CQ36";"CS34";"CU32"}),$DB$12))*$DE$12,
"")</f>
        <v/>
      </c>
      <c r="CK116" s="199"/>
      <c r="CL116" s="199"/>
      <c r="CM116" s="199"/>
      <c r="CN116" s="199" t="str">
        <f ca="1">IF(SUMPRODUCT(COUNTIF(INDIRECT({"BS20";"BU22";"BW24";"BY26";"CA28";"CC30";"CE32";"CG34";"CI36";"CK38";"CM40";"CQ40";"CS38";"CU36";"CW34"}),"&lt;&gt;"))&gt;0,
SUMPRODUCT(COUNTIF(INDIRECT({"BS20";"BU22";"BW24";"BY26";"CA28";"CC30";"CE32";"CG34";"CI36";"CK38";"CM40";"CQ40";"CS38";"CU36";"CW34"}),$DB$10))*$DE$10+
SUMPRODUCT(COUNTIF(INDIRECT({"BS20";"BU22";"BW24";"BY26";"CA28";"CC30";"CE32";"CG34";"CI36";"CK38";"CM40";"CQ40";"CS38";"CU36";"CW34"}),$DB$12))*$DE$12,
"")</f>
        <v/>
      </c>
      <c r="CO116" s="199"/>
      <c r="CP116" s="199"/>
      <c r="CQ116" s="199"/>
      <c r="CR116" s="199" t="str">
        <f ca="1">IF(SUMPRODUCT(COUNTIF(INDIRECT({"BU18";"BW20";"BY22";"CA24";"CC26";"CE28";"CG30";"CI32";"CK34";"CM36";"CO38";"CQ40";"CU40";"CW38";"CY36"}),"&lt;&gt;"))&gt;0,
SUMPRODUCT(COUNTIF(INDIRECT({"BU18";"BW20";"BY22";"CA24";"CC26";"CE28";"CG30";"CI32";"CK34";"CM36";"CO38";"CQ40";"CU40";"CW38";"CY36"}),$DB$10))*$DE$10+
SUMPRODUCT(COUNTIF(INDIRECT({"BU18";"BW20";"BY22";"CA24";"CC26";"CE28";"CG30";"CI32";"CK34";"CM36";"CO38";"CQ40";"CU40";"CW38";"CY36"}),$DB$12))*$DE$12,
"")</f>
        <v/>
      </c>
      <c r="CS116" s="199"/>
      <c r="CT116" s="199"/>
      <c r="CU116" s="199"/>
      <c r="CV116" s="199" t="str">
        <f ca="1">IF(SUMPRODUCT(COUNTIF(INDIRECT({"BW16";"BY18";"CA20";"CC22";"CE24";"CG26";"CI28";"CK30";"CM32";"CO34";"CQ36";"CS38";"CU40";"CY40";"DA38"}),"&lt;&gt;"))&gt;0,
SUMPRODUCT(COUNTIF(INDIRECT({"BW16";"BY18";"CA20";"CC22";"CE24";"CG26";"CI28";"CK30";"CM32";"CO34";"CQ36";"CS38";"CU40";"CY40";"DA38"}),$DB$10))*$DE$10+
SUMPRODUCT(COUNTIF(INDIRECT({"BW16";"BY18";"CA20";"CC22";"CE24";"CG26";"CI28";"CK30";"CM32";"CO34";"CQ36";"CS38";"CU40";"CY40";"DA38"}),$DB$12))*$DE$12,
"")</f>
        <v/>
      </c>
      <c r="CW116" s="199"/>
      <c r="CX116" s="199"/>
      <c r="CY116" s="199"/>
      <c r="CZ116" s="199" t="str">
        <f ca="1">IF(SUMPRODUCT(COUNTIF(INDIRECT({"BY14";"CA16";"CC18";"CE20";"CG22";"CI24";"CK26";"CM28";"CO30";"CQ32";"CS34";"CU36";"CW38";"CY40";"DC40"}),"&lt;&gt;"))&gt;0,
SUMPRODUCT(COUNTIF(INDIRECT({"BY14";"CA16";"CC18";"CE20";"CG22";"CI24";"CK26";"CM28";"CO30";"CQ32";"CS34";"CU36";"CW38";"CY40";"DC40"}),$DB$10))*$DE$10+
SUMPRODUCT(COUNTIF(INDIRECT({"BY14";"CA16";"CC18";"CE20";"CG22";"CI24";"CK26";"CM28";"CO30";"CQ32";"CS34";"CU36";"CW38";"CY40";"DC40"}),$DB$12))*$DE$12,
"")</f>
        <v/>
      </c>
      <c r="DA116" s="199"/>
      <c r="DB116" s="199"/>
      <c r="DC116" s="199"/>
      <c r="DD116" s="199" t="str">
        <f ca="1">IF(SUMPRODUCT(COUNTIF(INDIRECT({"CA12";"CC14";"CE16";"CG18";"CI20";"CK22";"CM24";"CO26";"CQ28";"CS30";"CU32";"CW34";"CY36";"DA38";"DC40"}),"&lt;&gt;"))&gt;0,
SUMPRODUCT(COUNTIF(INDIRECT({"CA12";"CC14";"CE16";"CG18";"CI20";"CK22";"CM24";"CO26";"CQ28";"CS30";"CU32";"CW34";"CY36";"DA38";"DC40"}),$DB$10))*$DE$10+
SUMPRODUCT(COUNTIF(INDIRECT({"CA12";"CC14";"CE16";"CG18";"CI20";"CK22";"CM24";"CO26";"CQ28";"CS30";"CU32";"CW34";"CY36";"DA38";"DC40"}),$DB$12))*$DE$12,
"")</f>
        <v/>
      </c>
      <c r="DE116" s="199"/>
      <c r="DF116" s="199"/>
      <c r="DG116" s="199"/>
      <c r="DH116" s="239"/>
      <c r="DI116" s="240"/>
      <c r="DJ116" s="241"/>
      <c r="DK116" s="242"/>
      <c r="DL116" s="240"/>
      <c r="DM116" s="241"/>
      <c r="DN116" s="242"/>
      <c r="DO116" s="240"/>
      <c r="DP116" s="241"/>
      <c r="DQ116" s="242"/>
      <c r="DR116" s="240"/>
      <c r="DS116" s="241"/>
      <c r="DT116" s="242"/>
      <c r="DU116" s="240"/>
      <c r="DV116" s="241"/>
      <c r="DW116" s="240"/>
      <c r="DX116" s="240"/>
      <c r="DY116" s="241"/>
      <c r="DZ116" s="25"/>
      <c r="EA116" s="26"/>
      <c r="EB116" s="25"/>
      <c r="EC116" s="26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</row>
    <row r="117" spans="1:182" ht="20.25" customHeight="1" thickBo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63"/>
      <c r="AS117" s="235"/>
      <c r="AT117" s="232" t="s">
        <v>46</v>
      </c>
      <c r="AU117" s="232"/>
      <c r="AV117" s="231" t="str">
        <f ca="1">IF(SUMPRODUCT(COUNTIF(INDIRECT({"AY40";"BA38";"BC36";"BE34";"BG32";"BI30";"BK28";"BM26";"BO24";"BQ22";"BS20";"BU18";"BW16";"BY14";"CA12"}),"&lt;&gt;"))&gt;0,AV116/AV115,"")</f>
        <v/>
      </c>
      <c r="AW117" s="230"/>
      <c r="AX117" s="230"/>
      <c r="AY117" s="230"/>
      <c r="AZ117" s="231" t="str">
        <f ca="1">IF(SUMPRODUCT(COUNTIF(INDIRECT({"AY40";"BC40";"BE38";"BG36";"BI34";"BK32";"BM30";"BO28";"BQ26";"BS24";"BU22";"BW20";"BY18";"CA16";"CC14"}),"&lt;&gt;"))&gt;0,AZ116/AZ115,"")</f>
        <v/>
      </c>
      <c r="BA117" s="230"/>
      <c r="BB117" s="230"/>
      <c r="BC117" s="230"/>
      <c r="BD117" s="231" t="str">
        <f ca="1">IF(SUMPRODUCT(COUNTIF(INDIRECT({"BA38";"BC40";"BG40";"BI38";"BK36";"BM34";"BO32";"BQ30";"BS28";"BU26";"BW24";"BY22";"CA20";"CC18";"CE16"}),"&lt;&gt;"))&gt;0,BD116/BD115,"")</f>
        <v/>
      </c>
      <c r="BE117" s="230"/>
      <c r="BF117" s="230"/>
      <c r="BG117" s="230"/>
      <c r="BH117" s="231" t="str">
        <f ca="1">IF(SUMPRODUCT(COUNTIF(INDIRECT({"BC36";"BE38";"BG40";"BK40";"BM38";"BO36";"BQ34";"BS32";"BU30";"BW28";"BY26";"CA24";"CC22";"CE20";"CG18"}),"&lt;&gt;"))&gt;0,BH116/BH115,"")</f>
        <v/>
      </c>
      <c r="BI117" s="230"/>
      <c r="BJ117" s="230"/>
      <c r="BK117" s="230"/>
      <c r="BL117" s="231" t="str">
        <f ca="1">IF(SUMPRODUCT(COUNTIF(INDIRECT({"BE34";"BG36";"BI38";"BK40";"BO40";"BQ38";"BS36";"BU34";"BW32";"BY30";"CA28";"CC26";"CE24";"CG22";"CI20"}),"&lt;&gt;"))&gt;0,BL116/BL115,"")</f>
        <v/>
      </c>
      <c r="BM117" s="230"/>
      <c r="BN117" s="230"/>
      <c r="BO117" s="230"/>
      <c r="BP117" s="231" t="str">
        <f ca="1">IF(SUMPRODUCT(COUNTIF(INDIRECT({"BG32";"BI34";"BK36";"BM38";"BO40";"BS40";"BU38";"BW36";"BY34";"CA32";"CC30";"CE28";"CG26";"CI24";"CK22"}),"&lt;&gt;"))&gt;0,BP116/BP115,"")</f>
        <v/>
      </c>
      <c r="BQ117" s="230"/>
      <c r="BR117" s="230"/>
      <c r="BS117" s="230"/>
      <c r="BT117" s="231" t="str">
        <f ca="1">IF(SUMPRODUCT(COUNTIF(INDIRECT({"BI30";"BK32";"BM34";"BO36";"BQ38";"BS40";"BW40";"BY38";"CA36";"CC34";"CE32";"CG30";"CI28";"CK26";"CM24"}),"&lt;&gt;"))&gt;0,BT116/BT115,"")</f>
        <v/>
      </c>
      <c r="BU117" s="230"/>
      <c r="BV117" s="230"/>
      <c r="BW117" s="230"/>
      <c r="BX117" s="231" t="str">
        <f ca="1">IF(SUMPRODUCT(COUNTIF(INDIRECT({"BK28";"BM30";"BO32";"BQ34";"BS36";"BU38";"BW40";"CA40";"CC38";"CE36";"CG34";"CI32";"CK30";"CM28";"CO26"}),"&lt;&gt;"))&gt;0,BX116/BX115,"")</f>
        <v/>
      </c>
      <c r="BY117" s="230"/>
      <c r="BZ117" s="230"/>
      <c r="CA117" s="230"/>
      <c r="CB117" s="231" t="str">
        <f ca="1">IF(SUMPRODUCT(COUNTIF(INDIRECT({"BM26";"BO28";"BQ30";"BS32";"BU34";"BW36";"BY38";"CA40";"CE40";"CG38";"CI36";"CK34";"CM32";"CO30";"CQ28"}),"&lt;&gt;"))&gt;0,CB116/CB115,"")</f>
        <v/>
      </c>
      <c r="CC117" s="230"/>
      <c r="CD117" s="230"/>
      <c r="CE117" s="230"/>
      <c r="CF117" s="231" t="str">
        <f ca="1">IF(SUMPRODUCT(COUNTIF(INDIRECT({"BO24";"BQ26";"BS28";"BU30";"BW32";"BY34";"CA36";"CC38";"CE40";"CI40";"CK38";"CM36";"CO34";"CQ32";"CS30"}),"&lt;&gt;"))&gt;0,CF116/CF115,"")</f>
        <v/>
      </c>
      <c r="CG117" s="230"/>
      <c r="CH117" s="230"/>
      <c r="CI117" s="230"/>
      <c r="CJ117" s="231" t="str">
        <f ca="1">IF(SUMPRODUCT(COUNTIF(INDIRECT({"BQ22";"BS24";"BU26";"BW28";"BY30";"CA32";"CC34";"CE36";"CG38";"CI40";"CM40";"CO38";"CQ36";"CS34";"CU32"}),"&lt;&gt;"))&gt;0,CJ116/CJ115,"")</f>
        <v/>
      </c>
      <c r="CK117" s="230"/>
      <c r="CL117" s="230"/>
      <c r="CM117" s="230"/>
      <c r="CN117" s="231" t="str">
        <f ca="1">IF(SUMPRODUCT(COUNTIF(INDIRECT({"BS20";"BU22";"BW24";"BY26";"CA28";"CC30";"CE32";"CG34";"CI36";"CK38";"CM40";"CQ40";"CS38";"CU36";"CW34"}),"&lt;&gt;"))&gt;0,CN116/CN115,"")</f>
        <v/>
      </c>
      <c r="CO117" s="230"/>
      <c r="CP117" s="230"/>
      <c r="CQ117" s="230"/>
      <c r="CR117" s="231" t="str">
        <f ca="1">IF(SUMPRODUCT(COUNTIF(INDIRECT({"BU18";"BW20";"BY22";"CA24";"CC26";"CE28";"CG30";"CI32";"CK34";"CM36";"CO38";"CQ40";"CU40";"CW38";"CY36"}),"&lt;&gt;"))&gt;0,CR116/CR115,"")</f>
        <v/>
      </c>
      <c r="CS117" s="230"/>
      <c r="CT117" s="230"/>
      <c r="CU117" s="230"/>
      <c r="CV117" s="231" t="str">
        <f ca="1">IF(SUMPRODUCT(COUNTIF(INDIRECT({"BW16";"BY18";"CA20";"CC22";"CE24";"CG26";"CI28";"CK30";"CM32";"CO34";"CQ36";"CS38";"CU40";"CY40";"DA38"}),"&lt;&gt;"))&gt;0,CV116/CV115,"")</f>
        <v/>
      </c>
      <c r="CW117" s="230"/>
      <c r="CX117" s="230"/>
      <c r="CY117" s="230"/>
      <c r="CZ117" s="231" t="str">
        <f ca="1">IF(SUMPRODUCT(COUNTIF(INDIRECT({"BY14";"CA16";"CC18";"CE20";"CG22";"CI24";"CK26";"CM28";"CO30";"CQ32";"CS34";"CU36";"CW38";"CY40";"DC40"}),"&lt;&gt;"))&gt;0,CZ116/CZ115,"")</f>
        <v/>
      </c>
      <c r="DA117" s="230"/>
      <c r="DB117" s="230"/>
      <c r="DC117" s="230"/>
      <c r="DD117" s="230" t="str">
        <f ca="1">IF(SUMPRODUCT(COUNTIF(INDIRECT({"CA12";"CC14";"CE16";"CG18";"CI20";"CK22";"CM24";"CO26";"CQ28";"CS30";"CU32";"CW34";"CY36";"DA38";"DC40"}),"&lt;&gt;"))&gt;0,DD116/DD115,"")</f>
        <v/>
      </c>
      <c r="DE117" s="230"/>
      <c r="DF117" s="230"/>
      <c r="DG117" s="230"/>
      <c r="DH117" s="229"/>
      <c r="DI117" s="219"/>
      <c r="DJ117" s="220"/>
      <c r="DK117" s="218"/>
      <c r="DL117" s="219"/>
      <c r="DM117" s="220"/>
      <c r="DN117" s="218"/>
      <c r="DO117" s="219"/>
      <c r="DP117" s="220"/>
      <c r="DQ117" s="218"/>
      <c r="DR117" s="219"/>
      <c r="DS117" s="220"/>
      <c r="DT117" s="218"/>
      <c r="DU117" s="219"/>
      <c r="DV117" s="220"/>
      <c r="DW117" s="219"/>
      <c r="DX117" s="219"/>
      <c r="DY117" s="220"/>
      <c r="DZ117" s="25"/>
      <c r="EA117" s="26"/>
      <c r="EB117" s="25"/>
      <c r="EC117" s="26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</row>
    <row r="118" spans="1:182" ht="20.2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63"/>
      <c r="AS118" s="221" t="s">
        <v>113</v>
      </c>
      <c r="AT118" s="224" t="s">
        <v>114</v>
      </c>
      <c r="AU118" s="224"/>
      <c r="AV118" s="225" t="str">
        <f>IF(COUNTIF(AV44:DG45,"&lt;&gt;"),COUNTIF(AV44:DG45,"&lt;&gt;"),"")</f>
        <v/>
      </c>
      <c r="AW118" s="225"/>
      <c r="AX118" s="225"/>
      <c r="AY118" s="226"/>
      <c r="AZ118" s="509"/>
      <c r="BA118" s="510"/>
      <c r="BB118" s="510"/>
      <c r="BC118" s="510"/>
      <c r="BD118" s="511"/>
      <c r="BE118" s="511"/>
      <c r="BF118" s="511"/>
      <c r="BG118" s="511"/>
      <c r="BH118" s="511"/>
      <c r="BI118" s="511"/>
      <c r="BJ118" s="511"/>
      <c r="BK118" s="511"/>
      <c r="BL118" s="511"/>
      <c r="BM118" s="511"/>
      <c r="BN118" s="511"/>
      <c r="BO118" s="511"/>
      <c r="BP118" s="511"/>
      <c r="BQ118" s="511"/>
      <c r="BR118" s="511"/>
      <c r="BS118" s="511"/>
      <c r="BT118" s="216"/>
      <c r="BU118" s="217"/>
      <c r="BV118" s="217"/>
      <c r="BW118" s="217"/>
      <c r="BX118" s="217"/>
      <c r="BY118" s="217"/>
      <c r="BZ118" s="217"/>
      <c r="CA118" s="217"/>
      <c r="CB118" s="217"/>
      <c r="CC118" s="217"/>
      <c r="CD118" s="217"/>
      <c r="CE118" s="217"/>
      <c r="CF118" s="217"/>
      <c r="CG118" s="217"/>
      <c r="CH118" s="217"/>
      <c r="CI118" s="217"/>
      <c r="CJ118" s="217"/>
      <c r="CK118" s="217"/>
      <c r="CL118" s="217"/>
      <c r="CM118" s="217"/>
      <c r="CN118" s="217"/>
      <c r="CO118" s="217"/>
      <c r="CP118" s="217"/>
      <c r="CQ118" s="217"/>
      <c r="CR118" s="217"/>
      <c r="CS118" s="217"/>
      <c r="CT118" s="217"/>
      <c r="CU118" s="217"/>
      <c r="CV118" s="217"/>
      <c r="CW118" s="217"/>
      <c r="CX118" s="217"/>
      <c r="CY118" s="217"/>
      <c r="CZ118" s="217"/>
      <c r="DA118" s="217"/>
      <c r="DB118" s="217"/>
      <c r="DC118" s="217"/>
      <c r="DD118" s="217"/>
      <c r="DE118" s="217"/>
      <c r="DF118" s="217"/>
      <c r="DG118" s="217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29"/>
      <c r="EA118" s="26"/>
      <c r="EB118" s="25"/>
      <c r="EC118" s="26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</row>
    <row r="119" spans="1:182" ht="20.2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63"/>
      <c r="AS119" s="222"/>
      <c r="AT119" s="215" t="s">
        <v>49</v>
      </c>
      <c r="AU119" s="215"/>
      <c r="AV119" s="519" t="str">
        <f>IF(COUNT(AV110:DG110)&gt;0,SUM(AV110:DG110),"")</f>
        <v/>
      </c>
      <c r="AW119" s="520"/>
      <c r="AX119" s="520"/>
      <c r="AY119" s="521"/>
      <c r="AZ119" s="522"/>
      <c r="BA119" s="523"/>
      <c r="BB119" s="523"/>
      <c r="BC119" s="523"/>
      <c r="BD119" s="522"/>
      <c r="BE119" s="523"/>
      <c r="BF119" s="523"/>
      <c r="BG119" s="523"/>
      <c r="BH119" s="522"/>
      <c r="BI119" s="523"/>
      <c r="BJ119" s="523"/>
      <c r="BK119" s="523"/>
      <c r="BL119" s="522"/>
      <c r="BM119" s="523"/>
      <c r="BN119" s="523"/>
      <c r="BO119" s="523"/>
      <c r="BP119" s="522"/>
      <c r="BQ119" s="523"/>
      <c r="BR119" s="523"/>
      <c r="BS119" s="523"/>
      <c r="BT119" s="502"/>
      <c r="BU119" s="196"/>
      <c r="BV119" s="196"/>
      <c r="BW119" s="197"/>
      <c r="BX119" s="502"/>
      <c r="BY119" s="196"/>
      <c r="BZ119" s="196"/>
      <c r="CA119" s="197"/>
      <c r="CB119" s="502"/>
      <c r="CC119" s="196"/>
      <c r="CD119" s="196"/>
      <c r="CE119" s="197"/>
      <c r="CF119" s="195"/>
      <c r="CG119" s="196"/>
      <c r="CH119" s="196"/>
      <c r="CI119" s="526"/>
      <c r="CJ119" s="502"/>
      <c r="CK119" s="196"/>
      <c r="CL119" s="196"/>
      <c r="CM119" s="526"/>
      <c r="CN119" s="502"/>
      <c r="CO119" s="196"/>
      <c r="CP119" s="196"/>
      <c r="CQ119" s="526"/>
      <c r="CR119" s="502"/>
      <c r="CS119" s="196"/>
      <c r="CT119" s="196"/>
      <c r="CU119" s="526"/>
      <c r="CV119" s="502"/>
      <c r="CW119" s="196"/>
      <c r="CX119" s="196"/>
      <c r="CY119" s="197"/>
      <c r="CZ119" s="195"/>
      <c r="DA119" s="196"/>
      <c r="DB119" s="196"/>
      <c r="DC119" s="526"/>
      <c r="DD119" s="502"/>
      <c r="DE119" s="196"/>
      <c r="DF119" s="196"/>
      <c r="DG119" s="197"/>
      <c r="DH119" s="66"/>
      <c r="DI119" s="67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25"/>
      <c r="EA119" s="26"/>
      <c r="EB119" s="25"/>
      <c r="EC119" s="26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</row>
    <row r="120" spans="1:182" ht="20.2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63"/>
      <c r="AS120" s="222"/>
      <c r="AT120" s="211" t="s">
        <v>48</v>
      </c>
      <c r="AU120" s="211"/>
      <c r="AV120" s="519" t="str">
        <f>IF(COUNT(AV110:DG110)&gt;0,MEDIAN(AV110:DG110),"")</f>
        <v/>
      </c>
      <c r="AW120" s="520"/>
      <c r="AX120" s="520"/>
      <c r="AY120" s="521"/>
      <c r="AZ120" s="522"/>
      <c r="BA120" s="523"/>
      <c r="BB120" s="523"/>
      <c r="BC120" s="523"/>
      <c r="BD120" s="522"/>
      <c r="BE120" s="523"/>
      <c r="BF120" s="523"/>
      <c r="BG120" s="523"/>
      <c r="BH120" s="522"/>
      <c r="BI120" s="523"/>
      <c r="BJ120" s="523"/>
      <c r="BK120" s="523"/>
      <c r="BL120" s="522"/>
      <c r="BM120" s="523"/>
      <c r="BN120" s="523"/>
      <c r="BO120" s="523"/>
      <c r="BP120" s="522"/>
      <c r="BQ120" s="523"/>
      <c r="BR120" s="523"/>
      <c r="BS120" s="523"/>
      <c r="BT120" s="502"/>
      <c r="BU120" s="196"/>
      <c r="BV120" s="196"/>
      <c r="BW120" s="197"/>
      <c r="BX120" s="502"/>
      <c r="BY120" s="196"/>
      <c r="BZ120" s="196"/>
      <c r="CA120" s="197"/>
      <c r="CB120" s="502"/>
      <c r="CC120" s="196"/>
      <c r="CD120" s="196"/>
      <c r="CE120" s="197"/>
      <c r="CF120" s="524"/>
      <c r="CG120" s="515"/>
      <c r="CH120" s="515"/>
      <c r="CI120" s="525"/>
      <c r="CJ120" s="502"/>
      <c r="CK120" s="196"/>
      <c r="CL120" s="196"/>
      <c r="CM120" s="526"/>
      <c r="CN120" s="502"/>
      <c r="CO120" s="196"/>
      <c r="CP120" s="196"/>
      <c r="CQ120" s="526"/>
      <c r="CR120" s="502"/>
      <c r="CS120" s="196"/>
      <c r="CT120" s="196"/>
      <c r="CU120" s="526"/>
      <c r="CV120" s="502"/>
      <c r="CW120" s="196"/>
      <c r="CX120" s="196"/>
      <c r="CY120" s="197"/>
      <c r="CZ120" s="524"/>
      <c r="DA120" s="515"/>
      <c r="DB120" s="515"/>
      <c r="DC120" s="525"/>
      <c r="DD120" s="502"/>
      <c r="DE120" s="196"/>
      <c r="DF120" s="196"/>
      <c r="DG120" s="526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6"/>
      <c r="EB120" s="25"/>
      <c r="EC120" s="26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</row>
    <row r="121" spans="1:182" ht="20.2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64"/>
      <c r="AS121" s="222"/>
      <c r="AT121" s="208" t="s">
        <v>14</v>
      </c>
      <c r="AU121" s="208"/>
      <c r="AV121" s="189" t="str">
        <f>IF(COUNT(AV111:DG111)&gt;1,MAX(AV111:DG111)-MIN(AV111:DG111),"")</f>
        <v/>
      </c>
      <c r="AW121" s="190"/>
      <c r="AX121" s="190"/>
      <c r="AY121" s="191"/>
      <c r="AZ121" s="517"/>
      <c r="BA121" s="513"/>
      <c r="BB121" s="513"/>
      <c r="BC121" s="513"/>
      <c r="BD121" s="517"/>
      <c r="BE121" s="513"/>
      <c r="BF121" s="513"/>
      <c r="BG121" s="513"/>
      <c r="BH121" s="513"/>
      <c r="BI121" s="513"/>
      <c r="BJ121" s="513"/>
      <c r="BK121" s="513"/>
      <c r="BL121" s="517"/>
      <c r="BM121" s="513"/>
      <c r="BN121" s="513"/>
      <c r="BO121" s="513"/>
      <c r="BP121" s="513"/>
      <c r="BQ121" s="513"/>
      <c r="BR121" s="513"/>
      <c r="BS121" s="513"/>
      <c r="BT121" s="502"/>
      <c r="BU121" s="196"/>
      <c r="BV121" s="196"/>
      <c r="BW121" s="197"/>
      <c r="BX121" s="502"/>
      <c r="BY121" s="196"/>
      <c r="BZ121" s="196"/>
      <c r="CA121" s="197"/>
      <c r="CB121" s="499"/>
      <c r="CC121" s="499"/>
      <c r="CD121" s="499"/>
      <c r="CE121" s="499"/>
      <c r="CF121" s="499"/>
      <c r="CG121" s="499"/>
      <c r="CH121" s="499"/>
      <c r="CI121" s="499"/>
      <c r="CJ121" s="499"/>
      <c r="CK121" s="499"/>
      <c r="CL121" s="499"/>
      <c r="CM121" s="499"/>
      <c r="CN121" s="499"/>
      <c r="CO121" s="499"/>
      <c r="CP121" s="499"/>
      <c r="CQ121" s="499"/>
      <c r="CR121" s="499"/>
      <c r="CS121" s="499"/>
      <c r="CT121" s="499"/>
      <c r="CU121" s="499"/>
      <c r="CV121" s="499"/>
      <c r="CW121" s="499"/>
      <c r="CX121" s="499"/>
      <c r="CY121" s="499"/>
      <c r="CZ121" s="499"/>
      <c r="DA121" s="499"/>
      <c r="DB121" s="499"/>
      <c r="DC121" s="499"/>
      <c r="DD121" s="499"/>
      <c r="DE121" s="499"/>
      <c r="DF121" s="499"/>
      <c r="DG121" s="518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6"/>
      <c r="EB121" s="25"/>
      <c r="EC121" s="26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</row>
    <row r="122" spans="1:182" ht="20.2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S122" s="222"/>
      <c r="AT122" s="188" t="s">
        <v>11</v>
      </c>
      <c r="AU122" s="188"/>
      <c r="AV122" s="198" t="str">
        <f>IF(COUNT(AV112:DG112)&gt;0,SUM(AV112:DG112),"")</f>
        <v/>
      </c>
      <c r="AW122" s="199"/>
      <c r="AX122" s="199"/>
      <c r="AY122" s="200"/>
      <c r="AZ122" s="500"/>
      <c r="BA122" s="501"/>
      <c r="BB122" s="501"/>
      <c r="BC122" s="501"/>
      <c r="BD122" s="500"/>
      <c r="BE122" s="501"/>
      <c r="BF122" s="501"/>
      <c r="BG122" s="501"/>
      <c r="BH122" s="501"/>
      <c r="BI122" s="501"/>
      <c r="BJ122" s="501"/>
      <c r="BK122" s="501"/>
      <c r="BL122" s="500"/>
      <c r="BM122" s="501"/>
      <c r="BN122" s="501"/>
      <c r="BO122" s="501"/>
      <c r="BP122" s="501"/>
      <c r="BQ122" s="501"/>
      <c r="BR122" s="501"/>
      <c r="BS122" s="501"/>
      <c r="BT122" s="502"/>
      <c r="BU122" s="196"/>
      <c r="BV122" s="196"/>
      <c r="BW122" s="197"/>
      <c r="BX122" s="502"/>
      <c r="BY122" s="196"/>
      <c r="BZ122" s="196"/>
      <c r="CA122" s="197"/>
      <c r="CB122" s="499"/>
      <c r="CC122" s="499"/>
      <c r="CD122" s="499"/>
      <c r="CE122" s="499"/>
      <c r="CF122" s="499"/>
      <c r="CG122" s="499"/>
      <c r="CH122" s="499"/>
      <c r="CI122" s="499"/>
      <c r="CJ122" s="499"/>
      <c r="CK122" s="499"/>
      <c r="CL122" s="499"/>
      <c r="CM122" s="499"/>
      <c r="CN122" s="499"/>
      <c r="CO122" s="499"/>
      <c r="CP122" s="499"/>
      <c r="CQ122" s="499"/>
      <c r="CR122" s="499"/>
      <c r="CS122" s="499"/>
      <c r="CT122" s="499"/>
      <c r="CU122" s="499"/>
      <c r="CV122" s="499"/>
      <c r="CW122" s="499"/>
      <c r="CX122" s="499"/>
      <c r="CY122" s="499"/>
      <c r="CZ122" s="499"/>
      <c r="DA122" s="499"/>
      <c r="DB122" s="499"/>
      <c r="DC122" s="499"/>
      <c r="DD122" s="499"/>
      <c r="DE122" s="499"/>
      <c r="DF122" s="499"/>
      <c r="DG122" s="518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6"/>
      <c r="EB122" s="25"/>
      <c r="EC122" s="26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</row>
    <row r="123" spans="1:182" ht="20.2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64"/>
      <c r="AS123" s="222"/>
      <c r="AT123" s="208" t="s">
        <v>12</v>
      </c>
      <c r="AU123" s="208"/>
      <c r="AV123" s="198" t="str">
        <f>IF(COUNT(AV113:DG113)&gt;0,SUM(AV113:DG113),"")</f>
        <v/>
      </c>
      <c r="AW123" s="199"/>
      <c r="AX123" s="199"/>
      <c r="AY123" s="200"/>
      <c r="AZ123" s="500"/>
      <c r="BA123" s="501"/>
      <c r="BB123" s="501"/>
      <c r="BC123" s="501"/>
      <c r="BD123" s="500"/>
      <c r="BE123" s="501"/>
      <c r="BF123" s="501"/>
      <c r="BG123" s="501"/>
      <c r="BH123" s="501"/>
      <c r="BI123" s="501"/>
      <c r="BJ123" s="501"/>
      <c r="BK123" s="501"/>
      <c r="BL123" s="500"/>
      <c r="BM123" s="501"/>
      <c r="BN123" s="501"/>
      <c r="BO123" s="501"/>
      <c r="BP123" s="501"/>
      <c r="BQ123" s="501"/>
      <c r="BR123" s="501"/>
      <c r="BS123" s="501"/>
      <c r="BT123" s="502"/>
      <c r="BU123" s="196"/>
      <c r="BV123" s="196"/>
      <c r="BW123" s="197"/>
      <c r="BX123" s="502"/>
      <c r="BY123" s="196"/>
      <c r="BZ123" s="196"/>
      <c r="CA123" s="197"/>
      <c r="CB123" s="499"/>
      <c r="CC123" s="499"/>
      <c r="CD123" s="499"/>
      <c r="CE123" s="499"/>
      <c r="CF123" s="499"/>
      <c r="CG123" s="499"/>
      <c r="CH123" s="499"/>
      <c r="CI123" s="499"/>
      <c r="CJ123" s="499"/>
      <c r="CK123" s="499"/>
      <c r="CL123" s="499"/>
      <c r="CM123" s="499"/>
      <c r="CN123" s="499"/>
      <c r="CO123" s="499"/>
      <c r="CP123" s="499"/>
      <c r="CQ123" s="499"/>
      <c r="CR123" s="499"/>
      <c r="CS123" s="499"/>
      <c r="CT123" s="499"/>
      <c r="CU123" s="499"/>
      <c r="CV123" s="499"/>
      <c r="CW123" s="499"/>
      <c r="CX123" s="499"/>
      <c r="CY123" s="499"/>
      <c r="CZ123" s="499"/>
      <c r="DA123" s="499"/>
      <c r="DB123" s="499"/>
      <c r="DC123" s="499"/>
      <c r="DD123" s="499"/>
      <c r="DE123" s="499"/>
      <c r="DF123" s="499"/>
      <c r="DG123" s="518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6"/>
      <c r="EB123" s="25"/>
      <c r="EC123" s="26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</row>
    <row r="124" spans="1:182" ht="20.2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64"/>
      <c r="AS124" s="222"/>
      <c r="AT124" s="205" t="s">
        <v>15</v>
      </c>
      <c r="AU124" s="205"/>
      <c r="AV124" s="189" t="str">
        <f>IF(COUNT(AV114:DG114)&gt;1,MAX(AV114:DG114)-MIN(AV114:DG114),"")</f>
        <v/>
      </c>
      <c r="AW124" s="190"/>
      <c r="AX124" s="190"/>
      <c r="AY124" s="191"/>
      <c r="AZ124" s="517"/>
      <c r="BA124" s="513"/>
      <c r="BB124" s="513"/>
      <c r="BC124" s="513"/>
      <c r="BD124" s="517"/>
      <c r="BE124" s="513"/>
      <c r="BF124" s="513"/>
      <c r="BG124" s="513"/>
      <c r="BH124" s="513"/>
      <c r="BI124" s="513"/>
      <c r="BJ124" s="513"/>
      <c r="BK124" s="513"/>
      <c r="BL124" s="517"/>
      <c r="BM124" s="513"/>
      <c r="BN124" s="513"/>
      <c r="BO124" s="513"/>
      <c r="BP124" s="513"/>
      <c r="BQ124" s="513"/>
      <c r="BR124" s="513"/>
      <c r="BS124" s="513"/>
      <c r="BT124" s="502"/>
      <c r="BU124" s="196"/>
      <c r="BV124" s="196"/>
      <c r="BW124" s="197"/>
      <c r="BX124" s="502"/>
      <c r="BY124" s="196"/>
      <c r="BZ124" s="196"/>
      <c r="CA124" s="197"/>
      <c r="CB124" s="499"/>
      <c r="CC124" s="499"/>
      <c r="CD124" s="499"/>
      <c r="CE124" s="499"/>
      <c r="CF124" s="499"/>
      <c r="CG124" s="499"/>
      <c r="CH124" s="499"/>
      <c r="CI124" s="499"/>
      <c r="CJ124" s="499"/>
      <c r="CK124" s="499"/>
      <c r="CL124" s="499"/>
      <c r="CM124" s="499"/>
      <c r="CN124" s="499"/>
      <c r="CO124" s="499"/>
      <c r="CP124" s="499"/>
      <c r="CQ124" s="499"/>
      <c r="CR124" s="499"/>
      <c r="CS124" s="499"/>
      <c r="CT124" s="499"/>
      <c r="CU124" s="499"/>
      <c r="CV124" s="499"/>
      <c r="CW124" s="499"/>
      <c r="CX124" s="499"/>
      <c r="CY124" s="499"/>
      <c r="CZ124" s="499"/>
      <c r="DA124" s="499"/>
      <c r="DB124" s="499"/>
      <c r="DC124" s="499"/>
      <c r="DD124" s="499"/>
      <c r="DE124" s="499"/>
      <c r="DF124" s="499"/>
      <c r="DG124" s="518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6"/>
      <c r="EB124" s="25"/>
      <c r="EC124" s="26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</row>
    <row r="125" spans="1:182" ht="20.2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S125" s="222"/>
      <c r="AT125" s="188" t="s">
        <v>44</v>
      </c>
      <c r="AU125" s="188"/>
      <c r="AV125" s="198" t="str">
        <f ca="1">IF(COUNT(AV115:DG115)&gt;0,SUM(AV115:DG115)/2,"")</f>
        <v/>
      </c>
      <c r="AW125" s="199"/>
      <c r="AX125" s="199"/>
      <c r="AY125" s="200"/>
      <c r="AZ125" s="500"/>
      <c r="BA125" s="501"/>
      <c r="BB125" s="501"/>
      <c r="BC125" s="501"/>
      <c r="BD125" s="500"/>
      <c r="BE125" s="501"/>
      <c r="BF125" s="501"/>
      <c r="BG125" s="501"/>
      <c r="BH125" s="501"/>
      <c r="BI125" s="501"/>
      <c r="BJ125" s="501"/>
      <c r="BK125" s="501"/>
      <c r="BL125" s="500"/>
      <c r="BM125" s="501"/>
      <c r="BN125" s="501"/>
      <c r="BO125" s="501"/>
      <c r="BP125" s="501"/>
      <c r="BQ125" s="501"/>
      <c r="BR125" s="501"/>
      <c r="BS125" s="501"/>
      <c r="BT125" s="502"/>
      <c r="BU125" s="196"/>
      <c r="BV125" s="196"/>
      <c r="BW125" s="197"/>
      <c r="BX125" s="502"/>
      <c r="BY125" s="196"/>
      <c r="BZ125" s="196"/>
      <c r="CA125" s="197"/>
      <c r="CB125" s="499"/>
      <c r="CC125" s="499"/>
      <c r="CD125" s="499"/>
      <c r="CE125" s="499"/>
      <c r="CF125" s="499"/>
      <c r="CG125" s="499"/>
      <c r="CH125" s="499"/>
      <c r="CI125" s="499"/>
      <c r="CJ125" s="499"/>
      <c r="CK125" s="499"/>
      <c r="CL125" s="499"/>
      <c r="CM125" s="499"/>
      <c r="CN125" s="499"/>
      <c r="CO125" s="499"/>
      <c r="CP125" s="499"/>
      <c r="CQ125" s="499"/>
      <c r="CR125" s="499"/>
      <c r="CS125" s="499"/>
      <c r="CT125" s="499"/>
      <c r="CU125" s="499"/>
      <c r="CV125" s="499"/>
      <c r="CW125" s="499"/>
      <c r="CX125" s="499"/>
      <c r="CY125" s="499"/>
      <c r="CZ125" s="499"/>
      <c r="DA125" s="499"/>
      <c r="DB125" s="499"/>
      <c r="DC125" s="499"/>
      <c r="DD125" s="499"/>
      <c r="DE125" s="499"/>
      <c r="DF125" s="499"/>
      <c r="DG125" s="499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6"/>
      <c r="EB125" s="25"/>
      <c r="EC125" s="26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</row>
    <row r="126" spans="1:182" ht="20.2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63"/>
      <c r="AS126" s="222"/>
      <c r="AT126" s="188" t="s">
        <v>45</v>
      </c>
      <c r="AU126" s="188"/>
      <c r="AV126" s="198" t="str">
        <f ca="1">IF(COUNT(AV116:DG116)&gt;0,SUM(AV116:DG116)/2,"")</f>
        <v/>
      </c>
      <c r="AW126" s="199"/>
      <c r="AX126" s="199"/>
      <c r="AY126" s="200"/>
      <c r="AZ126" s="500"/>
      <c r="BA126" s="501"/>
      <c r="BB126" s="501"/>
      <c r="BC126" s="501"/>
      <c r="BD126" s="500"/>
      <c r="BE126" s="501"/>
      <c r="BF126" s="501"/>
      <c r="BG126" s="501"/>
      <c r="BH126" s="501"/>
      <c r="BI126" s="501"/>
      <c r="BJ126" s="501"/>
      <c r="BK126" s="501"/>
      <c r="BL126" s="500"/>
      <c r="BM126" s="501"/>
      <c r="BN126" s="501"/>
      <c r="BO126" s="501"/>
      <c r="BP126" s="501"/>
      <c r="BQ126" s="501"/>
      <c r="BR126" s="501"/>
      <c r="BS126" s="501"/>
      <c r="BT126" s="502"/>
      <c r="BU126" s="196"/>
      <c r="BV126" s="196"/>
      <c r="BW126" s="197"/>
      <c r="BX126" s="502"/>
      <c r="BY126" s="196"/>
      <c r="BZ126" s="196"/>
      <c r="CA126" s="197"/>
      <c r="CB126" s="499"/>
      <c r="CC126" s="499"/>
      <c r="CD126" s="499"/>
      <c r="CE126" s="499"/>
      <c r="CF126" s="499"/>
      <c r="CG126" s="499"/>
      <c r="CH126" s="499"/>
      <c r="CI126" s="499"/>
      <c r="CJ126" s="499"/>
      <c r="CK126" s="499"/>
      <c r="CL126" s="499"/>
      <c r="CM126" s="499"/>
      <c r="CN126" s="499"/>
      <c r="CO126" s="499"/>
      <c r="CP126" s="499"/>
      <c r="CQ126" s="499"/>
      <c r="CR126" s="499"/>
      <c r="CS126" s="499"/>
      <c r="CT126" s="499"/>
      <c r="CU126" s="499"/>
      <c r="CV126" s="499"/>
      <c r="CW126" s="499"/>
      <c r="CX126" s="499"/>
      <c r="CY126" s="499"/>
      <c r="CZ126" s="499"/>
      <c r="DA126" s="499"/>
      <c r="DB126" s="499"/>
      <c r="DC126" s="499"/>
      <c r="DD126" s="499"/>
      <c r="DE126" s="499"/>
      <c r="DF126" s="499"/>
      <c r="DG126" s="499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6"/>
      <c r="EB126" s="25"/>
      <c r="EC126" s="26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</row>
    <row r="127" spans="1:182" ht="20.25" customHeight="1" thickBo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64"/>
      <c r="AS127" s="223"/>
      <c r="AT127" s="188" t="s">
        <v>52</v>
      </c>
      <c r="AU127" s="188"/>
      <c r="AV127" s="189" t="str">
        <f ca="1">IF(COUNT(AV115:DG115)&gt;1,MAX(AV115:DG115)-MIN(AV115:DG115),"")</f>
        <v/>
      </c>
      <c r="AW127" s="190"/>
      <c r="AX127" s="190"/>
      <c r="AY127" s="191"/>
      <c r="AZ127" s="517"/>
      <c r="BA127" s="513"/>
      <c r="BB127" s="513"/>
      <c r="BC127" s="513"/>
      <c r="BD127" s="517"/>
      <c r="BE127" s="513"/>
      <c r="BF127" s="513"/>
      <c r="BG127" s="513"/>
      <c r="BH127" s="513"/>
      <c r="BI127" s="513"/>
      <c r="BJ127" s="513"/>
      <c r="BK127" s="513"/>
      <c r="BL127" s="517"/>
      <c r="BM127" s="513"/>
      <c r="BN127" s="513"/>
      <c r="BO127" s="513"/>
      <c r="BP127" s="513"/>
      <c r="BQ127" s="513"/>
      <c r="BR127" s="513"/>
      <c r="BS127" s="513"/>
      <c r="BT127" s="186"/>
      <c r="BU127" s="186"/>
      <c r="BV127" s="186"/>
      <c r="BW127" s="187"/>
      <c r="BX127" s="514"/>
      <c r="BY127" s="515"/>
      <c r="BZ127" s="515"/>
      <c r="CA127" s="516"/>
      <c r="CB127" s="499"/>
      <c r="CC127" s="499"/>
      <c r="CD127" s="499"/>
      <c r="CE127" s="499"/>
      <c r="CF127" s="499"/>
      <c r="CG127" s="499"/>
      <c r="CH127" s="499"/>
      <c r="CI127" s="499"/>
      <c r="CJ127" s="499"/>
      <c r="CK127" s="499"/>
      <c r="CL127" s="499"/>
      <c r="CM127" s="499"/>
      <c r="CN127" s="499"/>
      <c r="CO127" s="499"/>
      <c r="CP127" s="499"/>
      <c r="CQ127" s="499"/>
      <c r="CR127" s="499"/>
      <c r="CS127" s="499"/>
      <c r="CT127" s="499"/>
      <c r="CU127" s="499"/>
      <c r="CV127" s="499"/>
      <c r="CW127" s="499"/>
      <c r="CX127" s="499"/>
      <c r="CY127" s="499"/>
      <c r="CZ127" s="499"/>
      <c r="DA127" s="499"/>
      <c r="DB127" s="499"/>
      <c r="DC127" s="499"/>
      <c r="DD127" s="499"/>
      <c r="DE127" s="499"/>
      <c r="DF127" s="499"/>
      <c r="DG127" s="499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6"/>
      <c r="EB127" s="25"/>
      <c r="EC127" s="26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</row>
    <row r="128" spans="1:182" ht="99.75" customHeight="1" thickBo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S128" s="68"/>
      <c r="AT128" s="68"/>
      <c r="AV128" s="177"/>
      <c r="AW128" s="178"/>
      <c r="AX128" s="178"/>
      <c r="AY128" s="179"/>
      <c r="AZ128" s="395" t="s">
        <v>6</v>
      </c>
      <c r="BA128" s="234"/>
      <c r="BB128" s="234"/>
      <c r="BC128" s="234"/>
      <c r="BD128" s="234" t="s">
        <v>7</v>
      </c>
      <c r="BE128" s="234"/>
      <c r="BF128" s="234"/>
      <c r="BG128" s="234"/>
      <c r="BH128" s="234" t="s">
        <v>8</v>
      </c>
      <c r="BI128" s="234"/>
      <c r="BJ128" s="234"/>
      <c r="BK128" s="512"/>
      <c r="BL128" s="234" t="s">
        <v>50</v>
      </c>
      <c r="BM128" s="234"/>
      <c r="BN128" s="234"/>
      <c r="BO128" s="234"/>
      <c r="BP128" s="234" t="s">
        <v>51</v>
      </c>
      <c r="BQ128" s="234"/>
      <c r="BR128" s="234"/>
      <c r="BS128" s="234"/>
      <c r="BT128" s="175"/>
      <c r="BU128" s="175"/>
      <c r="BV128" s="175"/>
      <c r="BW128" s="176"/>
      <c r="BX128" s="503"/>
      <c r="BY128" s="504"/>
      <c r="BZ128" s="504"/>
      <c r="CA128" s="505"/>
      <c r="CB128" s="29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6"/>
      <c r="EB128" s="25"/>
      <c r="EC128" s="26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</row>
    <row r="129" spans="1:182" ht="20.25" customHeight="1" thickBo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42"/>
      <c r="AZ129" s="506" t="s">
        <v>120</v>
      </c>
      <c r="BA129" s="507"/>
      <c r="BB129" s="507"/>
      <c r="BC129" s="507"/>
      <c r="BD129" s="507"/>
      <c r="BE129" s="507"/>
      <c r="BF129" s="507"/>
      <c r="BG129" s="507"/>
      <c r="BH129" s="507"/>
      <c r="BI129" s="507"/>
      <c r="BJ129" s="507"/>
      <c r="BK129" s="507"/>
      <c r="BL129" s="507"/>
      <c r="BM129" s="507"/>
      <c r="BN129" s="507"/>
      <c r="BO129" s="507"/>
      <c r="BP129" s="507"/>
      <c r="BQ129" s="507"/>
      <c r="BR129" s="507"/>
      <c r="BS129" s="508"/>
      <c r="BT129" s="69"/>
      <c r="BU129" s="70"/>
      <c r="BV129" s="70"/>
      <c r="BW129" s="71"/>
      <c r="BX129" s="72"/>
      <c r="BY129" s="72"/>
      <c r="BZ129" s="73"/>
      <c r="CA129" s="73"/>
      <c r="CB129" s="41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42"/>
      <c r="EB129" s="25"/>
      <c r="EC129" s="26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</row>
    <row r="130" spans="1:182" ht="14.25" customHeight="1" thickBo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25"/>
      <c r="BU130" s="25"/>
      <c r="BV130" s="25"/>
      <c r="BW130" s="71"/>
      <c r="BX130" s="70"/>
      <c r="BY130" s="70"/>
      <c r="BZ130" s="74"/>
      <c r="CA130" s="74"/>
      <c r="CB130" s="29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6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</row>
    <row r="131" spans="1:182" ht="15" thickBo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75"/>
      <c r="BV131" s="67"/>
      <c r="BW131" s="76"/>
      <c r="BX131" s="77"/>
      <c r="BY131" s="78"/>
      <c r="BZ131" s="67"/>
      <c r="CA131" s="36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6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</row>
    <row r="132" spans="1:182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36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6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</row>
    <row r="133" spans="1:182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6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</row>
    <row r="134" spans="1:182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</row>
    <row r="135" spans="1:182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</row>
    <row r="136" spans="1:182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</row>
    <row r="137" spans="1:182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</row>
    <row r="138" spans="1:182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</row>
    <row r="139" spans="1:182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</row>
    <row r="140" spans="1:182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</row>
    <row r="141" spans="1:182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</row>
    <row r="142" spans="1:182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</row>
    <row r="143" spans="1:182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</row>
    <row r="144" spans="1:182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</row>
    <row r="145" spans="1:182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</row>
    <row r="146" spans="1:182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</row>
    <row r="147" spans="1:182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</row>
    <row r="148" spans="1:182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</row>
    <row r="149" spans="1:182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</row>
    <row r="150" spans="1:182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</row>
    <row r="151" spans="1:182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</row>
    <row r="152" spans="1:182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</row>
    <row r="153" spans="1:182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</row>
    <row r="154" spans="1:182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</row>
    <row r="155" spans="1:182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</row>
    <row r="156" spans="1:182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</row>
    <row r="157" spans="1:182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</row>
    <row r="158" spans="1:182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</row>
    <row r="159" spans="1:182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</row>
    <row r="160" spans="1:182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</row>
    <row r="161" spans="1:182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</row>
    <row r="162" spans="1:182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</row>
    <row r="163" spans="1:182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</row>
    <row r="164" spans="1:182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</row>
    <row r="165" spans="1:182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</row>
    <row r="166" spans="1:182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</row>
    <row r="167" spans="1:182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</row>
    <row r="168" spans="1:182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</row>
    <row r="169" spans="1:182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</row>
    <row r="170" spans="1:182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</row>
    <row r="171" spans="1:182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</row>
    <row r="172" spans="1:182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</row>
    <row r="173" spans="1:182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</row>
    <row r="174" spans="1:182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</row>
    <row r="175" spans="1:182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</row>
    <row r="176" spans="1:182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</row>
    <row r="177" spans="1:182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</row>
    <row r="178" spans="1:182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</row>
    <row r="179" spans="1:182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</row>
    <row r="180" spans="1:182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</row>
    <row r="181" spans="1:182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</row>
    <row r="182" spans="1:182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</row>
    <row r="183" spans="1:182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</row>
    <row r="184" spans="1:182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</row>
    <row r="185" spans="1:182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</row>
    <row r="186" spans="1:182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</row>
    <row r="187" spans="1:182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</row>
    <row r="188" spans="1:182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</row>
    <row r="189" spans="1:182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</row>
    <row r="190" spans="1:182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</row>
    <row r="191" spans="1:182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</row>
    <row r="192" spans="1:182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</row>
    <row r="193" spans="1:182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</row>
    <row r="194" spans="1:182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</row>
    <row r="195" spans="1:182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</row>
    <row r="196" spans="1:182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</row>
    <row r="197" spans="1:182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</row>
    <row r="198" spans="1:182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</row>
    <row r="199" spans="1:182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</row>
    <row r="200" spans="1:182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</row>
    <row r="201" spans="1:182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</row>
  </sheetData>
  <sheetProtection sheet="1" objects="1" scenarios="1"/>
  <mergeCells count="1332">
    <mergeCell ref="F98:V99"/>
    <mergeCell ref="F11:X12"/>
    <mergeCell ref="CA12:CB13"/>
    <mergeCell ref="CN12:DA13"/>
    <mergeCell ref="DB12:DD13"/>
    <mergeCell ref="DE12:DG13"/>
    <mergeCell ref="F13:X14"/>
    <mergeCell ref="BY14:BZ15"/>
    <mergeCell ref="CC14:CD15"/>
    <mergeCell ref="CN6:DG7"/>
    <mergeCell ref="CN8:DA9"/>
    <mergeCell ref="DB8:DD9"/>
    <mergeCell ref="DE8:DG9"/>
    <mergeCell ref="F9:X10"/>
    <mergeCell ref="CN10:DA11"/>
    <mergeCell ref="DB10:DD11"/>
    <mergeCell ref="DE10:DG11"/>
    <mergeCell ref="CI20:CJ21"/>
    <mergeCell ref="F21:X22"/>
    <mergeCell ref="BQ22:BR23"/>
    <mergeCell ref="BU22:BV23"/>
    <mergeCell ref="BY22:BZ23"/>
    <mergeCell ref="CC22:CD23"/>
    <mergeCell ref="CG22:CH23"/>
    <mergeCell ref="CG18:CH19"/>
    <mergeCell ref="F19:X20"/>
    <mergeCell ref="BS20:BT21"/>
    <mergeCell ref="BW20:BX21"/>
    <mergeCell ref="CA20:CB21"/>
    <mergeCell ref="CE20:CF21"/>
    <mergeCell ref="F15:X16"/>
    <mergeCell ref="BW16:BX17"/>
    <mergeCell ref="CA16:CB17"/>
    <mergeCell ref="CE16:CF17"/>
    <mergeCell ref="F17:X18"/>
    <mergeCell ref="BU18:BV19"/>
    <mergeCell ref="BY18:BZ19"/>
    <mergeCell ref="CC18:CD19"/>
    <mergeCell ref="CM24:CN25"/>
    <mergeCell ref="BM26:BN27"/>
    <mergeCell ref="BQ26:BR27"/>
    <mergeCell ref="BU26:BV27"/>
    <mergeCell ref="BY26:BZ27"/>
    <mergeCell ref="CC26:CD27"/>
    <mergeCell ref="CG26:CH27"/>
    <mergeCell ref="CK26:CL27"/>
    <mergeCell ref="CK22:CL23"/>
    <mergeCell ref="F23:X24"/>
    <mergeCell ref="BO24:BP25"/>
    <mergeCell ref="BS24:BT25"/>
    <mergeCell ref="BW24:BX25"/>
    <mergeCell ref="CA24:CB25"/>
    <mergeCell ref="CE24:CF25"/>
    <mergeCell ref="CI24:CJ25"/>
    <mergeCell ref="Y23:AU24"/>
    <mergeCell ref="CQ28:CR29"/>
    <mergeCell ref="BI30:BJ31"/>
    <mergeCell ref="BM30:BN31"/>
    <mergeCell ref="BQ30:BR31"/>
    <mergeCell ref="BU30:BV31"/>
    <mergeCell ref="BY30:BZ31"/>
    <mergeCell ref="CC30:CD31"/>
    <mergeCell ref="CG30:CH31"/>
    <mergeCell ref="CK30:CL31"/>
    <mergeCell ref="CO30:CP31"/>
    <mergeCell ref="CO26:CP27"/>
    <mergeCell ref="BK28:BL29"/>
    <mergeCell ref="BO28:BP29"/>
    <mergeCell ref="BS28:BT29"/>
    <mergeCell ref="BW28:BX29"/>
    <mergeCell ref="CA28:CB29"/>
    <mergeCell ref="CE28:CF29"/>
    <mergeCell ref="CI28:CJ29"/>
    <mergeCell ref="CM28:CN29"/>
    <mergeCell ref="CQ32:CR33"/>
    <mergeCell ref="CU32:CV33"/>
    <mergeCell ref="BE34:BF35"/>
    <mergeCell ref="BI34:BJ35"/>
    <mergeCell ref="BM34:BN35"/>
    <mergeCell ref="BQ34:BR35"/>
    <mergeCell ref="BU34:BV35"/>
    <mergeCell ref="BY34:BZ35"/>
    <mergeCell ref="CC34:CD35"/>
    <mergeCell ref="CG34:CH35"/>
    <mergeCell ref="CS30:CT31"/>
    <mergeCell ref="BG32:BH33"/>
    <mergeCell ref="BK32:BL33"/>
    <mergeCell ref="BO32:BP33"/>
    <mergeCell ref="BS32:BT33"/>
    <mergeCell ref="BW32:BX33"/>
    <mergeCell ref="CA32:CB33"/>
    <mergeCell ref="CE32:CF33"/>
    <mergeCell ref="CI32:CJ33"/>
    <mergeCell ref="CM32:CN33"/>
    <mergeCell ref="CY36:CZ37"/>
    <mergeCell ref="BA38:BB39"/>
    <mergeCell ref="BE38:BF39"/>
    <mergeCell ref="BI38:BJ39"/>
    <mergeCell ref="BM38:BN39"/>
    <mergeCell ref="BQ38:BR39"/>
    <mergeCell ref="BU38:BV39"/>
    <mergeCell ref="BY38:BZ39"/>
    <mergeCell ref="CC38:CD39"/>
    <mergeCell ref="CG38:CH39"/>
    <mergeCell ref="CA36:CB37"/>
    <mergeCell ref="CE36:CF37"/>
    <mergeCell ref="CI36:CJ37"/>
    <mergeCell ref="CM36:CN37"/>
    <mergeCell ref="CQ36:CR37"/>
    <mergeCell ref="CU36:CV37"/>
    <mergeCell ref="CK34:CL35"/>
    <mergeCell ref="CO34:CP35"/>
    <mergeCell ref="CS34:CT35"/>
    <mergeCell ref="CW34:CX35"/>
    <mergeCell ref="BC36:BD37"/>
    <mergeCell ref="BG36:BH37"/>
    <mergeCell ref="BK36:BL37"/>
    <mergeCell ref="BO36:BP37"/>
    <mergeCell ref="BS36:BT37"/>
    <mergeCell ref="BW36:BX37"/>
    <mergeCell ref="CQ40:CR41"/>
    <mergeCell ref="CU40:CV41"/>
    <mergeCell ref="CY40:CZ41"/>
    <mergeCell ref="DC40:DD41"/>
    <mergeCell ref="DK41:DY42"/>
    <mergeCell ref="AT43:AU43"/>
    <mergeCell ref="AV43:AY43"/>
    <mergeCell ref="AZ43:BC43"/>
    <mergeCell ref="BD43:BG43"/>
    <mergeCell ref="BH43:BK43"/>
    <mergeCell ref="BS40:BT41"/>
    <mergeCell ref="BW40:BX41"/>
    <mergeCell ref="CA40:CB41"/>
    <mergeCell ref="CE40:CF41"/>
    <mergeCell ref="CI40:CJ41"/>
    <mergeCell ref="CM40:CN41"/>
    <mergeCell ref="CK38:CL39"/>
    <mergeCell ref="CO38:CP39"/>
    <mergeCell ref="CS38:CT39"/>
    <mergeCell ref="CW38:CX39"/>
    <mergeCell ref="DA38:DB39"/>
    <mergeCell ref="AY40:AZ41"/>
    <mergeCell ref="BC40:BD41"/>
    <mergeCell ref="BG40:BH41"/>
    <mergeCell ref="BK40:BL41"/>
    <mergeCell ref="BO40:BP41"/>
    <mergeCell ref="DK43:DM43"/>
    <mergeCell ref="DN43:DP43"/>
    <mergeCell ref="DQ43:DS43"/>
    <mergeCell ref="DT43:DV43"/>
    <mergeCell ref="DW43:DY43"/>
    <mergeCell ref="CJ43:CM43"/>
    <mergeCell ref="CN43:CQ43"/>
    <mergeCell ref="CR43:CU43"/>
    <mergeCell ref="CV43:CY43"/>
    <mergeCell ref="CZ43:DC43"/>
    <mergeCell ref="DD43:DG43"/>
    <mergeCell ref="BL43:BO43"/>
    <mergeCell ref="BP43:BS43"/>
    <mergeCell ref="BT43:BW43"/>
    <mergeCell ref="BX43:CA43"/>
    <mergeCell ref="CB43:CE43"/>
    <mergeCell ref="CF43:CI43"/>
    <mergeCell ref="CB44:CE45"/>
    <mergeCell ref="CF44:CI45"/>
    <mergeCell ref="CJ44:CM45"/>
    <mergeCell ref="CN44:CQ45"/>
    <mergeCell ref="CR44:CU45"/>
    <mergeCell ref="CV44:CY45"/>
    <mergeCell ref="DX44:DX45"/>
    <mergeCell ref="DY44:DY45"/>
    <mergeCell ref="DU44:DU45"/>
    <mergeCell ref="DV44:DV45"/>
    <mergeCell ref="DW44:DW45"/>
    <mergeCell ref="DL44:DL45"/>
    <mergeCell ref="DM44:DM45"/>
    <mergeCell ref="DN44:DN45"/>
    <mergeCell ref="DO44:DO45"/>
    <mergeCell ref="DP44:DP45"/>
    <mergeCell ref="DQ44:DQ45"/>
    <mergeCell ref="CZ44:DC45"/>
    <mergeCell ref="DD44:DG45"/>
    <mergeCell ref="DH44:DH45"/>
    <mergeCell ref="DI44:DI45"/>
    <mergeCell ref="DJ44:DJ45"/>
    <mergeCell ref="DK44:DK45"/>
    <mergeCell ref="BH46:BK49"/>
    <mergeCell ref="BL46:BO49"/>
    <mergeCell ref="BP46:BS49"/>
    <mergeCell ref="BT46:BW49"/>
    <mergeCell ref="BX46:CA49"/>
    <mergeCell ref="CB46:CE49"/>
    <mergeCell ref="F46:Y47"/>
    <mergeCell ref="AQ46:AQ49"/>
    <mergeCell ref="AR46:AR49"/>
    <mergeCell ref="AS46:AS49"/>
    <mergeCell ref="AT46:AU49"/>
    <mergeCell ref="AV46:AY49"/>
    <mergeCell ref="AZ46:BC49"/>
    <mergeCell ref="BD46:BG49"/>
    <mergeCell ref="DR44:DR45"/>
    <mergeCell ref="DS44:DS45"/>
    <mergeCell ref="DT44:DT45"/>
    <mergeCell ref="DO46:DO49"/>
    <mergeCell ref="DP46:DP49"/>
    <mergeCell ref="BD44:BG45"/>
    <mergeCell ref="BH44:BK45"/>
    <mergeCell ref="BL44:BO45"/>
    <mergeCell ref="BP44:BS45"/>
    <mergeCell ref="BT44:BW45"/>
    <mergeCell ref="BX44:CA45"/>
    <mergeCell ref="AQ44:AQ45"/>
    <mergeCell ref="AR44:AR45"/>
    <mergeCell ref="AS44:AS45"/>
    <mergeCell ref="AV44:AY45"/>
    <mergeCell ref="AZ44:BC45"/>
    <mergeCell ref="DY46:DY49"/>
    <mergeCell ref="F48:S49"/>
    <mergeCell ref="T48:V49"/>
    <mergeCell ref="W48:Y49"/>
    <mergeCell ref="AN49:AO50"/>
    <mergeCell ref="F50:S51"/>
    <mergeCell ref="T50:V51"/>
    <mergeCell ref="W50:Y51"/>
    <mergeCell ref="AQ50:AQ53"/>
    <mergeCell ref="AR50:AR53"/>
    <mergeCell ref="DS46:DS49"/>
    <mergeCell ref="DT46:DT49"/>
    <mergeCell ref="DU46:DU49"/>
    <mergeCell ref="DV46:DV49"/>
    <mergeCell ref="DW46:DW49"/>
    <mergeCell ref="DX46:DX49"/>
    <mergeCell ref="DM46:DM49"/>
    <mergeCell ref="DN46:DN49"/>
    <mergeCell ref="DQ46:DQ49"/>
    <mergeCell ref="DR46:DR49"/>
    <mergeCell ref="DD46:DG49"/>
    <mergeCell ref="DH46:DH49"/>
    <mergeCell ref="DI46:DI49"/>
    <mergeCell ref="DJ46:DJ49"/>
    <mergeCell ref="DK46:DK49"/>
    <mergeCell ref="DL46:DL49"/>
    <mergeCell ref="CF46:CI49"/>
    <mergeCell ref="CJ46:CM49"/>
    <mergeCell ref="CN46:CQ49"/>
    <mergeCell ref="CR46:CU49"/>
    <mergeCell ref="CV46:CY49"/>
    <mergeCell ref="CZ46:DC49"/>
    <mergeCell ref="CR50:CU53"/>
    <mergeCell ref="CV50:CY53"/>
    <mergeCell ref="DT50:DT53"/>
    <mergeCell ref="DU50:DU53"/>
    <mergeCell ref="DV50:DV53"/>
    <mergeCell ref="DW50:DW53"/>
    <mergeCell ref="DX50:DX53"/>
    <mergeCell ref="DY50:DY53"/>
    <mergeCell ref="DN50:DN53"/>
    <mergeCell ref="DO50:DO53"/>
    <mergeCell ref="DP50:DP53"/>
    <mergeCell ref="DQ50:DQ53"/>
    <mergeCell ref="DR50:DR53"/>
    <mergeCell ref="DS50:DS53"/>
    <mergeCell ref="DH50:DH53"/>
    <mergeCell ref="DI50:DI53"/>
    <mergeCell ref="DJ50:DJ53"/>
    <mergeCell ref="DK50:DK53"/>
    <mergeCell ref="DL50:DL53"/>
    <mergeCell ref="DM50:DM53"/>
    <mergeCell ref="CZ50:DC53"/>
    <mergeCell ref="DD50:DG53"/>
    <mergeCell ref="AQ54:AQ57"/>
    <mergeCell ref="AR54:AR57"/>
    <mergeCell ref="AS54:AS57"/>
    <mergeCell ref="AT54:AU57"/>
    <mergeCell ref="AV54:AY57"/>
    <mergeCell ref="AZ54:BC57"/>
    <mergeCell ref="AL51:AM52"/>
    <mergeCell ref="F52:S53"/>
    <mergeCell ref="T52:V53"/>
    <mergeCell ref="W52:Y53"/>
    <mergeCell ref="AJ53:AK54"/>
    <mergeCell ref="AN53:AO54"/>
    <mergeCell ref="F54:S55"/>
    <mergeCell ref="T54:V55"/>
    <mergeCell ref="W54:Y55"/>
    <mergeCell ref="CJ50:CM53"/>
    <mergeCell ref="CN50:CQ53"/>
    <mergeCell ref="BL50:BO53"/>
    <mergeCell ref="BP50:BS53"/>
    <mergeCell ref="BT50:BW53"/>
    <mergeCell ref="BX50:CA53"/>
    <mergeCell ref="CB50:CE53"/>
    <mergeCell ref="CF50:CI53"/>
    <mergeCell ref="AS50:AS53"/>
    <mergeCell ref="AT50:AU53"/>
    <mergeCell ref="AV50:AY53"/>
    <mergeCell ref="AZ50:BC53"/>
    <mergeCell ref="BD50:BG53"/>
    <mergeCell ref="BH50:BK53"/>
    <mergeCell ref="AH55:AI56"/>
    <mergeCell ref="AL55:AM56"/>
    <mergeCell ref="F56:S57"/>
    <mergeCell ref="T56:V57"/>
    <mergeCell ref="W56:Y57"/>
    <mergeCell ref="AF57:AG58"/>
    <mergeCell ref="AJ57:AK58"/>
    <mergeCell ref="AN57:AO58"/>
    <mergeCell ref="DR54:DR57"/>
    <mergeCell ref="DS54:DS57"/>
    <mergeCell ref="DT54:DT57"/>
    <mergeCell ref="DU54:DU57"/>
    <mergeCell ref="DV54:DV57"/>
    <mergeCell ref="DW54:DW57"/>
    <mergeCell ref="DL54:DL57"/>
    <mergeCell ref="DM54:DM57"/>
    <mergeCell ref="DN54:DN57"/>
    <mergeCell ref="DO54:DO57"/>
    <mergeCell ref="DP54:DP57"/>
    <mergeCell ref="DQ54:DQ57"/>
    <mergeCell ref="CZ54:DC57"/>
    <mergeCell ref="DD54:DG57"/>
    <mergeCell ref="DH54:DH57"/>
    <mergeCell ref="DI54:DI57"/>
    <mergeCell ref="DJ54:DJ57"/>
    <mergeCell ref="DK54:DK57"/>
    <mergeCell ref="CB54:CE57"/>
    <mergeCell ref="CF54:CI57"/>
    <mergeCell ref="CJ54:CM57"/>
    <mergeCell ref="CN54:CQ57"/>
    <mergeCell ref="CR54:CU57"/>
    <mergeCell ref="CV54:CY57"/>
    <mergeCell ref="CZ58:DC61"/>
    <mergeCell ref="DD58:DG61"/>
    <mergeCell ref="DH58:DH61"/>
    <mergeCell ref="DI58:DI61"/>
    <mergeCell ref="DJ58:DJ61"/>
    <mergeCell ref="DK58:DK61"/>
    <mergeCell ref="CB58:CE61"/>
    <mergeCell ref="CF58:CI61"/>
    <mergeCell ref="CJ58:CM61"/>
    <mergeCell ref="CN58:CQ61"/>
    <mergeCell ref="CR58:CU61"/>
    <mergeCell ref="CV58:CY61"/>
    <mergeCell ref="BD58:BG61"/>
    <mergeCell ref="BH58:BK61"/>
    <mergeCell ref="BL58:BO61"/>
    <mergeCell ref="DX54:DX57"/>
    <mergeCell ref="DY54:DY57"/>
    <mergeCell ref="BD54:BG57"/>
    <mergeCell ref="BH54:BK57"/>
    <mergeCell ref="BL54:BO57"/>
    <mergeCell ref="BP54:BS57"/>
    <mergeCell ref="BT54:BW57"/>
    <mergeCell ref="BX54:CA57"/>
    <mergeCell ref="DX58:DX61"/>
    <mergeCell ref="DY58:DY61"/>
    <mergeCell ref="AD59:AE60"/>
    <mergeCell ref="AH59:AI60"/>
    <mergeCell ref="AL59:AM60"/>
    <mergeCell ref="BP58:BS61"/>
    <mergeCell ref="BT58:BW61"/>
    <mergeCell ref="BX58:CA61"/>
    <mergeCell ref="AQ58:AQ61"/>
    <mergeCell ref="AR58:AR61"/>
    <mergeCell ref="AS58:AS61"/>
    <mergeCell ref="AT58:AU61"/>
    <mergeCell ref="AV58:AY61"/>
    <mergeCell ref="AZ58:BC61"/>
    <mergeCell ref="DY62:DY65"/>
    <mergeCell ref="AB61:AC62"/>
    <mergeCell ref="AF61:AG62"/>
    <mergeCell ref="AJ61:AK62"/>
    <mergeCell ref="AN61:AO62"/>
    <mergeCell ref="AQ62:AQ65"/>
    <mergeCell ref="DR58:DR61"/>
    <mergeCell ref="DS58:DS61"/>
    <mergeCell ref="DT58:DT61"/>
    <mergeCell ref="DU58:DU61"/>
    <mergeCell ref="DV58:DV61"/>
    <mergeCell ref="DW58:DW61"/>
    <mergeCell ref="DL58:DL61"/>
    <mergeCell ref="DM58:DM61"/>
    <mergeCell ref="DN58:DN61"/>
    <mergeCell ref="DO58:DO61"/>
    <mergeCell ref="DP58:DP61"/>
    <mergeCell ref="DQ58:DQ61"/>
    <mergeCell ref="CF62:CI65"/>
    <mergeCell ref="CJ62:CM65"/>
    <mergeCell ref="CN62:CQ65"/>
    <mergeCell ref="CR62:CU65"/>
    <mergeCell ref="CF66:CI69"/>
    <mergeCell ref="CV62:CY65"/>
    <mergeCell ref="CZ62:DC65"/>
    <mergeCell ref="BH62:BK65"/>
    <mergeCell ref="BL62:BO65"/>
    <mergeCell ref="BP62:BS65"/>
    <mergeCell ref="BT62:BW65"/>
    <mergeCell ref="BX62:CA65"/>
    <mergeCell ref="CB62:CE65"/>
    <mergeCell ref="AR62:AR65"/>
    <mergeCell ref="AS62:AS65"/>
    <mergeCell ref="AT62:AU65"/>
    <mergeCell ref="AV62:AY65"/>
    <mergeCell ref="AZ62:BC65"/>
    <mergeCell ref="BD62:BG65"/>
    <mergeCell ref="BL66:BO69"/>
    <mergeCell ref="BP66:BS69"/>
    <mergeCell ref="BT66:BW69"/>
    <mergeCell ref="BX66:CA69"/>
    <mergeCell ref="DS62:DS65"/>
    <mergeCell ref="DT62:DT65"/>
    <mergeCell ref="DU62:DU65"/>
    <mergeCell ref="DV62:DV65"/>
    <mergeCell ref="DW62:DW65"/>
    <mergeCell ref="DX62:DX65"/>
    <mergeCell ref="DM62:DM65"/>
    <mergeCell ref="DN62:DN65"/>
    <mergeCell ref="DO62:DO65"/>
    <mergeCell ref="DP62:DP65"/>
    <mergeCell ref="DQ62:DQ65"/>
    <mergeCell ref="DR62:DR65"/>
    <mergeCell ref="DD62:DG65"/>
    <mergeCell ref="DH62:DH65"/>
    <mergeCell ref="DI62:DI65"/>
    <mergeCell ref="DJ62:DJ65"/>
    <mergeCell ref="DK62:DK65"/>
    <mergeCell ref="DL62:DL65"/>
    <mergeCell ref="AQ66:AQ69"/>
    <mergeCell ref="AR66:AR69"/>
    <mergeCell ref="AS66:AS69"/>
    <mergeCell ref="AT66:AU69"/>
    <mergeCell ref="AV66:AY69"/>
    <mergeCell ref="AZ66:BC69"/>
    <mergeCell ref="T69:U70"/>
    <mergeCell ref="X69:Y70"/>
    <mergeCell ref="AB69:AC70"/>
    <mergeCell ref="AF69:AG70"/>
    <mergeCell ref="AJ69:AK70"/>
    <mergeCell ref="AN69:AO70"/>
    <mergeCell ref="Z63:AA64"/>
    <mergeCell ref="AD63:AE64"/>
    <mergeCell ref="AH63:AI64"/>
    <mergeCell ref="AL63:AM64"/>
    <mergeCell ref="X65:Y66"/>
    <mergeCell ref="AB65:AC66"/>
    <mergeCell ref="AF65:AG66"/>
    <mergeCell ref="AJ65:AK66"/>
    <mergeCell ref="AN65:AO66"/>
    <mergeCell ref="DX66:DX69"/>
    <mergeCell ref="DY66:DY69"/>
    <mergeCell ref="V67:W68"/>
    <mergeCell ref="Z67:AA68"/>
    <mergeCell ref="AD67:AE68"/>
    <mergeCell ref="AH67:AI68"/>
    <mergeCell ref="AL67:AM68"/>
    <mergeCell ref="DR66:DR69"/>
    <mergeCell ref="DS66:DS69"/>
    <mergeCell ref="DT66:DT69"/>
    <mergeCell ref="DU66:DU69"/>
    <mergeCell ref="DV66:DV69"/>
    <mergeCell ref="DW66:DW69"/>
    <mergeCell ref="DL66:DL69"/>
    <mergeCell ref="DM66:DM69"/>
    <mergeCell ref="DN66:DN69"/>
    <mergeCell ref="DO66:DO69"/>
    <mergeCell ref="DP66:DP69"/>
    <mergeCell ref="DQ66:DQ69"/>
    <mergeCell ref="CZ66:DC69"/>
    <mergeCell ref="DD66:DG69"/>
    <mergeCell ref="DH66:DH69"/>
    <mergeCell ref="DI66:DI69"/>
    <mergeCell ref="DJ66:DJ69"/>
    <mergeCell ref="DK66:DK69"/>
    <mergeCell ref="CB66:CE69"/>
    <mergeCell ref="CJ66:CM69"/>
    <mergeCell ref="CN66:CQ69"/>
    <mergeCell ref="CR66:CU69"/>
    <mergeCell ref="CV66:CY69"/>
    <mergeCell ref="BD66:BG69"/>
    <mergeCell ref="BH66:BK69"/>
    <mergeCell ref="DJ70:DJ73"/>
    <mergeCell ref="DK70:DK73"/>
    <mergeCell ref="CB70:CE73"/>
    <mergeCell ref="CF70:CI73"/>
    <mergeCell ref="CJ70:CM73"/>
    <mergeCell ref="CN70:CQ73"/>
    <mergeCell ref="CR70:CU73"/>
    <mergeCell ref="CV70:CY73"/>
    <mergeCell ref="BD70:BG73"/>
    <mergeCell ref="BH70:BK73"/>
    <mergeCell ref="BL70:BO73"/>
    <mergeCell ref="BP70:BS73"/>
    <mergeCell ref="BT70:BW73"/>
    <mergeCell ref="BX70:CA73"/>
    <mergeCell ref="AQ70:AQ73"/>
    <mergeCell ref="AR70:AR73"/>
    <mergeCell ref="AS70:AS73"/>
    <mergeCell ref="AT70:AU73"/>
    <mergeCell ref="AV70:AY73"/>
    <mergeCell ref="AZ70:BC73"/>
    <mergeCell ref="P73:Q74"/>
    <mergeCell ref="T73:U74"/>
    <mergeCell ref="X73:Y74"/>
    <mergeCell ref="AB73:AC74"/>
    <mergeCell ref="AF73:AG74"/>
    <mergeCell ref="AJ73:AK74"/>
    <mergeCell ref="DX70:DX73"/>
    <mergeCell ref="DY70:DY73"/>
    <mergeCell ref="R71:S72"/>
    <mergeCell ref="V71:W72"/>
    <mergeCell ref="Z71:AA72"/>
    <mergeCell ref="AD71:AE72"/>
    <mergeCell ref="AH71:AI72"/>
    <mergeCell ref="AL71:AM72"/>
    <mergeCell ref="AN73:AO74"/>
    <mergeCell ref="AQ74:AQ77"/>
    <mergeCell ref="DR70:DR73"/>
    <mergeCell ref="DS70:DS73"/>
    <mergeCell ref="DT70:DT73"/>
    <mergeCell ref="DU70:DU73"/>
    <mergeCell ref="DV70:DV73"/>
    <mergeCell ref="DW70:DW73"/>
    <mergeCell ref="DL70:DL73"/>
    <mergeCell ref="DM70:DM73"/>
    <mergeCell ref="DN70:DN73"/>
    <mergeCell ref="DO70:DO73"/>
    <mergeCell ref="DP70:DP73"/>
    <mergeCell ref="DQ70:DQ73"/>
    <mergeCell ref="CZ70:DC73"/>
    <mergeCell ref="DD70:DG73"/>
    <mergeCell ref="DH70:DH73"/>
    <mergeCell ref="DI70:DI73"/>
    <mergeCell ref="DI74:DI77"/>
    <mergeCell ref="DJ74:DJ77"/>
    <mergeCell ref="DK74:DK77"/>
    <mergeCell ref="DL74:DL77"/>
    <mergeCell ref="CF74:CI77"/>
    <mergeCell ref="CJ74:CM77"/>
    <mergeCell ref="CN74:CQ77"/>
    <mergeCell ref="CR74:CU77"/>
    <mergeCell ref="CV74:CY77"/>
    <mergeCell ref="CZ74:DC77"/>
    <mergeCell ref="BH74:BK77"/>
    <mergeCell ref="BL74:BO77"/>
    <mergeCell ref="BP74:BS77"/>
    <mergeCell ref="BT74:BW77"/>
    <mergeCell ref="BX74:CA77"/>
    <mergeCell ref="CB74:CE77"/>
    <mergeCell ref="AR74:AR77"/>
    <mergeCell ref="AS74:AS77"/>
    <mergeCell ref="AT74:AU77"/>
    <mergeCell ref="AV74:AY77"/>
    <mergeCell ref="AZ74:BC77"/>
    <mergeCell ref="BD74:BG77"/>
    <mergeCell ref="AV78:AY81"/>
    <mergeCell ref="AZ78:BC81"/>
    <mergeCell ref="L77:M78"/>
    <mergeCell ref="P77:Q78"/>
    <mergeCell ref="T77:U78"/>
    <mergeCell ref="X77:Y78"/>
    <mergeCell ref="AB77:AC78"/>
    <mergeCell ref="AF77:AG78"/>
    <mergeCell ref="DY74:DY77"/>
    <mergeCell ref="N75:O76"/>
    <mergeCell ref="R75:S76"/>
    <mergeCell ref="V75:W76"/>
    <mergeCell ref="Z75:AA76"/>
    <mergeCell ref="AD75:AE76"/>
    <mergeCell ref="AH75:AI76"/>
    <mergeCell ref="AL75:AM76"/>
    <mergeCell ref="AJ77:AK78"/>
    <mergeCell ref="AN77:AO78"/>
    <mergeCell ref="DS74:DS77"/>
    <mergeCell ref="DT74:DT77"/>
    <mergeCell ref="DU74:DU77"/>
    <mergeCell ref="DV74:DV77"/>
    <mergeCell ref="DW74:DW77"/>
    <mergeCell ref="DX74:DX77"/>
    <mergeCell ref="DM74:DM77"/>
    <mergeCell ref="DN74:DN77"/>
    <mergeCell ref="DO74:DO77"/>
    <mergeCell ref="DP74:DP77"/>
    <mergeCell ref="DQ74:DQ77"/>
    <mergeCell ref="DR74:DR77"/>
    <mergeCell ref="DD74:DG77"/>
    <mergeCell ref="DH74:DH77"/>
    <mergeCell ref="DX78:DX81"/>
    <mergeCell ref="DY78:DY81"/>
    <mergeCell ref="N79:O80"/>
    <mergeCell ref="R79:S80"/>
    <mergeCell ref="V79:W80"/>
    <mergeCell ref="Z79:AA80"/>
    <mergeCell ref="AD79:AE80"/>
    <mergeCell ref="AH79:AI80"/>
    <mergeCell ref="AL79:AM80"/>
    <mergeCell ref="P81:Q82"/>
    <mergeCell ref="DR78:DR81"/>
    <mergeCell ref="DS78:DS81"/>
    <mergeCell ref="DT78:DT81"/>
    <mergeCell ref="DU78:DU81"/>
    <mergeCell ref="DV78:DV81"/>
    <mergeCell ref="DW78:DW81"/>
    <mergeCell ref="DL78:DL81"/>
    <mergeCell ref="DM78:DM81"/>
    <mergeCell ref="DN78:DN81"/>
    <mergeCell ref="DO78:DO81"/>
    <mergeCell ref="DP78:DP81"/>
    <mergeCell ref="DQ78:DQ81"/>
    <mergeCell ref="CZ78:DC81"/>
    <mergeCell ref="DD78:DG81"/>
    <mergeCell ref="DH78:DH81"/>
    <mergeCell ref="DI78:DI81"/>
    <mergeCell ref="DJ78:DJ81"/>
    <mergeCell ref="DK78:DK81"/>
    <mergeCell ref="CB78:CE81"/>
    <mergeCell ref="CF78:CI81"/>
    <mergeCell ref="CJ78:CM81"/>
    <mergeCell ref="CN78:CQ81"/>
    <mergeCell ref="CR82:CU85"/>
    <mergeCell ref="CV82:CY85"/>
    <mergeCell ref="BD82:BG85"/>
    <mergeCell ref="BH82:BK85"/>
    <mergeCell ref="BL82:BO85"/>
    <mergeCell ref="BP82:BS85"/>
    <mergeCell ref="BT82:BW85"/>
    <mergeCell ref="BX82:CA85"/>
    <mergeCell ref="AQ82:AQ85"/>
    <mergeCell ref="AR82:AR85"/>
    <mergeCell ref="AS82:AS85"/>
    <mergeCell ref="AT82:AU85"/>
    <mergeCell ref="AV82:AY85"/>
    <mergeCell ref="AZ82:BC85"/>
    <mergeCell ref="T81:U82"/>
    <mergeCell ref="X81:Y82"/>
    <mergeCell ref="AB81:AC82"/>
    <mergeCell ref="AF81:AG82"/>
    <mergeCell ref="AJ81:AK82"/>
    <mergeCell ref="AN81:AO82"/>
    <mergeCell ref="CR78:CU81"/>
    <mergeCell ref="CV78:CY81"/>
    <mergeCell ref="BD78:BG81"/>
    <mergeCell ref="BH78:BK81"/>
    <mergeCell ref="BL78:BO81"/>
    <mergeCell ref="BP78:BS81"/>
    <mergeCell ref="BT78:BW81"/>
    <mergeCell ref="BX78:CA81"/>
    <mergeCell ref="AQ78:AQ81"/>
    <mergeCell ref="AR78:AR81"/>
    <mergeCell ref="AS78:AS81"/>
    <mergeCell ref="AT78:AU81"/>
    <mergeCell ref="DX82:DX85"/>
    <mergeCell ref="DY82:DY85"/>
    <mergeCell ref="R83:S84"/>
    <mergeCell ref="V83:W84"/>
    <mergeCell ref="Z83:AA84"/>
    <mergeCell ref="AD83:AE84"/>
    <mergeCell ref="AH83:AI84"/>
    <mergeCell ref="AL83:AM84"/>
    <mergeCell ref="T85:U86"/>
    <mergeCell ref="X85:Y86"/>
    <mergeCell ref="DR82:DR85"/>
    <mergeCell ref="DS82:DS85"/>
    <mergeCell ref="DT82:DT85"/>
    <mergeCell ref="DU82:DU85"/>
    <mergeCell ref="DV82:DV85"/>
    <mergeCell ref="DW82:DW85"/>
    <mergeCell ref="DL82:DL85"/>
    <mergeCell ref="DM82:DM85"/>
    <mergeCell ref="DN82:DN85"/>
    <mergeCell ref="DO82:DO85"/>
    <mergeCell ref="DP82:DP85"/>
    <mergeCell ref="DQ82:DQ85"/>
    <mergeCell ref="CZ82:DC85"/>
    <mergeCell ref="DD82:DG85"/>
    <mergeCell ref="DH82:DH85"/>
    <mergeCell ref="DI82:DI85"/>
    <mergeCell ref="DJ82:DJ85"/>
    <mergeCell ref="DK82:DK85"/>
    <mergeCell ref="CB82:CE85"/>
    <mergeCell ref="CF82:CI85"/>
    <mergeCell ref="CJ82:CM85"/>
    <mergeCell ref="CN82:CQ85"/>
    <mergeCell ref="BX86:CA89"/>
    <mergeCell ref="CB86:CE89"/>
    <mergeCell ref="CF86:CI89"/>
    <mergeCell ref="AS86:AS89"/>
    <mergeCell ref="AT86:AU89"/>
    <mergeCell ref="AV86:AY89"/>
    <mergeCell ref="AZ86:BC89"/>
    <mergeCell ref="BD86:BG89"/>
    <mergeCell ref="BH86:BK89"/>
    <mergeCell ref="AB85:AC86"/>
    <mergeCell ref="AF85:AG86"/>
    <mergeCell ref="AJ85:AK86"/>
    <mergeCell ref="AN85:AO86"/>
    <mergeCell ref="AQ86:AQ89"/>
    <mergeCell ref="AR86:AR89"/>
    <mergeCell ref="AN89:AO90"/>
    <mergeCell ref="AQ90:AQ93"/>
    <mergeCell ref="AR90:AR93"/>
    <mergeCell ref="AN93:AO94"/>
    <mergeCell ref="DT86:DT89"/>
    <mergeCell ref="DU86:DU89"/>
    <mergeCell ref="DV86:DV89"/>
    <mergeCell ref="DW86:DW89"/>
    <mergeCell ref="DX86:DX89"/>
    <mergeCell ref="DY86:DY89"/>
    <mergeCell ref="DN86:DN89"/>
    <mergeCell ref="DO86:DO89"/>
    <mergeCell ref="DP86:DP89"/>
    <mergeCell ref="DQ86:DQ89"/>
    <mergeCell ref="DR86:DR89"/>
    <mergeCell ref="DS86:DS89"/>
    <mergeCell ref="DH86:DH89"/>
    <mergeCell ref="DI86:DI89"/>
    <mergeCell ref="DJ86:DJ89"/>
    <mergeCell ref="DK86:DK89"/>
    <mergeCell ref="DL86:DL89"/>
    <mergeCell ref="DM86:DM89"/>
    <mergeCell ref="CZ90:DC93"/>
    <mergeCell ref="DD90:DG93"/>
    <mergeCell ref="BL90:BO93"/>
    <mergeCell ref="BP90:BS93"/>
    <mergeCell ref="BT90:BW93"/>
    <mergeCell ref="BX90:CA93"/>
    <mergeCell ref="CB90:CE93"/>
    <mergeCell ref="CF90:CI93"/>
    <mergeCell ref="AS90:AS93"/>
    <mergeCell ref="AT90:AU93"/>
    <mergeCell ref="AV90:AY93"/>
    <mergeCell ref="AZ90:BC93"/>
    <mergeCell ref="BD90:BG93"/>
    <mergeCell ref="BH90:BK93"/>
    <mergeCell ref="V87:W88"/>
    <mergeCell ref="Z87:AA88"/>
    <mergeCell ref="AD87:AE88"/>
    <mergeCell ref="AH87:AI88"/>
    <mergeCell ref="AL87:AM88"/>
    <mergeCell ref="X89:Y90"/>
    <mergeCell ref="AB89:AC90"/>
    <mergeCell ref="AF89:AG90"/>
    <mergeCell ref="AJ89:AK90"/>
    <mergeCell ref="CJ86:CM89"/>
    <mergeCell ref="CN86:CQ89"/>
    <mergeCell ref="CR86:CU89"/>
    <mergeCell ref="CV86:CY89"/>
    <mergeCell ref="CZ86:DC89"/>
    <mergeCell ref="DD86:DG89"/>
    <mergeCell ref="BL86:BO89"/>
    <mergeCell ref="BP86:BS89"/>
    <mergeCell ref="BT86:BW89"/>
    <mergeCell ref="DT90:DT93"/>
    <mergeCell ref="DU90:DU93"/>
    <mergeCell ref="DV90:DV93"/>
    <mergeCell ref="DW90:DW93"/>
    <mergeCell ref="DX90:DX93"/>
    <mergeCell ref="DY90:DY93"/>
    <mergeCell ref="DN90:DN93"/>
    <mergeCell ref="DO90:DO93"/>
    <mergeCell ref="DP90:DP93"/>
    <mergeCell ref="DQ90:DQ93"/>
    <mergeCell ref="DR90:DR93"/>
    <mergeCell ref="DS90:DS93"/>
    <mergeCell ref="DH90:DH93"/>
    <mergeCell ref="DI90:DI93"/>
    <mergeCell ref="DJ90:DJ93"/>
    <mergeCell ref="DK90:DK93"/>
    <mergeCell ref="DL90:DL93"/>
    <mergeCell ref="DM90:DM93"/>
    <mergeCell ref="CN94:CQ97"/>
    <mergeCell ref="CR94:CU97"/>
    <mergeCell ref="CV94:CY97"/>
    <mergeCell ref="BD94:BG97"/>
    <mergeCell ref="BH94:BK97"/>
    <mergeCell ref="BL94:BO97"/>
    <mergeCell ref="BP94:BS97"/>
    <mergeCell ref="BT94:BW97"/>
    <mergeCell ref="BX94:CA97"/>
    <mergeCell ref="AQ94:AQ97"/>
    <mergeCell ref="AR94:AR97"/>
    <mergeCell ref="AS94:AS97"/>
    <mergeCell ref="AT94:AU97"/>
    <mergeCell ref="AV94:AY97"/>
    <mergeCell ref="AZ94:BC97"/>
    <mergeCell ref="Z91:AA92"/>
    <mergeCell ref="AD91:AE92"/>
    <mergeCell ref="AH91:AI92"/>
    <mergeCell ref="AL91:AM92"/>
    <mergeCell ref="AB93:AC94"/>
    <mergeCell ref="AF93:AG94"/>
    <mergeCell ref="AJ93:AK94"/>
    <mergeCell ref="CJ90:CM93"/>
    <mergeCell ref="CN90:CQ93"/>
    <mergeCell ref="CR90:CU93"/>
    <mergeCell ref="CV90:CY93"/>
    <mergeCell ref="BH98:BK101"/>
    <mergeCell ref="DX94:DX97"/>
    <mergeCell ref="DY94:DY97"/>
    <mergeCell ref="AD95:AE96"/>
    <mergeCell ref="AH95:AI96"/>
    <mergeCell ref="AL95:AM96"/>
    <mergeCell ref="AF97:AG98"/>
    <mergeCell ref="AJ97:AK98"/>
    <mergeCell ref="AN97:AO98"/>
    <mergeCell ref="AZ98:BC101"/>
    <mergeCell ref="BD98:BG101"/>
    <mergeCell ref="DR94:DR97"/>
    <mergeCell ref="DS94:DS97"/>
    <mergeCell ref="DT94:DT97"/>
    <mergeCell ref="DU94:DU97"/>
    <mergeCell ref="DV94:DV97"/>
    <mergeCell ref="DW94:DW97"/>
    <mergeCell ref="DL94:DL97"/>
    <mergeCell ref="DM94:DM97"/>
    <mergeCell ref="DN94:DN97"/>
    <mergeCell ref="DO94:DO97"/>
    <mergeCell ref="DP94:DP97"/>
    <mergeCell ref="DQ94:DQ97"/>
    <mergeCell ref="CZ94:DC97"/>
    <mergeCell ref="DD94:DG97"/>
    <mergeCell ref="DH94:DH97"/>
    <mergeCell ref="DI94:DI97"/>
    <mergeCell ref="DJ94:DJ97"/>
    <mergeCell ref="DK94:DK97"/>
    <mergeCell ref="CB94:CE97"/>
    <mergeCell ref="CF94:CI97"/>
    <mergeCell ref="CJ94:CM97"/>
    <mergeCell ref="DN98:DN101"/>
    <mergeCell ref="DO98:DO101"/>
    <mergeCell ref="DP98:DP101"/>
    <mergeCell ref="DQ98:DQ101"/>
    <mergeCell ref="DR98:DR101"/>
    <mergeCell ref="DD98:DG101"/>
    <mergeCell ref="DH98:DH101"/>
    <mergeCell ref="DI98:DI101"/>
    <mergeCell ref="DJ98:DJ101"/>
    <mergeCell ref="DK98:DK101"/>
    <mergeCell ref="DL98:DL101"/>
    <mergeCell ref="CF98:CI101"/>
    <mergeCell ref="CJ98:CM101"/>
    <mergeCell ref="CN98:CQ101"/>
    <mergeCell ref="CR98:CU101"/>
    <mergeCell ref="CV98:CY101"/>
    <mergeCell ref="CZ98:DC101"/>
    <mergeCell ref="DY98:DY101"/>
    <mergeCell ref="AH99:AI100"/>
    <mergeCell ref="AL99:AM100"/>
    <mergeCell ref="BL98:BO101"/>
    <mergeCell ref="BP98:BS101"/>
    <mergeCell ref="BT98:BW101"/>
    <mergeCell ref="BX98:CA101"/>
    <mergeCell ref="CB98:CE101"/>
    <mergeCell ref="AQ98:AQ101"/>
    <mergeCell ref="AR98:AR101"/>
    <mergeCell ref="AS98:AS101"/>
    <mergeCell ref="AT98:AU101"/>
    <mergeCell ref="AV98:AY101"/>
    <mergeCell ref="DW102:DW105"/>
    <mergeCell ref="DX102:DX105"/>
    <mergeCell ref="DY102:DY105"/>
    <mergeCell ref="AL103:AM104"/>
    <mergeCell ref="F100:S101"/>
    <mergeCell ref="T100:V101"/>
    <mergeCell ref="W100:Y101"/>
    <mergeCell ref="AJ101:AK102"/>
    <mergeCell ref="AN101:AO102"/>
    <mergeCell ref="F102:S103"/>
    <mergeCell ref="T102:V103"/>
    <mergeCell ref="DS98:DS101"/>
    <mergeCell ref="DT98:DT101"/>
    <mergeCell ref="DU98:DU101"/>
    <mergeCell ref="DV98:DV101"/>
    <mergeCell ref="DW98:DW101"/>
    <mergeCell ref="DX98:DX101"/>
    <mergeCell ref="DM98:DM101"/>
    <mergeCell ref="CB106:CE109"/>
    <mergeCell ref="CN102:CQ105"/>
    <mergeCell ref="CR102:CU105"/>
    <mergeCell ref="AZ102:BC105"/>
    <mergeCell ref="BD102:BG105"/>
    <mergeCell ref="BH102:BK105"/>
    <mergeCell ref="BL102:BO105"/>
    <mergeCell ref="BP102:BS105"/>
    <mergeCell ref="BT102:BW105"/>
    <mergeCell ref="W102:Y103"/>
    <mergeCell ref="AQ102:AQ105"/>
    <mergeCell ref="AR102:AR105"/>
    <mergeCell ref="AS102:AS105"/>
    <mergeCell ref="AT102:AU105"/>
    <mergeCell ref="AV102:AY105"/>
    <mergeCell ref="CR106:CU109"/>
    <mergeCell ref="AZ106:BC109"/>
    <mergeCell ref="BD106:BG109"/>
    <mergeCell ref="BH106:BK109"/>
    <mergeCell ref="BL106:BO109"/>
    <mergeCell ref="BP106:BS109"/>
    <mergeCell ref="BT106:BW109"/>
    <mergeCell ref="W106:Y107"/>
    <mergeCell ref="AQ106:AQ109"/>
    <mergeCell ref="AR106:AR109"/>
    <mergeCell ref="AS106:AS109"/>
    <mergeCell ref="AT106:AU109"/>
    <mergeCell ref="AV106:AY109"/>
    <mergeCell ref="BL113:BO113"/>
    <mergeCell ref="F104:S105"/>
    <mergeCell ref="T104:V105"/>
    <mergeCell ref="W104:Y105"/>
    <mergeCell ref="AN105:AO106"/>
    <mergeCell ref="F106:S107"/>
    <mergeCell ref="T106:V107"/>
    <mergeCell ref="DQ102:DQ105"/>
    <mergeCell ref="DR102:DR105"/>
    <mergeCell ref="DS102:DS105"/>
    <mergeCell ref="DT102:DT105"/>
    <mergeCell ref="DU102:DU105"/>
    <mergeCell ref="DV102:DV105"/>
    <mergeCell ref="DK102:DK105"/>
    <mergeCell ref="DL102:DL105"/>
    <mergeCell ref="DM102:DM105"/>
    <mergeCell ref="DN102:DN105"/>
    <mergeCell ref="DO102:DO105"/>
    <mergeCell ref="DP102:DP105"/>
    <mergeCell ref="CV102:CY105"/>
    <mergeCell ref="CZ102:DC105"/>
    <mergeCell ref="DD102:DG105"/>
    <mergeCell ref="DH102:DH105"/>
    <mergeCell ref="DI102:DI105"/>
    <mergeCell ref="DJ102:DJ105"/>
    <mergeCell ref="BX102:CA105"/>
    <mergeCell ref="CB102:CE105"/>
    <mergeCell ref="CF102:CI105"/>
    <mergeCell ref="CJ102:CM105"/>
    <mergeCell ref="DI106:DI109"/>
    <mergeCell ref="DJ106:DJ109"/>
    <mergeCell ref="BX106:CA109"/>
    <mergeCell ref="AS110:AS117"/>
    <mergeCell ref="AT110:AU110"/>
    <mergeCell ref="AV110:AY110"/>
    <mergeCell ref="AZ110:BC110"/>
    <mergeCell ref="BD110:BG110"/>
    <mergeCell ref="BH110:BK110"/>
    <mergeCell ref="AT111:AU111"/>
    <mergeCell ref="AV111:AY111"/>
    <mergeCell ref="AZ111:BC111"/>
    <mergeCell ref="BD111:BG111"/>
    <mergeCell ref="AT113:AU113"/>
    <mergeCell ref="AV113:AY113"/>
    <mergeCell ref="AZ113:BC113"/>
    <mergeCell ref="BD113:BG113"/>
    <mergeCell ref="BH113:BK113"/>
    <mergeCell ref="BH111:BK111"/>
    <mergeCell ref="AT116:AU116"/>
    <mergeCell ref="AV116:AY116"/>
    <mergeCell ref="AZ116:BC116"/>
    <mergeCell ref="AT117:AU117"/>
    <mergeCell ref="AV117:AY117"/>
    <mergeCell ref="AZ117:BC117"/>
    <mergeCell ref="BD117:BG117"/>
    <mergeCell ref="BH117:BK117"/>
    <mergeCell ref="BD116:BG116"/>
    <mergeCell ref="BH116:BK116"/>
    <mergeCell ref="DQ112:DS112"/>
    <mergeCell ref="CB112:CE112"/>
    <mergeCell ref="CF112:CI112"/>
    <mergeCell ref="CJ112:CM112"/>
    <mergeCell ref="CN112:CQ112"/>
    <mergeCell ref="CR112:CU112"/>
    <mergeCell ref="CV112:CY112"/>
    <mergeCell ref="DW106:DW109"/>
    <mergeCell ref="DX106:DX109"/>
    <mergeCell ref="DY106:DY109"/>
    <mergeCell ref="F108:S109"/>
    <mergeCell ref="T108:V109"/>
    <mergeCell ref="W108:Y109"/>
    <mergeCell ref="DQ106:DQ109"/>
    <mergeCell ref="DR106:DR109"/>
    <mergeCell ref="DS106:DS109"/>
    <mergeCell ref="DT106:DT109"/>
    <mergeCell ref="DU106:DU109"/>
    <mergeCell ref="DV106:DV109"/>
    <mergeCell ref="DK106:DK109"/>
    <mergeCell ref="DL106:DL109"/>
    <mergeCell ref="DM106:DM109"/>
    <mergeCell ref="DN106:DN109"/>
    <mergeCell ref="DO106:DO109"/>
    <mergeCell ref="DP106:DP109"/>
    <mergeCell ref="CV106:CY109"/>
    <mergeCell ref="CZ106:DC109"/>
    <mergeCell ref="DD106:DG109"/>
    <mergeCell ref="DH106:DH109"/>
    <mergeCell ref="CF106:CI109"/>
    <mergeCell ref="CJ106:CM109"/>
    <mergeCell ref="CN106:CQ109"/>
    <mergeCell ref="DH110:DJ110"/>
    <mergeCell ref="DK110:DM110"/>
    <mergeCell ref="DN110:DP110"/>
    <mergeCell ref="DQ110:DS110"/>
    <mergeCell ref="DT110:DV110"/>
    <mergeCell ref="DW110:DY110"/>
    <mergeCell ref="CJ110:CM110"/>
    <mergeCell ref="CN110:CQ110"/>
    <mergeCell ref="CR110:CU110"/>
    <mergeCell ref="CV110:CY110"/>
    <mergeCell ref="CZ110:DC110"/>
    <mergeCell ref="DD110:DG110"/>
    <mergeCell ref="BL110:BO110"/>
    <mergeCell ref="BP110:BS110"/>
    <mergeCell ref="BT110:BW110"/>
    <mergeCell ref="BX110:CA110"/>
    <mergeCell ref="CB110:CE110"/>
    <mergeCell ref="CF110:CI110"/>
    <mergeCell ref="DQ113:DS113"/>
    <mergeCell ref="DT113:DV113"/>
    <mergeCell ref="DW113:DY113"/>
    <mergeCell ref="DW111:DY111"/>
    <mergeCell ref="AT112:AU112"/>
    <mergeCell ref="AV112:AY112"/>
    <mergeCell ref="AZ112:BC112"/>
    <mergeCell ref="BD112:BG112"/>
    <mergeCell ref="BH112:BK112"/>
    <mergeCell ref="BL112:BO112"/>
    <mergeCell ref="BP112:BS112"/>
    <mergeCell ref="BT112:BW112"/>
    <mergeCell ref="BX112:CA112"/>
    <mergeCell ref="DD111:DG111"/>
    <mergeCell ref="DH111:DJ111"/>
    <mergeCell ref="DK111:DM111"/>
    <mergeCell ref="DN111:DP111"/>
    <mergeCell ref="DQ111:DS111"/>
    <mergeCell ref="DT111:DV111"/>
    <mergeCell ref="CF111:CI111"/>
    <mergeCell ref="CJ111:CM111"/>
    <mergeCell ref="CN111:CQ111"/>
    <mergeCell ref="CR111:CU111"/>
    <mergeCell ref="CV111:CY111"/>
    <mergeCell ref="CZ111:DC111"/>
    <mergeCell ref="BL111:BO111"/>
    <mergeCell ref="BP111:BS111"/>
    <mergeCell ref="BT111:BW111"/>
    <mergeCell ref="BX111:CA111"/>
    <mergeCell ref="CB111:CE111"/>
    <mergeCell ref="DT112:DV112"/>
    <mergeCell ref="DW112:DY112"/>
    <mergeCell ref="BP114:BS114"/>
    <mergeCell ref="CV113:CY113"/>
    <mergeCell ref="CZ113:DC113"/>
    <mergeCell ref="DD113:DG113"/>
    <mergeCell ref="DH113:DJ113"/>
    <mergeCell ref="DK113:DM113"/>
    <mergeCell ref="DN113:DP113"/>
    <mergeCell ref="BX113:CA113"/>
    <mergeCell ref="CB113:CE113"/>
    <mergeCell ref="CF113:CI113"/>
    <mergeCell ref="CJ113:CM113"/>
    <mergeCell ref="CN113:CQ113"/>
    <mergeCell ref="CR113:CU113"/>
    <mergeCell ref="DN114:DP114"/>
    <mergeCell ref="BP113:BS113"/>
    <mergeCell ref="BT113:BW113"/>
    <mergeCell ref="CZ112:DC112"/>
    <mergeCell ref="DD112:DG112"/>
    <mergeCell ref="DH112:DJ112"/>
    <mergeCell ref="DK112:DM112"/>
    <mergeCell ref="DN112:DP112"/>
    <mergeCell ref="DQ114:DS114"/>
    <mergeCell ref="DT114:DV114"/>
    <mergeCell ref="DW114:DY114"/>
    <mergeCell ref="AT115:AU115"/>
    <mergeCell ref="AV115:AY115"/>
    <mergeCell ref="AZ115:BC115"/>
    <mergeCell ref="BD115:BG115"/>
    <mergeCell ref="BH115:BK115"/>
    <mergeCell ref="BL115:BO115"/>
    <mergeCell ref="CR114:CU114"/>
    <mergeCell ref="CV114:CY114"/>
    <mergeCell ref="CZ114:DC114"/>
    <mergeCell ref="DD114:DG114"/>
    <mergeCell ref="DH114:DJ114"/>
    <mergeCell ref="DK114:DM114"/>
    <mergeCell ref="BT114:BW114"/>
    <mergeCell ref="BX114:CA114"/>
    <mergeCell ref="CB114:CE114"/>
    <mergeCell ref="CF114:CI114"/>
    <mergeCell ref="CJ114:CM114"/>
    <mergeCell ref="CN114:CQ114"/>
    <mergeCell ref="DK115:DM115"/>
    <mergeCell ref="DN115:DP115"/>
    <mergeCell ref="DQ115:DS115"/>
    <mergeCell ref="DT115:DV115"/>
    <mergeCell ref="DW115:DY115"/>
    <mergeCell ref="AT114:AU114"/>
    <mergeCell ref="AV114:AY114"/>
    <mergeCell ref="AZ114:BC114"/>
    <mergeCell ref="BD114:BG114"/>
    <mergeCell ref="BH114:BK114"/>
    <mergeCell ref="BL114:BO114"/>
    <mergeCell ref="DT117:DV117"/>
    <mergeCell ref="DW117:DY117"/>
    <mergeCell ref="CN115:CQ115"/>
    <mergeCell ref="CR115:CU115"/>
    <mergeCell ref="CV115:CY115"/>
    <mergeCell ref="CZ115:DC115"/>
    <mergeCell ref="DD115:DG115"/>
    <mergeCell ref="DH115:DJ115"/>
    <mergeCell ref="BP115:BS115"/>
    <mergeCell ref="BT115:BW115"/>
    <mergeCell ref="BX115:CA115"/>
    <mergeCell ref="CB115:CE115"/>
    <mergeCell ref="CF115:CI115"/>
    <mergeCell ref="CJ115:CM115"/>
    <mergeCell ref="DH116:DJ116"/>
    <mergeCell ref="DK116:DM116"/>
    <mergeCell ref="DN116:DP116"/>
    <mergeCell ref="DQ116:DS116"/>
    <mergeCell ref="DT116:DV116"/>
    <mergeCell ref="DD117:DG117"/>
    <mergeCell ref="DH117:DJ117"/>
    <mergeCell ref="BP117:BS117"/>
    <mergeCell ref="BT117:BW117"/>
    <mergeCell ref="BX117:CA117"/>
    <mergeCell ref="CB117:CE117"/>
    <mergeCell ref="CF117:CI117"/>
    <mergeCell ref="CJ117:CM117"/>
    <mergeCell ref="BL117:BO117"/>
    <mergeCell ref="DD119:DG119"/>
    <mergeCell ref="AT118:AU118"/>
    <mergeCell ref="DW116:DY116"/>
    <mergeCell ref="CJ116:CM116"/>
    <mergeCell ref="CN116:CQ116"/>
    <mergeCell ref="CR116:CU116"/>
    <mergeCell ref="CV116:CY116"/>
    <mergeCell ref="CZ116:DC116"/>
    <mergeCell ref="DD116:DG116"/>
    <mergeCell ref="BL116:BO116"/>
    <mergeCell ref="BP116:BS116"/>
    <mergeCell ref="BT116:BW116"/>
    <mergeCell ref="BX116:CA116"/>
    <mergeCell ref="CB116:CE116"/>
    <mergeCell ref="CF116:CI116"/>
    <mergeCell ref="DK117:DM117"/>
    <mergeCell ref="DN117:DP117"/>
    <mergeCell ref="DQ117:DS117"/>
    <mergeCell ref="CF119:CI119"/>
    <mergeCell ref="CJ119:CM119"/>
    <mergeCell ref="CN119:CQ119"/>
    <mergeCell ref="CR119:CU119"/>
    <mergeCell ref="CV119:CY119"/>
    <mergeCell ref="CZ119:DC119"/>
    <mergeCell ref="BH119:BK119"/>
    <mergeCell ref="BL119:BO119"/>
    <mergeCell ref="BP119:BS119"/>
    <mergeCell ref="BT119:BW119"/>
    <mergeCell ref="BX119:CA119"/>
    <mergeCell ref="CB119:CE119"/>
    <mergeCell ref="AT119:AU119"/>
    <mergeCell ref="AV119:AY119"/>
    <mergeCell ref="AZ119:BC119"/>
    <mergeCell ref="BD119:BG119"/>
    <mergeCell ref="CN117:CQ117"/>
    <mergeCell ref="CR117:CU117"/>
    <mergeCell ref="CV117:CY117"/>
    <mergeCell ref="CZ117:DC117"/>
    <mergeCell ref="CZ120:DC120"/>
    <mergeCell ref="DD120:DG120"/>
    <mergeCell ref="AT121:AU121"/>
    <mergeCell ref="AV121:AY121"/>
    <mergeCell ref="AZ121:BC121"/>
    <mergeCell ref="BD121:BG121"/>
    <mergeCell ref="BH121:BK121"/>
    <mergeCell ref="BL121:BO121"/>
    <mergeCell ref="BP121:BS121"/>
    <mergeCell ref="BT121:BW121"/>
    <mergeCell ref="CB120:CE120"/>
    <mergeCell ref="CF120:CI120"/>
    <mergeCell ref="CJ120:CM120"/>
    <mergeCell ref="CN120:CQ120"/>
    <mergeCell ref="CR120:CU120"/>
    <mergeCell ref="CV120:CY120"/>
    <mergeCell ref="AT120:AU120"/>
    <mergeCell ref="AV120:AY120"/>
    <mergeCell ref="AZ120:BC120"/>
    <mergeCell ref="BD120:BG120"/>
    <mergeCell ref="BH120:BK120"/>
    <mergeCell ref="BL120:BO120"/>
    <mergeCell ref="BP120:BS120"/>
    <mergeCell ref="BT120:BW120"/>
    <mergeCell ref="BX120:CA120"/>
    <mergeCell ref="CB124:CE124"/>
    <mergeCell ref="CV121:CY121"/>
    <mergeCell ref="CZ121:DC121"/>
    <mergeCell ref="DD121:DG121"/>
    <mergeCell ref="AT122:AU122"/>
    <mergeCell ref="AV122:AY122"/>
    <mergeCell ref="AZ122:BC122"/>
    <mergeCell ref="BD122:BG122"/>
    <mergeCell ref="BH122:BK122"/>
    <mergeCell ref="BL122:BO122"/>
    <mergeCell ref="BP122:BS122"/>
    <mergeCell ref="BX121:CA121"/>
    <mergeCell ref="CB121:CE121"/>
    <mergeCell ref="CF121:CI121"/>
    <mergeCell ref="CJ121:CM121"/>
    <mergeCell ref="CN121:CQ121"/>
    <mergeCell ref="CR121:CU121"/>
    <mergeCell ref="BL125:BO125"/>
    <mergeCell ref="CR122:CU122"/>
    <mergeCell ref="CV122:CY122"/>
    <mergeCell ref="CZ122:DC122"/>
    <mergeCell ref="DD122:DG122"/>
    <mergeCell ref="AT123:AU123"/>
    <mergeCell ref="AV123:AY123"/>
    <mergeCell ref="AZ123:BC123"/>
    <mergeCell ref="BD123:BG123"/>
    <mergeCell ref="BH123:BK123"/>
    <mergeCell ref="BL123:BO123"/>
    <mergeCell ref="BT122:BW122"/>
    <mergeCell ref="BX122:CA122"/>
    <mergeCell ref="CB122:CE122"/>
    <mergeCell ref="CF122:CI122"/>
    <mergeCell ref="CJ122:CM122"/>
    <mergeCell ref="CN122:CQ122"/>
    <mergeCell ref="CJ124:CM124"/>
    <mergeCell ref="CN124:CQ124"/>
    <mergeCell ref="CR124:CU124"/>
    <mergeCell ref="CV124:CY124"/>
    <mergeCell ref="CZ124:DC124"/>
    <mergeCell ref="CN123:CQ123"/>
    <mergeCell ref="CR123:CU123"/>
    <mergeCell ref="CV123:CY123"/>
    <mergeCell ref="CZ123:DC123"/>
    <mergeCell ref="DD123:DG123"/>
    <mergeCell ref="DD124:DG124"/>
    <mergeCell ref="BL124:BO124"/>
    <mergeCell ref="BP124:BS124"/>
    <mergeCell ref="BT124:BW124"/>
    <mergeCell ref="BX124:CA124"/>
    <mergeCell ref="BL127:BO127"/>
    <mergeCell ref="CN125:CQ125"/>
    <mergeCell ref="CR125:CU125"/>
    <mergeCell ref="CV125:CY125"/>
    <mergeCell ref="CZ125:DC125"/>
    <mergeCell ref="DD125:DG125"/>
    <mergeCell ref="AT124:AU124"/>
    <mergeCell ref="AV124:AY124"/>
    <mergeCell ref="AZ124:BC124"/>
    <mergeCell ref="BD124:BG124"/>
    <mergeCell ref="BH124:BK124"/>
    <mergeCell ref="BP123:BS123"/>
    <mergeCell ref="BT123:BW123"/>
    <mergeCell ref="BX123:CA123"/>
    <mergeCell ref="CB123:CE123"/>
    <mergeCell ref="CF123:CI123"/>
    <mergeCell ref="CJ123:CM123"/>
    <mergeCell ref="AV126:AY126"/>
    <mergeCell ref="AZ126:BC126"/>
    <mergeCell ref="BD126:BG126"/>
    <mergeCell ref="BH126:BK126"/>
    <mergeCell ref="BP125:BS125"/>
    <mergeCell ref="BT125:BW125"/>
    <mergeCell ref="BX125:CA125"/>
    <mergeCell ref="CB125:CE125"/>
    <mergeCell ref="CF125:CI125"/>
    <mergeCell ref="CJ125:CM125"/>
    <mergeCell ref="AT125:AU125"/>
    <mergeCell ref="AV125:AY125"/>
    <mergeCell ref="AZ125:BC125"/>
    <mergeCell ref="BD125:BG125"/>
    <mergeCell ref="BH125:BK125"/>
    <mergeCell ref="CF126:CI126"/>
    <mergeCell ref="CF124:CI124"/>
    <mergeCell ref="BP128:BS128"/>
    <mergeCell ref="BT128:BW128"/>
    <mergeCell ref="BX128:CA128"/>
    <mergeCell ref="AZ129:BS129"/>
    <mergeCell ref="AV118:AY118"/>
    <mergeCell ref="AZ118:BC118"/>
    <mergeCell ref="BD118:BG118"/>
    <mergeCell ref="BH118:BK118"/>
    <mergeCell ref="BL118:BO118"/>
    <mergeCell ref="BP118:BS118"/>
    <mergeCell ref="CN127:CQ127"/>
    <mergeCell ref="CR127:CU127"/>
    <mergeCell ref="CV127:CY127"/>
    <mergeCell ref="CZ127:DC127"/>
    <mergeCell ref="DD127:DG127"/>
    <mergeCell ref="AV128:AY128"/>
    <mergeCell ref="AZ128:BC128"/>
    <mergeCell ref="BD128:BG128"/>
    <mergeCell ref="BH128:BK128"/>
    <mergeCell ref="BL128:BO128"/>
    <mergeCell ref="BP127:BS127"/>
    <mergeCell ref="BT127:BW127"/>
    <mergeCell ref="BX127:CA127"/>
    <mergeCell ref="CB127:CE127"/>
    <mergeCell ref="CF127:CI127"/>
    <mergeCell ref="CJ127:CM127"/>
    <mergeCell ref="AV127:AY127"/>
    <mergeCell ref="AZ127:BC127"/>
    <mergeCell ref="BD127:BG127"/>
    <mergeCell ref="BH127:BK127"/>
    <mergeCell ref="AT126:AU126"/>
    <mergeCell ref="CJ126:CM126"/>
    <mergeCell ref="AS118:AS127"/>
    <mergeCell ref="Y9:AU10"/>
    <mergeCell ref="Y11:AU12"/>
    <mergeCell ref="Y13:AU14"/>
    <mergeCell ref="F6:AU8"/>
    <mergeCell ref="Y15:AU16"/>
    <mergeCell ref="Y17:AU18"/>
    <mergeCell ref="Y19:AU20"/>
    <mergeCell ref="Y21:AU22"/>
    <mergeCell ref="DD118:DG118"/>
    <mergeCell ref="CZ118:DC118"/>
    <mergeCell ref="CV118:CY118"/>
    <mergeCell ref="CR118:CU118"/>
    <mergeCell ref="BT118:BW118"/>
    <mergeCell ref="BX118:CA118"/>
    <mergeCell ref="CB118:CE118"/>
    <mergeCell ref="CF118:CI118"/>
    <mergeCell ref="CJ118:CM118"/>
    <mergeCell ref="CN118:CQ118"/>
    <mergeCell ref="AT127:AU127"/>
    <mergeCell ref="CN126:CQ126"/>
    <mergeCell ref="CR126:CU126"/>
    <mergeCell ref="CV126:CY126"/>
    <mergeCell ref="CZ126:DC126"/>
    <mergeCell ref="DD126:DG126"/>
    <mergeCell ref="BL126:BO126"/>
    <mergeCell ref="BP126:BS126"/>
    <mergeCell ref="BT126:BW126"/>
    <mergeCell ref="BX126:CA126"/>
    <mergeCell ref="CB126:CE126"/>
  </mergeCells>
  <dataValidations count="3">
    <dataValidation type="list" allowBlank="1" showInputMessage="1" showErrorMessage="1" sqref="BY30:BZ31 BY14:BZ15 CC14:CD15 CA16:CB17 CC18:CD19 CE16:CF17 CG18:CH19 CE20:CF21 CI20:CJ21 CG22:CH23 CK22:CL23 CI24:CJ25 CK26:CL27 CM24:CN25 CO26:CP27 CM28:CN29 CO30:CP31 CQ28:CR29 CS30:CT31 CQ32:CR33 CS34:CT35 CU32:CV33 CW34:CX35 CU36:CV37 CW38:CX39 CY36:CZ37 DA38:DB39 CY40:CZ41 DC40:DD41 AY40:AZ41 BC40:BD41 BA38:BB39 BC36:BD37 BE34:BF35 BG32:BH33 BI30:BJ31 BK28:BL29 BM26:BN27 BO24:BP25 BQ22:BR23 BS20:BT21 BU18:BV19 BW16:BX17 BY18:BZ19 CA20:CB21 BW20:BX21 BY22:BZ23 CC22:CD23 CA24:CB25 CC26:CD27 CE24:CF25 CG26:CH27 CE28:CF29 CG30:CH31 CI28:CJ29 CK30:CL31 CI32:CJ33 CM32:CN33 CK34:CL35 CO34:CP35 CM36:CN37 CQ36:CR37 CO38:CP39 CS38:CT39 CQ40:CR41 CU40:CV41 BG40:BH41 BE38:BF39 BG36:BH37 BI34:BJ35 BI38:BJ39 BK40:BL41 BM38:BN39 BK36:BL37 BK32:BL33 BM30:BN31 BM34:BN35 BO36:BP37 BO40:BP41 BQ38:BR39 BQ34:BR35 BO32:BP33 BO28:BP29 BQ26:BR27 BS24:BT25 BU22:BV23 BW24:BX25 BU26:BV27 BS28:BT29 BQ30:BR31 BS32:BT33 BS36:BT37 BS40:BT41 BW40:BX41 CA40:CB41 CE40:CF41 CI40:CJ41 CM40:CN41 CK38:CL39 CG38:CH39 CC38:CD39 BY38:BZ39 BU38:BV39 BW36:BX37 BU34:BV35 BW32:BX33 BY34:BZ35 CA36:CB37 CC34:CD35 CE36:CF37 CG34:CH35 CI36:CJ37 CE32:CF33 CA12:CB13 BW28:BX29 BY26:BZ27 CA28:CB29 CC30:CD31 CA32:CB33 BU30:BV31" xr:uid="{F364481C-21DB-413F-89D6-FEAC875519AF}">
      <formula1>"○,●"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T73:U74 P73:Q74 N75:O76 R75:S76 V75:W76 Z75:AA76 AD75:AE76 AH75:AI76 AL75:AM76 AN77:AO78 AJ77:AK78 AF77:AG78 AB77:AC78 X77:Y78 T77:U78 P77:Q78 L77:M78 N79:O80 R79:S80 P81:Q82 R83:S84 T81:U82 V79:W80 X81:Y82 Z79:AA80 AB81:AC82 AD79:AE80 AF81:AG82 AH79:AI80 AJ81:AK82 AL79:AM80 AN81:AO82 AL83:AM84 AN85:AO86 AL87:AM88 AJ85:AK86 AH83:AI84 AF85:AG86 AH87:AI88 AD87:AE88 AB85:AC86 AD83:AE84 Z83:AA84 V83:W84 T85:U86 X85:Y86 V87:W88 Z87:AA88 X89:Y90 AB89:AC90 AF89:AG90 AJ89:AK90 AN89:AO90 AL91:AM92 AH91:AI92 AD91:AE92 Z91:AA92 AB93:AC94 AF93:AG94 AJ93:AK94 AN93:AO94 AL95:AM96 AH95:AI96 AD95:AE96 AF97:AG98 AJ97:AK98 AN97:AO98 AL99:AM100 AH99:AI100 AJ101:AK102 AN101:AO102 AN105:AO106 AL103:AM104" xr:uid="{F2928E77-E3ED-40ED-A809-E86719815BD6}">
      <formula1>"'++,'+,'-,'- -"</formula1>
    </dataValidation>
    <dataValidation type="list" allowBlank="1" showInputMessage="1" showErrorMessage="1" sqref="AV46:DG109" xr:uid="{0A854B43-995C-4C91-8A7F-2D40B0D273AB}">
      <formula1>"▽,○,●"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D64B-E005-400D-8A15-3465D9310360}">
  <dimension ref="A1:AO135"/>
  <sheetViews>
    <sheetView zoomScale="120" zoomScaleNormal="120" workbookViewId="0"/>
  </sheetViews>
  <sheetFormatPr defaultRowHeight="12.75" x14ac:dyDescent="0.2"/>
  <cols>
    <col min="1" max="1" width="0.7109375" style="1" customWidth="1"/>
    <col min="2" max="2" width="5.7109375" style="1" customWidth="1"/>
    <col min="3" max="3" width="28.7109375" style="1" customWidth="1"/>
    <col min="4" max="4" width="9.7109375" style="1" customWidth="1"/>
    <col min="5" max="5" width="7.7109375" style="1" customWidth="1"/>
    <col min="6" max="6" width="7.7109375" style="1" bestFit="1" customWidth="1"/>
    <col min="7" max="7" width="8.7109375" style="1" customWidth="1"/>
    <col min="8" max="8" width="10" style="1" customWidth="1"/>
    <col min="9" max="9" width="8.5703125" style="1" customWidth="1"/>
    <col min="10" max="10" width="0.85546875" style="1" customWidth="1"/>
    <col min="11" max="16384" width="9.140625" style="1"/>
  </cols>
  <sheetData>
    <row r="1" spans="1:41" ht="3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" customHeight="1" thickBot="1" x14ac:dyDescent="0.25">
      <c r="A2" s="2"/>
      <c r="B2" s="24" t="s">
        <v>110</v>
      </c>
      <c r="C2" s="23" t="s">
        <v>109</v>
      </c>
      <c r="D2" s="22" t="s">
        <v>108</v>
      </c>
      <c r="E2" s="22" t="s">
        <v>107</v>
      </c>
      <c r="F2" s="22" t="s">
        <v>106</v>
      </c>
      <c r="G2" s="22" t="s">
        <v>105</v>
      </c>
      <c r="H2" s="22" t="s">
        <v>104</v>
      </c>
      <c r="I2" s="21" t="s">
        <v>103</v>
      </c>
      <c r="J2" s="20"/>
      <c r="K2" s="20"/>
      <c r="L2" s="20"/>
      <c r="M2" s="20"/>
      <c r="N2" s="20"/>
      <c r="O2" s="20"/>
      <c r="P2" s="2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">
      <c r="A3" s="2"/>
      <c r="B3" s="19" t="s">
        <v>102</v>
      </c>
      <c r="C3" s="18" t="s">
        <v>37</v>
      </c>
      <c r="D3" s="17">
        <v>1</v>
      </c>
      <c r="E3" s="17" t="s">
        <v>101</v>
      </c>
      <c r="F3" s="16" t="s">
        <v>23</v>
      </c>
      <c r="G3" s="16"/>
      <c r="H3" s="16"/>
      <c r="I3" s="15" t="s">
        <v>53</v>
      </c>
      <c r="J3" s="8"/>
      <c r="K3" s="8"/>
      <c r="L3" s="8"/>
      <c r="M3" s="8"/>
      <c r="N3" s="8"/>
      <c r="O3" s="8"/>
      <c r="P3" s="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"/>
      <c r="B4" s="13" t="s">
        <v>93</v>
      </c>
      <c r="C4" s="12" t="s">
        <v>100</v>
      </c>
      <c r="D4" s="11">
        <v>2</v>
      </c>
      <c r="E4" s="11" t="s">
        <v>94</v>
      </c>
      <c r="F4" s="10" t="s">
        <v>23</v>
      </c>
      <c r="G4" s="10"/>
      <c r="H4" s="10"/>
      <c r="I4" s="14" t="s">
        <v>53</v>
      </c>
      <c r="J4" s="8"/>
      <c r="K4" s="8"/>
      <c r="L4" s="8"/>
      <c r="M4" s="8"/>
      <c r="N4" s="8"/>
      <c r="O4" s="8"/>
      <c r="P4" s="8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2"/>
      <c r="B5" s="13" t="s">
        <v>99</v>
      </c>
      <c r="C5" s="12" t="s">
        <v>0</v>
      </c>
      <c r="D5" s="11">
        <v>3</v>
      </c>
      <c r="E5" s="11" t="s">
        <v>94</v>
      </c>
      <c r="F5" s="10"/>
      <c r="G5" s="10"/>
      <c r="H5" s="10" t="s">
        <v>23</v>
      </c>
      <c r="I5" s="9" t="s">
        <v>53</v>
      </c>
      <c r="J5" s="8"/>
      <c r="K5" s="8"/>
      <c r="L5" s="8"/>
      <c r="M5" s="8"/>
      <c r="N5" s="8"/>
      <c r="O5" s="8"/>
      <c r="P5" s="8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2"/>
      <c r="B6" s="13" t="s">
        <v>97</v>
      </c>
      <c r="C6" s="12" t="s">
        <v>2</v>
      </c>
      <c r="D6" s="11">
        <v>4</v>
      </c>
      <c r="E6" s="11" t="s">
        <v>94</v>
      </c>
      <c r="F6" s="10" t="s">
        <v>23</v>
      </c>
      <c r="G6" s="10"/>
      <c r="H6" s="10"/>
      <c r="I6" s="9" t="s">
        <v>93</v>
      </c>
      <c r="J6" s="8"/>
      <c r="K6" s="8"/>
      <c r="L6" s="8"/>
      <c r="M6" s="8"/>
      <c r="N6" s="8"/>
      <c r="O6" s="8"/>
      <c r="P6" s="8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2"/>
      <c r="B7" s="13" t="s">
        <v>98</v>
      </c>
      <c r="C7" s="12" t="s">
        <v>47</v>
      </c>
      <c r="D7" s="11">
        <v>5</v>
      </c>
      <c r="E7" s="11" t="s">
        <v>94</v>
      </c>
      <c r="F7" s="10"/>
      <c r="G7" s="10" t="s">
        <v>23</v>
      </c>
      <c r="H7" s="10"/>
      <c r="I7" s="9" t="s">
        <v>97</v>
      </c>
      <c r="J7" s="8"/>
      <c r="K7" s="8"/>
      <c r="L7" s="8"/>
      <c r="M7" s="8"/>
      <c r="N7" s="8"/>
      <c r="O7" s="8"/>
      <c r="P7" s="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2"/>
      <c r="B8" s="13" t="s">
        <v>96</v>
      </c>
      <c r="C8" s="12" t="s">
        <v>95</v>
      </c>
      <c r="D8" s="11">
        <v>6</v>
      </c>
      <c r="E8" s="11" t="s">
        <v>94</v>
      </c>
      <c r="F8" s="10" t="s">
        <v>23</v>
      </c>
      <c r="G8" s="10"/>
      <c r="H8" s="10"/>
      <c r="I8" s="9" t="s">
        <v>93</v>
      </c>
      <c r="J8" s="8"/>
      <c r="K8" s="8"/>
      <c r="L8" s="8"/>
      <c r="M8" s="8"/>
      <c r="N8" s="8"/>
      <c r="O8" s="8"/>
      <c r="P8" s="8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2"/>
      <c r="B9" s="13" t="s">
        <v>89</v>
      </c>
      <c r="C9" s="12" t="s">
        <v>118</v>
      </c>
      <c r="D9" s="11">
        <v>7</v>
      </c>
      <c r="E9" s="11" t="s">
        <v>90</v>
      </c>
      <c r="F9" s="10" t="s">
        <v>23</v>
      </c>
      <c r="G9" s="10"/>
      <c r="H9" s="10"/>
      <c r="I9" s="14" t="s">
        <v>53</v>
      </c>
      <c r="J9" s="8"/>
      <c r="K9" s="8"/>
      <c r="L9" s="8"/>
      <c r="M9" s="8"/>
      <c r="N9" s="8"/>
      <c r="O9" s="8"/>
      <c r="P9" s="8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2"/>
      <c r="B10" s="13" t="s">
        <v>92</v>
      </c>
      <c r="C10" s="12" t="s">
        <v>0</v>
      </c>
      <c r="D10" s="11">
        <v>8</v>
      </c>
      <c r="E10" s="11" t="s">
        <v>90</v>
      </c>
      <c r="F10" s="10"/>
      <c r="G10" s="10"/>
      <c r="H10" s="10" t="s">
        <v>23</v>
      </c>
      <c r="I10" s="9" t="s">
        <v>53</v>
      </c>
      <c r="J10" s="8"/>
      <c r="K10" s="8"/>
      <c r="L10" s="8"/>
      <c r="M10" s="8"/>
      <c r="N10" s="8"/>
      <c r="O10" s="8"/>
      <c r="P10" s="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2"/>
      <c r="B11" s="13" t="s">
        <v>75</v>
      </c>
      <c r="C11" s="12" t="s">
        <v>91</v>
      </c>
      <c r="D11" s="11">
        <v>9</v>
      </c>
      <c r="E11" s="11" t="s">
        <v>90</v>
      </c>
      <c r="F11" s="10" t="s">
        <v>23</v>
      </c>
      <c r="G11" s="10"/>
      <c r="H11" s="10"/>
      <c r="I11" s="9" t="s">
        <v>89</v>
      </c>
      <c r="J11" s="8"/>
      <c r="K11" s="8"/>
      <c r="L11" s="8"/>
      <c r="M11" s="8"/>
      <c r="N11" s="8"/>
      <c r="O11" s="8"/>
      <c r="P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2"/>
      <c r="B12" s="13" t="s">
        <v>77</v>
      </c>
      <c r="C12" s="12" t="s">
        <v>88</v>
      </c>
      <c r="D12" s="11">
        <v>10</v>
      </c>
      <c r="E12" s="11" t="s">
        <v>87</v>
      </c>
      <c r="F12" s="10" t="s">
        <v>23</v>
      </c>
      <c r="G12" s="10"/>
      <c r="H12" s="10"/>
      <c r="I12" s="9" t="s">
        <v>86</v>
      </c>
      <c r="J12" s="8"/>
      <c r="K12" s="8"/>
      <c r="L12" s="8"/>
      <c r="M12" s="8"/>
      <c r="N12" s="8"/>
      <c r="O12" s="8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2"/>
      <c r="B13" s="13" t="s">
        <v>85</v>
      </c>
      <c r="C13" s="12" t="s">
        <v>3</v>
      </c>
      <c r="D13" s="11">
        <v>11</v>
      </c>
      <c r="E13" s="11" t="s">
        <v>78</v>
      </c>
      <c r="F13" s="10"/>
      <c r="G13" s="10" t="s">
        <v>23</v>
      </c>
      <c r="H13" s="10"/>
      <c r="I13" s="9" t="s">
        <v>77</v>
      </c>
      <c r="J13" s="8"/>
      <c r="K13" s="8"/>
      <c r="L13" s="8"/>
      <c r="M13" s="8"/>
      <c r="N13" s="8"/>
      <c r="O13" s="8"/>
      <c r="P13" s="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2"/>
      <c r="B14" s="13" t="s">
        <v>84</v>
      </c>
      <c r="C14" s="12" t="s">
        <v>83</v>
      </c>
      <c r="D14" s="11">
        <v>12</v>
      </c>
      <c r="E14" s="11" t="s">
        <v>78</v>
      </c>
      <c r="F14" s="10"/>
      <c r="G14" s="10" t="s">
        <v>23</v>
      </c>
      <c r="H14" s="10"/>
      <c r="I14" s="9" t="s">
        <v>77</v>
      </c>
      <c r="J14" s="8"/>
      <c r="K14" s="8"/>
      <c r="L14" s="8"/>
      <c r="M14" s="8"/>
      <c r="N14" s="8"/>
      <c r="O14" s="8"/>
      <c r="P14" s="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2"/>
      <c r="B15" s="13" t="s">
        <v>82</v>
      </c>
      <c r="C15" s="12" t="s">
        <v>81</v>
      </c>
      <c r="D15" s="11">
        <v>13</v>
      </c>
      <c r="E15" s="11" t="s">
        <v>78</v>
      </c>
      <c r="F15" s="10"/>
      <c r="G15" s="10" t="s">
        <v>23</v>
      </c>
      <c r="H15" s="10"/>
      <c r="I15" s="9" t="s">
        <v>80</v>
      </c>
      <c r="J15" s="8"/>
      <c r="K15" s="8"/>
      <c r="L15" s="8"/>
      <c r="M15" s="8"/>
      <c r="N15" s="8"/>
      <c r="O15" s="8"/>
      <c r="P15" s="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2"/>
      <c r="B16" s="13" t="s">
        <v>79</v>
      </c>
      <c r="C16" s="12" t="s">
        <v>119</v>
      </c>
      <c r="D16" s="11">
        <v>32</v>
      </c>
      <c r="E16" s="11" t="s">
        <v>78</v>
      </c>
      <c r="F16" s="10"/>
      <c r="G16" s="10"/>
      <c r="H16" s="10" t="s">
        <v>23</v>
      </c>
      <c r="I16" s="14" t="s">
        <v>53</v>
      </c>
      <c r="J16" s="8"/>
      <c r="K16" s="8"/>
      <c r="L16" s="8"/>
      <c r="M16" s="8"/>
      <c r="N16" s="8"/>
      <c r="O16" s="8"/>
      <c r="P16" s="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2"/>
      <c r="B17" s="13" t="s">
        <v>70</v>
      </c>
      <c r="C17" s="12" t="s">
        <v>9</v>
      </c>
      <c r="D17" s="11">
        <v>14</v>
      </c>
      <c r="E17" s="11" t="s">
        <v>54</v>
      </c>
      <c r="F17" s="10"/>
      <c r="G17" s="10" t="s">
        <v>23</v>
      </c>
      <c r="H17" s="10"/>
      <c r="I17" s="9" t="s">
        <v>138</v>
      </c>
      <c r="J17" s="8"/>
      <c r="K17" s="8"/>
      <c r="L17" s="8"/>
      <c r="M17" s="8"/>
      <c r="N17" s="8"/>
      <c r="O17" s="8"/>
      <c r="P17" s="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2"/>
      <c r="B18" s="13" t="s">
        <v>67</v>
      </c>
      <c r="C18" s="12" t="s">
        <v>10</v>
      </c>
      <c r="D18" s="11">
        <v>15</v>
      </c>
      <c r="E18" s="11" t="s">
        <v>54</v>
      </c>
      <c r="F18" s="10"/>
      <c r="G18" s="10" t="s">
        <v>23</v>
      </c>
      <c r="H18" s="10"/>
      <c r="I18" s="9" t="s">
        <v>70</v>
      </c>
      <c r="J18" s="8"/>
      <c r="K18" s="8"/>
      <c r="L18" s="8"/>
      <c r="M18" s="8"/>
      <c r="N18" s="8"/>
      <c r="O18" s="8"/>
      <c r="P18" s="8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2"/>
      <c r="B19" s="13" t="s">
        <v>65</v>
      </c>
      <c r="C19" s="12" t="s">
        <v>11</v>
      </c>
      <c r="D19" s="11">
        <v>16</v>
      </c>
      <c r="E19" s="11" t="s">
        <v>54</v>
      </c>
      <c r="F19" s="10"/>
      <c r="G19" s="10" t="s">
        <v>23</v>
      </c>
      <c r="H19" s="10"/>
      <c r="I19" s="9" t="s">
        <v>77</v>
      </c>
      <c r="J19" s="8"/>
      <c r="K19" s="8"/>
      <c r="L19" s="8"/>
      <c r="M19" s="8"/>
      <c r="N19" s="8"/>
      <c r="O19" s="8"/>
      <c r="P19" s="8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2"/>
      <c r="B20" s="13" t="s">
        <v>63</v>
      </c>
      <c r="C20" s="12" t="s">
        <v>12</v>
      </c>
      <c r="D20" s="11">
        <v>17</v>
      </c>
      <c r="E20" s="11" t="s">
        <v>54</v>
      </c>
      <c r="F20" s="10"/>
      <c r="G20" s="10" t="s">
        <v>23</v>
      </c>
      <c r="H20" s="10"/>
      <c r="I20" s="9" t="s">
        <v>77</v>
      </c>
      <c r="J20" s="8"/>
      <c r="K20" s="8"/>
      <c r="L20" s="8"/>
      <c r="M20" s="8"/>
      <c r="N20" s="8"/>
      <c r="O20" s="8"/>
      <c r="P20" s="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2"/>
      <c r="B21" s="13" t="s">
        <v>61</v>
      </c>
      <c r="C21" s="12" t="s">
        <v>13</v>
      </c>
      <c r="D21" s="11">
        <v>18</v>
      </c>
      <c r="E21" s="11" t="s">
        <v>54</v>
      </c>
      <c r="F21" s="10"/>
      <c r="G21" s="10" t="s">
        <v>23</v>
      </c>
      <c r="H21" s="10"/>
      <c r="I21" s="9" t="s">
        <v>76</v>
      </c>
      <c r="J21" s="8"/>
      <c r="K21" s="8"/>
      <c r="L21" s="8"/>
      <c r="M21" s="8"/>
      <c r="N21" s="8"/>
      <c r="O21" s="8"/>
      <c r="P21" s="8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2"/>
      <c r="B22" s="13" t="s">
        <v>56</v>
      </c>
      <c r="C22" s="12" t="s">
        <v>44</v>
      </c>
      <c r="D22" s="11">
        <v>19</v>
      </c>
      <c r="E22" s="11" t="s">
        <v>54</v>
      </c>
      <c r="F22" s="10"/>
      <c r="G22" s="10" t="s">
        <v>23</v>
      </c>
      <c r="H22" s="10"/>
      <c r="I22" s="9" t="s">
        <v>75</v>
      </c>
      <c r="J22" s="8"/>
      <c r="K22" s="8"/>
      <c r="L22" s="8"/>
      <c r="M22" s="8"/>
      <c r="N22" s="8"/>
      <c r="O22" s="8"/>
      <c r="P22" s="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2"/>
      <c r="B23" s="13" t="s">
        <v>58</v>
      </c>
      <c r="C23" s="12" t="s">
        <v>45</v>
      </c>
      <c r="D23" s="11">
        <v>20</v>
      </c>
      <c r="E23" s="11" t="s">
        <v>54</v>
      </c>
      <c r="F23" s="10"/>
      <c r="G23" s="10" t="s">
        <v>23</v>
      </c>
      <c r="H23" s="10"/>
      <c r="I23" s="9" t="s">
        <v>75</v>
      </c>
      <c r="J23" s="8"/>
      <c r="K23" s="8"/>
      <c r="L23" s="8"/>
      <c r="M23" s="8"/>
      <c r="N23" s="8"/>
      <c r="O23" s="8"/>
      <c r="P23" s="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2"/>
      <c r="B24" s="13" t="s">
        <v>74</v>
      </c>
      <c r="C24" s="12" t="s">
        <v>46</v>
      </c>
      <c r="D24" s="11">
        <v>21</v>
      </c>
      <c r="E24" s="11" t="s">
        <v>54</v>
      </c>
      <c r="F24" s="10"/>
      <c r="G24" s="10" t="s">
        <v>23</v>
      </c>
      <c r="H24" s="10"/>
      <c r="I24" s="9" t="s">
        <v>73</v>
      </c>
      <c r="J24" s="8"/>
      <c r="K24" s="8"/>
      <c r="L24" s="8"/>
      <c r="M24" s="8"/>
      <c r="N24" s="8"/>
      <c r="O24" s="8"/>
      <c r="P24" s="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2"/>
      <c r="B25" s="13" t="s">
        <v>72</v>
      </c>
      <c r="C25" s="12" t="s">
        <v>114</v>
      </c>
      <c r="D25" s="11">
        <v>22</v>
      </c>
      <c r="E25" s="11" t="s">
        <v>54</v>
      </c>
      <c r="F25" s="10"/>
      <c r="G25" s="10" t="s">
        <v>23</v>
      </c>
      <c r="H25" s="10"/>
      <c r="I25" s="9" t="s">
        <v>89</v>
      </c>
      <c r="J25" s="8"/>
      <c r="K25" s="8"/>
      <c r="L25" s="8"/>
      <c r="M25" s="8"/>
      <c r="N25" s="8"/>
      <c r="O25" s="8"/>
      <c r="P25" s="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2"/>
      <c r="B26" s="13" t="s">
        <v>71</v>
      </c>
      <c r="C26" s="12" t="s">
        <v>49</v>
      </c>
      <c r="D26" s="11">
        <v>23</v>
      </c>
      <c r="E26" s="11" t="s">
        <v>54</v>
      </c>
      <c r="F26" s="10"/>
      <c r="G26" s="10" t="s">
        <v>23</v>
      </c>
      <c r="H26" s="10"/>
      <c r="I26" s="9" t="s">
        <v>70</v>
      </c>
      <c r="J26" s="8"/>
      <c r="K26" s="8"/>
      <c r="L26" s="8"/>
      <c r="M26" s="8"/>
      <c r="N26" s="8"/>
      <c r="O26" s="8"/>
      <c r="P26" s="8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2"/>
      <c r="B27" s="13" t="s">
        <v>69</v>
      </c>
      <c r="C27" s="12" t="s">
        <v>48</v>
      </c>
      <c r="D27" s="11">
        <v>24</v>
      </c>
      <c r="E27" s="11" t="s">
        <v>54</v>
      </c>
      <c r="F27" s="10"/>
      <c r="G27" s="10" t="s">
        <v>23</v>
      </c>
      <c r="H27" s="10"/>
      <c r="I27" s="9" t="s">
        <v>70</v>
      </c>
      <c r="J27" s="8"/>
      <c r="K27" s="8"/>
      <c r="L27" s="8"/>
      <c r="M27" s="8"/>
      <c r="N27" s="8"/>
      <c r="O27" s="8"/>
      <c r="P27" s="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2"/>
      <c r="B28" s="13" t="s">
        <v>66</v>
      </c>
      <c r="C28" s="12" t="s">
        <v>68</v>
      </c>
      <c r="D28" s="11">
        <v>25</v>
      </c>
      <c r="E28" s="11" t="s">
        <v>54</v>
      </c>
      <c r="F28" s="10"/>
      <c r="G28" s="10" t="s">
        <v>23</v>
      </c>
      <c r="H28" s="10"/>
      <c r="I28" s="9" t="s">
        <v>67</v>
      </c>
      <c r="J28" s="8"/>
      <c r="K28" s="8"/>
      <c r="L28" s="8"/>
      <c r="M28" s="8"/>
      <c r="N28" s="8"/>
      <c r="O28" s="8"/>
      <c r="P28" s="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2"/>
      <c r="B29" s="13" t="s">
        <v>64</v>
      </c>
      <c r="C29" s="12" t="s">
        <v>11</v>
      </c>
      <c r="D29" s="11">
        <v>26</v>
      </c>
      <c r="E29" s="11" t="s">
        <v>54</v>
      </c>
      <c r="F29" s="10"/>
      <c r="G29" s="10" t="s">
        <v>23</v>
      </c>
      <c r="H29" s="10"/>
      <c r="I29" s="9" t="s">
        <v>65</v>
      </c>
      <c r="J29" s="8"/>
      <c r="K29" s="8"/>
      <c r="L29" s="8"/>
      <c r="M29" s="8"/>
      <c r="N29" s="8"/>
      <c r="O29" s="8"/>
      <c r="P29" s="8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2"/>
      <c r="B30" s="13" t="s">
        <v>62</v>
      </c>
      <c r="C30" s="12" t="s">
        <v>12</v>
      </c>
      <c r="D30" s="11">
        <v>27</v>
      </c>
      <c r="E30" s="11" t="s">
        <v>54</v>
      </c>
      <c r="F30" s="10"/>
      <c r="G30" s="10" t="s">
        <v>23</v>
      </c>
      <c r="H30" s="10"/>
      <c r="I30" s="9" t="s">
        <v>63</v>
      </c>
      <c r="J30" s="8"/>
      <c r="K30" s="8"/>
      <c r="L30" s="8"/>
      <c r="M30" s="8"/>
      <c r="N30" s="8"/>
      <c r="O30" s="8"/>
      <c r="P30" s="8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13" t="s">
        <v>60</v>
      </c>
      <c r="C31" s="12" t="s">
        <v>15</v>
      </c>
      <c r="D31" s="11">
        <v>28</v>
      </c>
      <c r="E31" s="11" t="s">
        <v>54</v>
      </c>
      <c r="F31" s="10"/>
      <c r="G31" s="10" t="s">
        <v>23</v>
      </c>
      <c r="H31" s="10"/>
      <c r="I31" s="9" t="s">
        <v>61</v>
      </c>
      <c r="J31" s="8"/>
      <c r="K31" s="8"/>
      <c r="L31" s="8"/>
      <c r="M31" s="8"/>
      <c r="N31" s="8"/>
      <c r="O31" s="8"/>
      <c r="P31" s="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2"/>
      <c r="B32" s="13" t="s">
        <v>59</v>
      </c>
      <c r="C32" s="12" t="s">
        <v>44</v>
      </c>
      <c r="D32" s="11">
        <v>29</v>
      </c>
      <c r="E32" s="11" t="s">
        <v>54</v>
      </c>
      <c r="F32" s="10"/>
      <c r="G32" s="10" t="s">
        <v>23</v>
      </c>
      <c r="H32" s="10"/>
      <c r="I32" s="9" t="s">
        <v>56</v>
      </c>
      <c r="J32" s="8"/>
      <c r="K32" s="8"/>
      <c r="L32" s="8"/>
      <c r="M32" s="8"/>
      <c r="N32" s="8"/>
      <c r="O32" s="8"/>
      <c r="P32" s="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2"/>
      <c r="B33" s="13" t="s">
        <v>57</v>
      </c>
      <c r="C33" s="12" t="s">
        <v>45</v>
      </c>
      <c r="D33" s="11">
        <v>30</v>
      </c>
      <c r="E33" s="11" t="s">
        <v>54</v>
      </c>
      <c r="F33" s="10"/>
      <c r="G33" s="10" t="s">
        <v>23</v>
      </c>
      <c r="H33" s="10"/>
      <c r="I33" s="9" t="s">
        <v>58</v>
      </c>
      <c r="J33" s="8"/>
      <c r="K33" s="8"/>
      <c r="L33" s="8"/>
      <c r="M33" s="8"/>
      <c r="N33" s="8"/>
      <c r="O33" s="8"/>
      <c r="P33" s="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13" t="s">
        <v>55</v>
      </c>
      <c r="C34" s="12" t="s">
        <v>52</v>
      </c>
      <c r="D34" s="11">
        <v>31</v>
      </c>
      <c r="E34" s="11" t="s">
        <v>54</v>
      </c>
      <c r="F34" s="10"/>
      <c r="G34" s="10" t="s">
        <v>23</v>
      </c>
      <c r="H34" s="10"/>
      <c r="I34" s="9" t="s">
        <v>56</v>
      </c>
      <c r="J34" s="8"/>
      <c r="K34" s="8"/>
      <c r="L34" s="8"/>
      <c r="M34" s="8"/>
      <c r="N34" s="8"/>
      <c r="O34" s="8"/>
      <c r="P34" s="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3.5" thickBot="1" x14ac:dyDescent="0.25">
      <c r="B35" s="7" t="s">
        <v>121</v>
      </c>
      <c r="C35" s="6" t="s">
        <v>120</v>
      </c>
      <c r="D35" s="5">
        <v>33</v>
      </c>
      <c r="E35" s="5" t="s">
        <v>54</v>
      </c>
      <c r="F35" s="4"/>
      <c r="G35" s="4"/>
      <c r="H35" s="4" t="s">
        <v>23</v>
      </c>
      <c r="I35" s="3" t="s">
        <v>53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3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</sheetData>
  <sheetProtection sheet="1" objects="1" scenarios="1"/>
  <phoneticPr fontId="19" type="noConversion"/>
  <pageMargins left="0" right="0" top="0" bottom="0" header="0" footer="0"/>
  <pageSetup paperSize="152" scale="275" fitToWidth="0" orientation="landscape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Alternatyva #1</vt:lpstr>
      <vt:lpstr>Alternatyva #2</vt:lpstr>
      <vt:lpstr>Alternatyvų palyginimas SAVYBĖS</vt:lpstr>
      <vt:lpstr>Alternatyvų palyginimas ELEMENT</vt:lpstr>
      <vt:lpstr>DK tuščia</vt:lpstr>
      <vt:lpstr>Įrankio Metaduomenys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Gediminas Krasauskas</dc:creator>
  <cp:lastModifiedBy>Gediminas Krasauskas</cp:lastModifiedBy>
  <cp:lastPrinted>2021-05-08T17:38:03Z</cp:lastPrinted>
  <dcterms:created xsi:type="dcterms:W3CDTF">2015-06-05T18:17:20Z</dcterms:created>
  <dcterms:modified xsi:type="dcterms:W3CDTF">2021-05-15T06:04:52Z</dcterms:modified>
</cp:coreProperties>
</file>