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4760" windowHeight="9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4" i="1"/>
  <c r="G20"/>
  <c r="E29" i="2"/>
  <c r="E24"/>
  <c r="E20"/>
  <c r="E15"/>
  <c r="E13"/>
  <c r="E11"/>
  <c r="E9"/>
  <c r="E6"/>
  <c r="D2"/>
  <c r="E1" s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1"/>
  <c r="G9" i="1"/>
  <c r="G6"/>
  <c r="F22"/>
  <c r="D22"/>
  <c r="F21"/>
  <c r="D21"/>
  <c r="D20"/>
  <c r="F20" s="1"/>
  <c r="F19"/>
  <c r="D19"/>
  <c r="D18"/>
  <c r="F18" s="1"/>
  <c r="D17"/>
  <c r="F17" s="1"/>
  <c r="F16"/>
  <c r="D16"/>
  <c r="D15"/>
  <c r="F15" s="1"/>
  <c r="G13" s="1"/>
  <c r="F14"/>
  <c r="D14"/>
  <c r="F13"/>
  <c r="D13"/>
  <c r="D12"/>
  <c r="F12" s="1"/>
  <c r="G11" s="1"/>
  <c r="F11"/>
  <c r="D11"/>
  <c r="F10"/>
  <c r="D10"/>
  <c r="F9"/>
  <c r="D9"/>
  <c r="F8"/>
  <c r="D8"/>
  <c r="F7"/>
  <c r="D7"/>
  <c r="F6"/>
  <c r="D6"/>
  <c r="F5"/>
  <c r="D5"/>
  <c r="D4"/>
  <c r="F4" s="1"/>
  <c r="F3"/>
  <c r="D3"/>
  <c r="F2"/>
  <c r="D2"/>
  <c r="D1"/>
  <c r="F1" s="1"/>
  <c r="G1" l="1"/>
  <c r="G17"/>
</calcChain>
</file>

<file path=xl/sharedStrings.xml><?xml version="1.0" encoding="utf-8"?>
<sst xmlns="http://schemas.openxmlformats.org/spreadsheetml/2006/main" count="67" uniqueCount="63">
  <si>
    <t>I131</t>
  </si>
  <si>
    <t>I132</t>
  </si>
  <si>
    <t>I133</t>
  </si>
  <si>
    <t>I134</t>
  </si>
  <si>
    <t>I135</t>
  </si>
  <si>
    <t>Cs134</t>
  </si>
  <si>
    <t>Cs137</t>
  </si>
  <si>
    <t>Rb88</t>
  </si>
  <si>
    <t>Ru103</t>
  </si>
  <si>
    <t>Ru106</t>
  </si>
  <si>
    <t>Sr89</t>
  </si>
  <si>
    <t>Sr90</t>
  </si>
  <si>
    <t>Kr85</t>
  </si>
  <si>
    <t>Kr85m</t>
  </si>
  <si>
    <t>Kr87</t>
  </si>
  <si>
    <t>Kr88</t>
  </si>
  <si>
    <t>Xe133</t>
  </si>
  <si>
    <t>xe135</t>
  </si>
  <si>
    <t>U237</t>
  </si>
  <si>
    <t>Pu239</t>
  </si>
  <si>
    <t>Pu240</t>
  </si>
  <si>
    <t>Pu241</t>
  </si>
  <si>
    <t>isotope name</t>
  </si>
  <si>
    <t>release fraction</t>
  </si>
  <si>
    <t>half life (second)</t>
  </si>
  <si>
    <t>lambda</t>
  </si>
  <si>
    <t>Activity</t>
  </si>
  <si>
    <t xml:space="preserve"> Total Number Density</t>
  </si>
  <si>
    <t>I-131</t>
  </si>
  <si>
    <t>I-132</t>
  </si>
  <si>
    <t>I-133</t>
  </si>
  <si>
    <t>I-134</t>
  </si>
  <si>
    <t>I-135</t>
  </si>
  <si>
    <t>Cs-134</t>
  </si>
  <si>
    <t>Cs-137</t>
  </si>
  <si>
    <t>Rb-88</t>
  </si>
  <si>
    <t>Ru-103</t>
  </si>
  <si>
    <t>Ru-106</t>
  </si>
  <si>
    <t>Sr-89</t>
  </si>
  <si>
    <t>Sr-90</t>
  </si>
  <si>
    <t>Ce-141</t>
  </si>
  <si>
    <t>Ce-144</t>
  </si>
  <si>
    <t>Te-131m</t>
  </si>
  <si>
    <t>Te-132</t>
  </si>
  <si>
    <t>Ba-140</t>
  </si>
  <si>
    <t>Zr-95</t>
  </si>
  <si>
    <t>La-140</t>
  </si>
  <si>
    <t>Kr-85</t>
  </si>
  <si>
    <t>Kr-85m</t>
  </si>
  <si>
    <t>Kr-87</t>
  </si>
  <si>
    <t>Kr-88</t>
  </si>
  <si>
    <t>Xe-133</t>
  </si>
  <si>
    <t>Xe-135</t>
  </si>
  <si>
    <t>Np238</t>
  </si>
  <si>
    <t>Np239</t>
  </si>
  <si>
    <t>Cm242</t>
  </si>
  <si>
    <t>Cm244</t>
  </si>
  <si>
    <t>Name</t>
  </si>
  <si>
    <t>Lembda</t>
  </si>
  <si>
    <t>Core InventoryS</t>
  </si>
  <si>
    <t xml:space="preserve">Core inv </t>
  </si>
  <si>
    <t xml:space="preserve">Before cooling </t>
  </si>
  <si>
    <t xml:space="preserve">After cooling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</si>
</sst>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topLeftCell="A22" workbookViewId="0">
      <selection activeCell="G24" sqref="G24"/>
    </sheetView>
  </sheetViews>
  <sheetFormatPr defaultColWidth="9" defaultRowHeight="15"/>
  <cols>
    <col min="3" max="3" width="10.5703125"/>
    <col min="4" max="4" width="12.85546875"/>
    <col min="5" max="5" width="9.140625"/>
    <col min="6" max="6" width="12.85546875"/>
    <col min="7" max="7" width="12" bestFit="1" customWidth="1"/>
  </cols>
  <sheetData>
    <row r="1" spans="1:7">
      <c r="A1" t="s">
        <v>0</v>
      </c>
      <c r="B1">
        <v>2.8000000000000001E-2</v>
      </c>
      <c r="C1">
        <v>86400</v>
      </c>
      <c r="D1">
        <f>0.693/C1</f>
        <v>8.0208333333333329E-6</v>
      </c>
      <c r="E1" s="1">
        <v>1.48E+18</v>
      </c>
      <c r="F1" s="1">
        <f>E1/D1</f>
        <v>1.8451948051948054E+23</v>
      </c>
      <c r="G1" s="1">
        <f>SUM(F1:F5)</f>
        <v>5.6999922077922089E+23</v>
      </c>
    </row>
    <row r="2" spans="1:7">
      <c r="A2" t="s">
        <v>1</v>
      </c>
      <c r="B2">
        <v>8.8999999999999999E-3</v>
      </c>
      <c r="C2">
        <v>8280</v>
      </c>
      <c r="D2">
        <f t="shared" ref="D2:D22" si="0">0.693/C2</f>
        <v>8.3695652173913036E-5</v>
      </c>
      <c r="E2" s="1">
        <v>1.96E+18</v>
      </c>
      <c r="F2">
        <f t="shared" ref="F2:F22" si="1">E2/D2</f>
        <v>2.341818181818182E+22</v>
      </c>
    </row>
    <row r="3" spans="1:7">
      <c r="A3" t="s">
        <v>2</v>
      </c>
      <c r="B3">
        <v>2.5999999999999999E-2</v>
      </c>
      <c r="C3">
        <v>74880</v>
      </c>
      <c r="D3">
        <f t="shared" si="0"/>
        <v>9.2548076923076909E-6</v>
      </c>
      <c r="E3" s="1">
        <v>2.54E+18</v>
      </c>
      <c r="F3">
        <f t="shared" si="1"/>
        <v>2.7445194805194811E+23</v>
      </c>
    </row>
    <row r="4" spans="1:7">
      <c r="A4" t="s">
        <v>3</v>
      </c>
      <c r="B4">
        <v>5.4999999999999997E-3</v>
      </c>
      <c r="C4">
        <v>3150</v>
      </c>
      <c r="D4">
        <f t="shared" si="0"/>
        <v>2.1999999999999998E-4</v>
      </c>
      <c r="E4" s="1">
        <v>2.53E+18</v>
      </c>
      <c r="F4">
        <f t="shared" si="1"/>
        <v>1.1500000000000001E+22</v>
      </c>
    </row>
    <row r="5" spans="1:7">
      <c r="A5" t="s">
        <v>4</v>
      </c>
      <c r="B5">
        <v>0.01</v>
      </c>
      <c r="C5">
        <v>23652</v>
      </c>
      <c r="D5">
        <f t="shared" si="0"/>
        <v>2.9299847792998475E-5</v>
      </c>
      <c r="E5" s="1">
        <v>2.23E+18</v>
      </c>
      <c r="F5">
        <f t="shared" si="1"/>
        <v>7.6109610389610391E+22</v>
      </c>
    </row>
    <row r="6" spans="1:7">
      <c r="A6" t="s">
        <v>5</v>
      </c>
      <c r="B6">
        <v>0.7</v>
      </c>
      <c r="C6">
        <v>65188800</v>
      </c>
      <c r="D6">
        <f t="shared" si="0"/>
        <v>1.0630660481555113E-8</v>
      </c>
      <c r="E6" s="1">
        <v>9.65E+16</v>
      </c>
      <c r="F6">
        <f t="shared" si="1"/>
        <v>9.0775168831168838E+24</v>
      </c>
      <c r="G6">
        <f>SUM(F6:F7)</f>
        <v>2.276131948051948E+25</v>
      </c>
    </row>
    <row r="7" spans="1:7">
      <c r="A7" t="s">
        <v>6</v>
      </c>
      <c r="B7">
        <v>1</v>
      </c>
      <c r="C7">
        <v>94828752</v>
      </c>
      <c r="D7">
        <f t="shared" si="0"/>
        <v>7.3079101578812291E-9</v>
      </c>
      <c r="E7" s="1">
        <v>1E+17</v>
      </c>
      <c r="F7">
        <f t="shared" si="1"/>
        <v>1.3683802597402598E+25</v>
      </c>
    </row>
    <row r="8" spans="1:7">
      <c r="A8" t="s">
        <v>7</v>
      </c>
      <c r="B8">
        <v>0.01</v>
      </c>
      <c r="C8">
        <v>10668</v>
      </c>
      <c r="D8">
        <f t="shared" si="0"/>
        <v>6.4960629921259836E-5</v>
      </c>
      <c r="E8" s="1">
        <v>5.22E+18</v>
      </c>
      <c r="F8">
        <f t="shared" si="1"/>
        <v>8.0356363636363653E+22</v>
      </c>
      <c r="G8">
        <v>8.0356363636363703E+22</v>
      </c>
    </row>
    <row r="9" spans="1:7">
      <c r="A9" t="s">
        <v>8</v>
      </c>
      <c r="B9">
        <v>0.18</v>
      </c>
      <c r="C9">
        <v>3392064</v>
      </c>
      <c r="D9">
        <f t="shared" si="0"/>
        <v>2.0430039055866869E-7</v>
      </c>
      <c r="E9" s="1">
        <v>2.41E+18</v>
      </c>
      <c r="F9">
        <f t="shared" si="1"/>
        <v>1.1796355324675326E+25</v>
      </c>
      <c r="G9">
        <f>SUM(F9:F10)</f>
        <v>6.1048880577200584E+25</v>
      </c>
    </row>
    <row r="10" spans="1:7">
      <c r="A10" t="s">
        <v>9</v>
      </c>
      <c r="B10">
        <v>0.55000000000000004</v>
      </c>
      <c r="C10" s="1">
        <v>32200000</v>
      </c>
      <c r="D10">
        <f t="shared" si="0"/>
        <v>2.1521739130434781E-8</v>
      </c>
      <c r="E10" s="1">
        <v>1.06E+18</v>
      </c>
      <c r="F10">
        <f t="shared" si="1"/>
        <v>4.925252525252526E+25</v>
      </c>
    </row>
    <row r="11" spans="1:7">
      <c r="A11" t="s">
        <v>10</v>
      </c>
      <c r="B11">
        <v>0.20499999999999999</v>
      </c>
      <c r="C11">
        <v>4365792</v>
      </c>
      <c r="D11">
        <f t="shared" si="0"/>
        <v>1.5873408536183123E-7</v>
      </c>
      <c r="E11" s="1">
        <v>7.12E+17</v>
      </c>
      <c r="F11">
        <f t="shared" si="1"/>
        <v>4.4854890389610398E+24</v>
      </c>
      <c r="G11">
        <f>SUM(F11:F12)</f>
        <v>4.2217289142857149E+25</v>
      </c>
    </row>
    <row r="12" spans="1:7">
      <c r="A12" t="s">
        <v>11</v>
      </c>
      <c r="B12">
        <v>1</v>
      </c>
      <c r="C12">
        <v>907921440</v>
      </c>
      <c r="D12">
        <f t="shared" si="0"/>
        <v>7.6328189804615686E-10</v>
      </c>
      <c r="E12" s="1">
        <v>2.88E+16</v>
      </c>
      <c r="F12">
        <f t="shared" si="1"/>
        <v>3.7731800103896109E+25</v>
      </c>
    </row>
    <row r="13" spans="1:7">
      <c r="A13" t="s">
        <v>12</v>
      </c>
      <c r="B13">
        <v>1</v>
      </c>
      <c r="C13">
        <v>337435200</v>
      </c>
      <c r="D13">
        <f t="shared" si="0"/>
        <v>2.0537276490419493E-9</v>
      </c>
      <c r="E13" s="1">
        <v>4690000000000000</v>
      </c>
      <c r="F13">
        <f t="shared" si="1"/>
        <v>2.2836523636363637E+24</v>
      </c>
      <c r="G13">
        <f>SUM(F13:F16)</f>
        <v>2.2988953766233766E+24</v>
      </c>
    </row>
    <row r="14" spans="1:7">
      <c r="A14" t="s">
        <v>13</v>
      </c>
      <c r="B14">
        <v>0.01</v>
      </c>
      <c r="C14">
        <v>16128</v>
      </c>
      <c r="D14">
        <f t="shared" si="0"/>
        <v>4.2968749999999998E-5</v>
      </c>
      <c r="E14" s="1">
        <v>2.26E+17</v>
      </c>
      <c r="F14">
        <f t="shared" si="1"/>
        <v>5.259636363636364E+21</v>
      </c>
    </row>
    <row r="15" spans="1:7">
      <c r="A15" t="s">
        <v>14</v>
      </c>
      <c r="B15">
        <v>6.0000000000000001E-3</v>
      </c>
      <c r="C15">
        <v>4578</v>
      </c>
      <c r="D15">
        <f t="shared" si="0"/>
        <v>1.5137614678899082E-4</v>
      </c>
      <c r="E15" s="1">
        <v>4.08E+17</v>
      </c>
      <c r="F15">
        <f t="shared" si="1"/>
        <v>2.6952727272727275E+21</v>
      </c>
    </row>
    <row r="16" spans="1:7">
      <c r="A16" t="s">
        <v>15</v>
      </c>
      <c r="B16">
        <v>9.9000000000000005E-2</v>
      </c>
      <c r="C16">
        <v>10224</v>
      </c>
      <c r="D16">
        <f t="shared" si="0"/>
        <v>6.778169014084506E-5</v>
      </c>
      <c r="E16" s="1">
        <v>4.94E+17</v>
      </c>
      <c r="F16">
        <f t="shared" si="1"/>
        <v>7.2881038961038967E+21</v>
      </c>
    </row>
    <row r="17" spans="1:7">
      <c r="A17" t="s">
        <v>16</v>
      </c>
      <c r="B17">
        <v>6.6000000000000003E-2</v>
      </c>
      <c r="C17">
        <v>452736</v>
      </c>
      <c r="D17">
        <f t="shared" si="0"/>
        <v>1.5306933842239184E-6</v>
      </c>
      <c r="E17" s="1">
        <v>2.55E+18</v>
      </c>
      <c r="F17">
        <f t="shared" si="1"/>
        <v>1.6659116883116884E+24</v>
      </c>
      <c r="G17">
        <f>SUM(F17:F18)</f>
        <v>1.7922098701298704E+24</v>
      </c>
    </row>
    <row r="18" spans="1:7">
      <c r="A18" t="s">
        <v>17</v>
      </c>
      <c r="B18">
        <v>1.7000000000000001E-2</v>
      </c>
      <c r="C18">
        <v>32904</v>
      </c>
      <c r="D18">
        <f t="shared" si="0"/>
        <v>2.1061269146608314E-5</v>
      </c>
      <c r="E18" s="1">
        <v>2.66E+18</v>
      </c>
      <c r="F18">
        <f t="shared" si="1"/>
        <v>1.2629818181818182E+23</v>
      </c>
    </row>
    <row r="19" spans="1:7">
      <c r="A19" t="s">
        <v>18</v>
      </c>
      <c r="B19">
        <v>7.4999999999999997E-2</v>
      </c>
      <c r="C19">
        <v>58200</v>
      </c>
      <c r="D19">
        <f t="shared" si="0"/>
        <v>1.1907216494845359E-5</v>
      </c>
      <c r="E19" s="1">
        <v>1.46E+17</v>
      </c>
      <c r="F19">
        <f t="shared" si="1"/>
        <v>1.2261471861471862E+22</v>
      </c>
      <c r="G19">
        <v>1.22614718614719E+22</v>
      </c>
    </row>
    <row r="20" spans="1:7">
      <c r="A20" t="s">
        <v>19</v>
      </c>
      <c r="B20">
        <v>1</v>
      </c>
      <c r="C20" s="1">
        <v>760000000000</v>
      </c>
      <c r="D20">
        <f t="shared" si="0"/>
        <v>9.1184210526315786E-13</v>
      </c>
      <c r="E20" s="1">
        <v>2170000000000000</v>
      </c>
      <c r="F20">
        <f t="shared" si="1"/>
        <v>2.3797979797979798E+27</v>
      </c>
      <c r="G20">
        <f>SUM(F20:F22)</f>
        <v>3.7224252213564216E+27</v>
      </c>
    </row>
    <row r="21" spans="1:7">
      <c r="A21" t="s">
        <v>20</v>
      </c>
      <c r="B21">
        <v>1</v>
      </c>
      <c r="C21" s="1">
        <v>206000000000</v>
      </c>
      <c r="D21">
        <f t="shared" si="0"/>
        <v>3.3640776699029125E-12</v>
      </c>
      <c r="E21" s="1">
        <v>3870000000000000</v>
      </c>
      <c r="F21">
        <f t="shared" si="1"/>
        <v>1.1503896103896105E+27</v>
      </c>
    </row>
    <row r="22" spans="1:7">
      <c r="A22" t="s">
        <v>21</v>
      </c>
      <c r="B22">
        <v>1</v>
      </c>
      <c r="C22">
        <v>451595520</v>
      </c>
      <c r="D22">
        <f t="shared" si="0"/>
        <v>1.5345590673707302E-9</v>
      </c>
      <c r="E22" s="1">
        <v>2.95E+17</v>
      </c>
      <c r="F22">
        <f t="shared" si="1"/>
        <v>1.9223763116883117E+26</v>
      </c>
    </row>
    <row r="23" spans="1:7">
      <c r="A23" t="s">
        <v>22</v>
      </c>
      <c r="B23" t="s">
        <v>23</v>
      </c>
      <c r="C23" t="s">
        <v>24</v>
      </c>
      <c r="D23" t="s">
        <v>25</v>
      </c>
      <c r="E23" t="s">
        <v>26</v>
      </c>
      <c r="F23" t="s">
        <v>27</v>
      </c>
    </row>
    <row r="24" spans="1:7">
      <c r="G24">
        <f>SUM(G6:G20)</f>
        <v>3.85263643363925E+27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4"/>
  <sheetViews>
    <sheetView topLeftCell="A7" zoomScale="85" zoomScaleNormal="85" workbookViewId="0">
      <selection activeCell="E9" sqref="E9"/>
    </sheetView>
  </sheetViews>
  <sheetFormatPr defaultRowHeight="15"/>
  <cols>
    <col min="1" max="1" width="8.5703125" bestFit="1" customWidth="1"/>
    <col min="2" max="2" width="12" bestFit="1" customWidth="1"/>
    <col min="4" max="5" width="12" bestFit="1" customWidth="1"/>
  </cols>
  <sheetData>
    <row r="1" spans="1:5">
      <c r="A1" t="s">
        <v>28</v>
      </c>
      <c r="B1" s="1">
        <v>1.00010390689941E-6</v>
      </c>
      <c r="C1" s="1">
        <v>1.48E+18</v>
      </c>
      <c r="D1">
        <f>(C1/B1)</f>
        <v>1.4798462337662457E+24</v>
      </c>
      <c r="E1">
        <f>SUM(D1:D5)</f>
        <v>1.8653259740259863E+24</v>
      </c>
    </row>
    <row r="2" spans="1:5">
      <c r="A2" t="s">
        <v>29</v>
      </c>
      <c r="B2" s="1">
        <v>8.3695652173912995E-5</v>
      </c>
      <c r="C2" s="1">
        <v>1.96E+18</v>
      </c>
      <c r="D2">
        <f t="shared" ref="D2:D33" si="0">(C2/B2)</f>
        <v>2.3418181818181833E+22</v>
      </c>
    </row>
    <row r="3" spans="1:5">
      <c r="A3" t="s">
        <v>30</v>
      </c>
      <c r="B3" s="1">
        <v>9.2548076923076892E-6</v>
      </c>
      <c r="C3" s="1">
        <v>2.54E+18</v>
      </c>
      <c r="D3">
        <f t="shared" si="0"/>
        <v>2.7445194805194814E+23</v>
      </c>
    </row>
    <row r="4" spans="1:5">
      <c r="A4" t="s">
        <v>31</v>
      </c>
      <c r="B4">
        <v>2.19999999999999E-4</v>
      </c>
      <c r="C4" s="1">
        <v>2.53E+18</v>
      </c>
      <c r="D4">
        <f t="shared" si="0"/>
        <v>1.1500000000000051E+22</v>
      </c>
    </row>
    <row r="5" spans="1:5">
      <c r="A5" t="s">
        <v>32</v>
      </c>
      <c r="B5" s="1">
        <v>2.92998477929984E-5</v>
      </c>
      <c r="C5" s="1">
        <v>2.23E+18</v>
      </c>
      <c r="D5">
        <f t="shared" si="0"/>
        <v>7.6109610389610592E+22</v>
      </c>
    </row>
    <row r="6" spans="1:5">
      <c r="A6" t="s">
        <v>33</v>
      </c>
      <c r="B6" s="1">
        <v>1.06306604815551E-8</v>
      </c>
      <c r="C6" s="1">
        <v>9.65E+16</v>
      </c>
      <c r="D6">
        <f t="shared" si="0"/>
        <v>9.0775168831168946E+24</v>
      </c>
      <c r="E6">
        <f>SUM(D6:D7)</f>
        <v>1.4591554285714288E+26</v>
      </c>
    </row>
    <row r="7" spans="1:5">
      <c r="A7" t="s">
        <v>34</v>
      </c>
      <c r="B7" s="1">
        <v>7.3079101578812299E-10</v>
      </c>
      <c r="C7" s="1">
        <v>1E+17</v>
      </c>
      <c r="D7">
        <f t="shared" si="0"/>
        <v>1.3683802597402598E+26</v>
      </c>
    </row>
    <row r="8" spans="1:5">
      <c r="A8" t="s">
        <v>35</v>
      </c>
      <c r="B8">
        <v>6.49606299212598E-4</v>
      </c>
      <c r="C8" s="1">
        <v>5.22E+17</v>
      </c>
      <c r="D8">
        <f t="shared" si="0"/>
        <v>8.035636363636369E+20</v>
      </c>
      <c r="E8">
        <v>8.035636363636369E+20</v>
      </c>
    </row>
    <row r="9" spans="1:5">
      <c r="A9" t="s">
        <v>36</v>
      </c>
      <c r="B9" s="1">
        <v>2.04300390558668E-7</v>
      </c>
      <c r="C9" s="1">
        <v>2.41E+18</v>
      </c>
      <c r="D9">
        <f t="shared" si="0"/>
        <v>1.1796355324675365E+25</v>
      </c>
      <c r="E9">
        <f>SUM(D9:D10)</f>
        <v>6.116845714285729E+25</v>
      </c>
    </row>
    <row r="10" spans="1:5">
      <c r="A10" t="s">
        <v>37</v>
      </c>
      <c r="B10" s="1">
        <v>2.1469614639934999E-8</v>
      </c>
      <c r="C10" s="1">
        <v>1.06E+18</v>
      </c>
      <c r="D10">
        <f t="shared" si="0"/>
        <v>4.9372101818181922E+25</v>
      </c>
    </row>
    <row r="11" spans="1:5">
      <c r="A11" t="s">
        <v>38</v>
      </c>
      <c r="B11" s="1">
        <v>1.58734085361831E-7</v>
      </c>
      <c r="C11" s="1">
        <v>7.12E+17</v>
      </c>
      <c r="D11">
        <f t="shared" si="0"/>
        <v>4.4854890389610462E+24</v>
      </c>
      <c r="E11">
        <f>SUM(D11:D12)</f>
        <v>4.2217289142857192E+25</v>
      </c>
    </row>
    <row r="12" spans="1:5">
      <c r="A12" t="s">
        <v>39</v>
      </c>
      <c r="B12" s="1">
        <v>7.6328189804615603E-10</v>
      </c>
      <c r="C12" s="1">
        <v>2.88E+16</v>
      </c>
      <c r="D12">
        <f t="shared" si="0"/>
        <v>3.7731800103896148E+25</v>
      </c>
    </row>
    <row r="13" spans="1:5">
      <c r="A13" t="s">
        <v>40</v>
      </c>
      <c r="B13" s="1">
        <v>2.4679487179487101E-7</v>
      </c>
      <c r="C13" s="1">
        <v>2.11E+18</v>
      </c>
      <c r="D13">
        <f t="shared" si="0"/>
        <v>8.5496103896104171E+24</v>
      </c>
      <c r="E13">
        <f>SUM(D13:D14)</f>
        <v>4.5844301298701407E+25</v>
      </c>
    </row>
    <row r="14" spans="1:5">
      <c r="A14" t="s">
        <v>41</v>
      </c>
      <c r="B14" s="1">
        <v>2.8154141364503199E-8</v>
      </c>
      <c r="C14" s="1">
        <v>1.05E+18</v>
      </c>
      <c r="D14">
        <f t="shared" si="0"/>
        <v>3.7294690909090988E+25</v>
      </c>
    </row>
    <row r="15" spans="1:5">
      <c r="A15" t="s">
        <v>42</v>
      </c>
      <c r="B15" s="1">
        <v>6.4166666666666597E-6</v>
      </c>
      <c r="C15" s="1">
        <v>1.63E+17</v>
      </c>
      <c r="D15">
        <f t="shared" si="0"/>
        <v>2.5402597402597428E+22</v>
      </c>
      <c r="E15">
        <f>SUM(D15:D16)</f>
        <v>7.7544935064935268E+23</v>
      </c>
    </row>
    <row r="16" spans="1:5">
      <c r="A16" t="s">
        <v>43</v>
      </c>
      <c r="B16" s="1">
        <v>2.50651041666666E-6</v>
      </c>
      <c r="C16" s="1">
        <v>1.88E+18</v>
      </c>
      <c r="D16">
        <f t="shared" si="0"/>
        <v>7.5004675324675526E+23</v>
      </c>
    </row>
    <row r="17" spans="1:5">
      <c r="A17" t="s">
        <v>44</v>
      </c>
      <c r="B17" s="1">
        <v>6.2908496732026097E-7</v>
      </c>
      <c r="C17" s="1">
        <v>1.93E+18</v>
      </c>
      <c r="D17">
        <f t="shared" si="0"/>
        <v>3.067948051948054E+24</v>
      </c>
      <c r="E17">
        <v>3.067948051948054E+24</v>
      </c>
    </row>
    <row r="18" spans="1:5">
      <c r="A18" t="s">
        <v>45</v>
      </c>
      <c r="B18" s="1">
        <v>1.25286368843069E-7</v>
      </c>
      <c r="C18" s="1">
        <v>1.76E+18</v>
      </c>
      <c r="D18">
        <f t="shared" si="0"/>
        <v>1.404781714285724E+25</v>
      </c>
      <c r="E18">
        <v>1.404781714285724E+25</v>
      </c>
    </row>
    <row r="19" spans="1:5">
      <c r="A19" t="s">
        <v>46</v>
      </c>
      <c r="B19" s="1">
        <v>4.7743055555555504E-6</v>
      </c>
      <c r="C19" s="1">
        <v>1.96E+18</v>
      </c>
      <c r="D19">
        <f t="shared" si="0"/>
        <v>4.1053090909090952E+23</v>
      </c>
      <c r="E19">
        <v>4.1053090909090952E+23</v>
      </c>
    </row>
    <row r="20" spans="1:5">
      <c r="A20" t="s">
        <v>47</v>
      </c>
      <c r="B20" s="1">
        <v>2.0537276490419402E-9</v>
      </c>
      <c r="C20" s="1">
        <v>4690000000000000</v>
      </c>
      <c r="D20">
        <f t="shared" si="0"/>
        <v>2.2836523636363739E+24</v>
      </c>
      <c r="E20">
        <f>SUM(D20:D23)</f>
        <v>2.2988953766233868E+24</v>
      </c>
    </row>
    <row r="21" spans="1:5">
      <c r="A21" t="s">
        <v>48</v>
      </c>
      <c r="B21" s="1">
        <v>4.2968749999999998E-5</v>
      </c>
      <c r="C21" s="1">
        <v>2.26E+17</v>
      </c>
      <c r="D21">
        <f t="shared" si="0"/>
        <v>5.259636363636364E+21</v>
      </c>
    </row>
    <row r="22" spans="1:5">
      <c r="A22" t="s">
        <v>49</v>
      </c>
      <c r="B22">
        <v>1.5137614678899E-4</v>
      </c>
      <c r="C22" s="1">
        <v>4.08E+17</v>
      </c>
      <c r="D22">
        <f t="shared" si="0"/>
        <v>2.6952727272727422E+21</v>
      </c>
    </row>
    <row r="23" spans="1:5">
      <c r="A23" t="s">
        <v>50</v>
      </c>
      <c r="B23" s="1">
        <v>6.7781690140845006E-5</v>
      </c>
      <c r="C23" s="1">
        <v>4.94E+17</v>
      </c>
      <c r="D23">
        <f t="shared" si="0"/>
        <v>7.288103896103903E+21</v>
      </c>
    </row>
    <row r="24" spans="1:5">
      <c r="A24" t="s">
        <v>51</v>
      </c>
      <c r="B24" s="1">
        <v>1.5306933842239099E-6</v>
      </c>
      <c r="C24" s="1">
        <v>2.55E+18</v>
      </c>
      <c r="D24">
        <f t="shared" si="0"/>
        <v>1.6659116883116978E+24</v>
      </c>
      <c r="E24">
        <f>SUM(D24:D25)</f>
        <v>1.7922098701298798E+24</v>
      </c>
    </row>
    <row r="25" spans="1:5">
      <c r="A25" t="s">
        <v>52</v>
      </c>
      <c r="B25" s="1">
        <v>2.1061269146608301E-5</v>
      </c>
      <c r="C25" s="1">
        <v>2.66E+18</v>
      </c>
      <c r="D25">
        <f t="shared" si="0"/>
        <v>1.262981818181819E+23</v>
      </c>
    </row>
    <row r="26" spans="1:5">
      <c r="A26" t="s">
        <v>18</v>
      </c>
      <c r="B26" s="1">
        <v>1.1882716049382701E-6</v>
      </c>
      <c r="C26" s="1">
        <v>1.46E+17</v>
      </c>
      <c r="D26">
        <f t="shared" si="0"/>
        <v>1.2286753246753263E+23</v>
      </c>
      <c r="E26">
        <v>1.2286753246753263E+23</v>
      </c>
    </row>
    <row r="27" spans="1:5">
      <c r="A27" t="s">
        <v>53</v>
      </c>
      <c r="B27" s="1">
        <v>3.7834119496855301E-6</v>
      </c>
      <c r="C27" s="1">
        <v>5.39E+16</v>
      </c>
      <c r="D27">
        <f t="shared" si="0"/>
        <v>1.4246400000000017E+22</v>
      </c>
    </row>
    <row r="28" spans="1:5">
      <c r="A28" t="s">
        <v>54</v>
      </c>
      <c r="B28" s="1">
        <v>3.4131205673758799E-6</v>
      </c>
      <c r="C28" s="1">
        <v>2.59E+19</v>
      </c>
      <c r="D28">
        <f t="shared" si="0"/>
        <v>7.5883636363636507E+24</v>
      </c>
    </row>
    <row r="29" spans="1:5">
      <c r="A29" t="s">
        <v>19</v>
      </c>
      <c r="B29" s="1">
        <v>9.00610075604461E-13</v>
      </c>
      <c r="C29" s="1">
        <v>2170000000000000</v>
      </c>
      <c r="D29">
        <f t="shared" si="0"/>
        <v>2.4094778181818192E+27</v>
      </c>
      <c r="E29">
        <f>SUM(D29:D31)</f>
        <v>3.7571740114285741E+27</v>
      </c>
    </row>
    <row r="30" spans="1:5">
      <c r="A30" t="s">
        <v>20</v>
      </c>
      <c r="B30" s="1">
        <v>3.3493195922494799E-12</v>
      </c>
      <c r="C30" s="1">
        <v>3870000000000000</v>
      </c>
      <c r="D30">
        <f t="shared" si="0"/>
        <v>1.1554585620779232E+27</v>
      </c>
    </row>
    <row r="31" spans="1:5">
      <c r="A31" t="s">
        <v>21</v>
      </c>
      <c r="B31" s="1">
        <v>1.53455906737073E-9</v>
      </c>
      <c r="C31" s="1">
        <v>2.95E+17</v>
      </c>
      <c r="D31">
        <f t="shared" si="0"/>
        <v>1.9223763116883121E+26</v>
      </c>
    </row>
    <row r="32" spans="1:5">
      <c r="A32" t="s">
        <v>55</v>
      </c>
      <c r="B32" s="1">
        <v>4.9268018018017999E-8</v>
      </c>
      <c r="C32" s="1">
        <v>8.16E+16</v>
      </c>
      <c r="D32">
        <f t="shared" si="0"/>
        <v>1.6562468571428578E+24</v>
      </c>
    </row>
    <row r="33" spans="1:4">
      <c r="A33" t="s">
        <v>56</v>
      </c>
      <c r="B33" s="1">
        <v>1.2140820908700999E-9</v>
      </c>
      <c r="C33" s="1">
        <v>2700000000000000</v>
      </c>
      <c r="D33">
        <f t="shared" si="0"/>
        <v>2.2239023376623427E+24</v>
      </c>
    </row>
    <row r="34" spans="1:4">
      <c r="A34" t="s">
        <v>57</v>
      </c>
      <c r="B34" t="s">
        <v>58</v>
      </c>
      <c r="C34" t="s">
        <v>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C1" sqref="C1:C15"/>
    </sheetView>
  </sheetViews>
  <sheetFormatPr defaultRowHeight="15"/>
  <cols>
    <col min="1" max="1" width="8.7109375" bestFit="1" customWidth="1"/>
    <col min="2" max="2" width="14.42578125" bestFit="1" customWidth="1"/>
    <col min="3" max="3" width="12.85546875" bestFit="1" customWidth="1"/>
  </cols>
  <sheetData>
    <row r="1" spans="1:3">
      <c r="A1" t="s">
        <v>60</v>
      </c>
      <c r="B1" t="s">
        <v>61</v>
      </c>
      <c r="C1" t="s">
        <v>62</v>
      </c>
    </row>
    <row r="2" spans="1:3">
      <c r="A2" s="1">
        <v>2.2988999999999999E+24</v>
      </c>
      <c r="B2" s="1">
        <v>2.299E+19</v>
      </c>
      <c r="C2" s="1">
        <v>2.299E+19</v>
      </c>
    </row>
    <row r="3" spans="1:3">
      <c r="A3" s="1">
        <v>8.03564E+20</v>
      </c>
      <c r="B3" s="1">
        <v>8036000000000000</v>
      </c>
      <c r="C3" s="1">
        <v>8036000000000000</v>
      </c>
    </row>
    <row r="4" spans="1:3">
      <c r="A4" s="1">
        <v>4.2217299999999999E+25</v>
      </c>
      <c r="B4" s="1">
        <v>4.222E+20</v>
      </c>
      <c r="C4" s="1">
        <v>4.222E+20</v>
      </c>
    </row>
    <row r="5" spans="1:3">
      <c r="A5" s="1">
        <v>1.4047800000000001E+25</v>
      </c>
      <c r="B5" s="1">
        <v>8958</v>
      </c>
      <c r="C5" s="1">
        <v>0.4365</v>
      </c>
    </row>
    <row r="6" spans="1:3">
      <c r="A6" s="1">
        <v>6.1168499999999998E+25</v>
      </c>
      <c r="B6" s="1">
        <v>166.4</v>
      </c>
      <c r="C6" s="1">
        <v>1.5839999999999999E-3</v>
      </c>
    </row>
    <row r="7" spans="1:3">
      <c r="A7" s="1">
        <v>7.7544900000000005E+23</v>
      </c>
      <c r="B7" s="1">
        <v>7.754E+18</v>
      </c>
      <c r="C7" s="1">
        <v>7.754E+18</v>
      </c>
    </row>
    <row r="8" spans="1:3">
      <c r="A8" s="1">
        <v>1.86533E+24</v>
      </c>
      <c r="B8" s="1">
        <v>1.865E+19</v>
      </c>
      <c r="C8" s="1">
        <v>1.865E+19</v>
      </c>
    </row>
    <row r="9" spans="1:3">
      <c r="A9" s="1">
        <v>1.79221E+24</v>
      </c>
      <c r="B9" s="1">
        <v>1.792E+19</v>
      </c>
      <c r="C9" s="1">
        <v>1.792E+19</v>
      </c>
    </row>
    <row r="10" spans="1:3">
      <c r="A10" s="1">
        <v>1.45916E+21</v>
      </c>
      <c r="B10" s="1">
        <v>1.459E+16</v>
      </c>
      <c r="C10" s="1">
        <v>1.459E+16</v>
      </c>
    </row>
    <row r="11" spans="1:3">
      <c r="A11" s="1">
        <v>3.0679500000000002E+24</v>
      </c>
      <c r="B11" s="1">
        <v>3.068E+19</v>
      </c>
      <c r="C11" s="1">
        <v>3.068E+19</v>
      </c>
    </row>
    <row r="12" spans="1:3">
      <c r="A12" s="1">
        <v>4.1053099999999999E+23</v>
      </c>
      <c r="B12" s="1">
        <v>3145000000</v>
      </c>
      <c r="C12" s="1">
        <v>1959000</v>
      </c>
    </row>
    <row r="13" spans="1:3">
      <c r="A13" s="1">
        <v>4.5844300000000002E+25</v>
      </c>
      <c r="B13" s="1">
        <v>5168000000</v>
      </c>
      <c r="C13" s="1">
        <v>4038000</v>
      </c>
    </row>
    <row r="14" spans="1:3">
      <c r="A14" s="1">
        <v>1.2286799999999999E+23</v>
      </c>
      <c r="B14" s="1">
        <v>1470000</v>
      </c>
      <c r="C14" s="1">
        <v>181.1</v>
      </c>
    </row>
    <row r="15" spans="1:3">
      <c r="A15" s="1">
        <v>3.7571700000000002E+27</v>
      </c>
      <c r="B15" s="1">
        <v>216500000000</v>
      </c>
      <c r="C15" s="1">
        <v>787700000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user29</dc:creator>
  <cp:lastModifiedBy>USER29</cp:lastModifiedBy>
  <dcterms:created xsi:type="dcterms:W3CDTF">2017-09-12T11:29:00Z</dcterms:created>
  <dcterms:modified xsi:type="dcterms:W3CDTF">2017-09-22T08:43:18Z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