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IMA\"/>
    </mc:Choice>
  </mc:AlternateContent>
  <bookViews>
    <workbookView xWindow="0" yWindow="0" windowWidth="28800" windowHeight="12300"/>
  </bookViews>
  <sheets>
    <sheet name="Аркуш1" sheetId="1" r:id="rId1"/>
  </sheets>
  <calcPr calcId="162913"/>
</workbook>
</file>

<file path=xl/calcChain.xml><?xml version="1.0" encoding="utf-8"?>
<calcChain xmlns="http://schemas.openxmlformats.org/spreadsheetml/2006/main">
  <c r="H85" i="1" l="1"/>
  <c r="H84" i="1"/>
  <c r="H82" i="1"/>
  <c r="H87" i="1" s="1"/>
  <c r="H81" i="1"/>
  <c r="G76" i="1"/>
  <c r="F79" i="1"/>
  <c r="G79" i="1"/>
  <c r="H79" i="1"/>
  <c r="I79" i="1"/>
  <c r="J79" i="1"/>
  <c r="K79" i="1"/>
  <c r="E79" i="1"/>
  <c r="G75" i="1"/>
  <c r="F58" i="1"/>
  <c r="G58" i="1"/>
  <c r="H58" i="1"/>
  <c r="I58" i="1"/>
  <c r="J58" i="1"/>
  <c r="K58" i="1"/>
  <c r="L58" i="1"/>
  <c r="L48" i="1"/>
  <c r="L45" i="1"/>
  <c r="L44" i="1"/>
  <c r="H83" i="1" l="1"/>
  <c r="H86" i="1"/>
  <c r="E32" i="1" l="1"/>
  <c r="I30" i="1"/>
  <c r="I29" i="1"/>
  <c r="I28" i="1"/>
  <c r="F20" i="1"/>
  <c r="F15" i="1"/>
  <c r="F9" i="1"/>
  <c r="F4" i="1"/>
  <c r="F31" i="1" l="1"/>
  <c r="I31" i="1"/>
  <c r="F5" i="1"/>
  <c r="F11" i="1"/>
  <c r="F16" i="1"/>
  <c r="F21" i="1"/>
  <c r="F7" i="1"/>
  <c r="F12" i="1"/>
  <c r="F17" i="1"/>
  <c r="F25" i="1"/>
  <c r="F34" i="1"/>
  <c r="E35" i="1" s="1"/>
  <c r="F3" i="1"/>
  <c r="F8" i="1"/>
  <c r="F13" i="1"/>
  <c r="F19" i="1"/>
  <c r="F23" i="1"/>
  <c r="F28" i="1"/>
  <c r="F29" i="1"/>
  <c r="F6" i="1"/>
  <c r="F10" i="1"/>
  <c r="F14" i="1"/>
  <c r="F18" i="1"/>
  <c r="F22" i="1"/>
  <c r="F24" i="1"/>
  <c r="F26" i="1"/>
  <c r="F30" i="1"/>
  <c r="F27" i="1"/>
</calcChain>
</file>

<file path=xl/sharedStrings.xml><?xml version="1.0" encoding="utf-8"?>
<sst xmlns="http://schemas.openxmlformats.org/spreadsheetml/2006/main" count="39" uniqueCount="38">
  <si>
    <t>Xi</t>
  </si>
  <si>
    <t>Ni</t>
  </si>
  <si>
    <t>x</t>
  </si>
  <si>
    <t>n</t>
  </si>
  <si>
    <t>w</t>
  </si>
  <si>
    <t>h</t>
  </si>
  <si>
    <t>s</t>
  </si>
  <si>
    <t>[10,14)</t>
  </si>
  <si>
    <t>[14, 18)</t>
  </si>
  <si>
    <t>[18,22)</t>
  </si>
  <si>
    <t>[22,26)</t>
  </si>
  <si>
    <t>[26,30)</t>
  </si>
  <si>
    <t>[30, 34)</t>
  </si>
  <si>
    <t>ni/h</t>
  </si>
  <si>
    <t>ni</t>
  </si>
  <si>
    <t>delta</t>
  </si>
  <si>
    <t>[34, 38]</t>
  </si>
  <si>
    <t>Розмах</t>
  </si>
  <si>
    <t>Мода</t>
  </si>
  <si>
    <t>Медіана</t>
  </si>
  <si>
    <t>Ср вибіркове</t>
  </si>
  <si>
    <t>Модальний інтервал</t>
  </si>
  <si>
    <t>Медіанний інтервал</t>
  </si>
  <si>
    <t>Xi-1</t>
  </si>
  <si>
    <t>Nmo</t>
  </si>
  <si>
    <t>Nmo-1</t>
  </si>
  <si>
    <t>Nmo+1</t>
  </si>
  <si>
    <t>Nme</t>
  </si>
  <si>
    <t>F*(x)</t>
  </si>
  <si>
    <t>Для дискретного статичтичного ряду</t>
  </si>
  <si>
    <t>Для інтервального статистичного ряду</t>
  </si>
  <si>
    <t>Дисперсія інтервального ряду</t>
  </si>
  <si>
    <t>Середнє квадратичне відхилення</t>
  </si>
  <si>
    <t>Коефіцієнт варіації</t>
  </si>
  <si>
    <t>Центральний емпіричний момент 3-го порядку</t>
  </si>
  <si>
    <t>Центральний емпіричний момент 4-го порядку</t>
  </si>
  <si>
    <t>Асиметрія</t>
  </si>
  <si>
    <t>Ексцес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</si>
</sst>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rgb="FF1C1B19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rgb="FF1C1B19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/>
    <xf numFmtId="0" fontId="1" fillId="0" borderId="8" xfId="0" applyFont="1" applyBorder="1" applyAlignment="1"/>
    <xf numFmtId="0" fontId="1" fillId="0" borderId="0" xfId="0" applyFont="1" applyBorder="1" applyAlignment="1"/>
    <xf numFmtId="0" fontId="2" fillId="0" borderId="9" xfId="0" applyFont="1" applyBorder="1"/>
    <xf numFmtId="0" fontId="1" fillId="0" borderId="10" xfId="0" applyFont="1" applyBorder="1" applyAlignment="1"/>
    <xf numFmtId="0" fontId="1" fillId="0" borderId="11" xfId="0" applyFont="1" applyBorder="1" applyAlignment="1"/>
    <xf numFmtId="0" fontId="2" fillId="0" borderId="12" xfId="0" applyFont="1" applyBorder="1"/>
    <xf numFmtId="0" fontId="3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0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2" xfId="0" applyFont="1" applyBorder="1"/>
    <xf numFmtId="0" fontId="0" fillId="0" borderId="1" xfId="0" applyFont="1" applyBorder="1" applyAlignment="1"/>
    <xf numFmtId="0" fontId="3" fillId="0" borderId="3" xfId="0" applyFont="1" applyBorder="1" applyAlignment="1"/>
    <xf numFmtId="0" fontId="2" fillId="0" borderId="3" xfId="0" applyFont="1" applyBorder="1"/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Аркуш1!$E$2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Аркуш1!$D$3:$D$31</c:f>
              <c:numCache>
                <c:formatCode>General</c:formatCode>
                <c:ptCount val="2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Аркуш1!$E$3:$E$31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7-452F-B052-3337F419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75540"/>
        <c:axId val="327636118"/>
      </c:lineChart>
      <c:catAx>
        <c:axId val="7979755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6416115485564302"/>
              <c:y val="0.91572496834122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7636118"/>
        <c:crosses val="autoZero"/>
        <c:auto val="1"/>
        <c:lblAlgn val="ctr"/>
        <c:lblOffset val="100"/>
        <c:noMultiLvlLbl val="1"/>
      </c:catAx>
      <c:valAx>
        <c:axId val="327636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2.4444444444444446E-2"/>
              <c:y val="6.89316665605478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979755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Гістограма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Аркуш1!$E$37:$K$37</c:f>
              <c:strCache>
                <c:ptCount val="7"/>
                <c:pt idx="0">
                  <c:v>[10,14)</c:v>
                </c:pt>
                <c:pt idx="1">
                  <c:v>[14, 18)</c:v>
                </c:pt>
                <c:pt idx="2">
                  <c:v>[18,22)</c:v>
                </c:pt>
                <c:pt idx="3">
                  <c:v>[22,26)</c:v>
                </c:pt>
                <c:pt idx="4">
                  <c:v>[26,30)</c:v>
                </c:pt>
                <c:pt idx="5">
                  <c:v>[30, 34)</c:v>
                </c:pt>
                <c:pt idx="6">
                  <c:v>[34, 38]</c:v>
                </c:pt>
              </c:strCache>
            </c:strRef>
          </c:cat>
          <c:val>
            <c:numRef>
              <c:f>Аркуш1!$E$38:$K$38</c:f>
              <c:numCache>
                <c:formatCode>General</c:formatCode>
                <c:ptCount val="7"/>
                <c:pt idx="0">
                  <c:v>1.4</c:v>
                </c:pt>
                <c:pt idx="1">
                  <c:v>2.75</c:v>
                </c:pt>
                <c:pt idx="2">
                  <c:v>3</c:v>
                </c:pt>
                <c:pt idx="3">
                  <c:v>6.5</c:v>
                </c:pt>
                <c:pt idx="4">
                  <c:v>5</c:v>
                </c:pt>
                <c:pt idx="5">
                  <c:v>3.5</c:v>
                </c:pt>
                <c:pt idx="6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CF4-A9BC-DDF37A3A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61"/>
        <c:axId val="472888120"/>
        <c:axId val="472888448"/>
      </c:barChart>
      <c:catAx>
        <c:axId val="47288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1801141334605907"/>
              <c:y val="0.88815789473684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2888448"/>
        <c:crosses val="autoZero"/>
        <c:auto val="1"/>
        <c:lblAlgn val="ctr"/>
        <c:lblOffset val="100"/>
        <c:noMultiLvlLbl val="0"/>
      </c:catAx>
      <c:valAx>
        <c:axId val="4728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ni/h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2.7777777777777776E-2"/>
              <c:y val="8.22368421052631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288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 функція розподілу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Аркуш1!$E$57:$L$57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</c:numCache>
            </c:numRef>
          </c:xVal>
          <c:yVal>
            <c:numRef>
              <c:f>Аркуш1!$E$58:$L$58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0.34</c:v>
                </c:pt>
                <c:pt idx="4">
                  <c:v>0.61</c:v>
                </c:pt>
                <c:pt idx="5">
                  <c:v>0.78</c:v>
                </c:pt>
                <c:pt idx="6">
                  <c:v>0.91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A-4FE5-8719-60651729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85000"/>
        <c:axId val="485586312"/>
      </c:scatterChart>
      <c:valAx>
        <c:axId val="4855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4756255468066497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586312"/>
        <c:crosses val="autoZero"/>
        <c:crossBetween val="midCat"/>
      </c:valAx>
      <c:valAx>
        <c:axId val="4855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2.7777777777777776E-2"/>
              <c:y val="6.93518518518518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58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715000" cy="3533775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0</xdr:colOff>
      <xdr:row>40</xdr:row>
      <xdr:rowOff>9525</xdr:rowOff>
    </xdr:from>
    <xdr:to>
      <xdr:col>9</xdr:col>
      <xdr:colOff>0</xdr:colOff>
      <xdr:row>55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59</xdr:row>
      <xdr:rowOff>9525</xdr:rowOff>
    </xdr:from>
    <xdr:to>
      <xdr:col>8</xdr:col>
      <xdr:colOff>381000</xdr:colOff>
      <xdr:row>72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L102"/>
  <sheetViews>
    <sheetView tabSelected="1" workbookViewId="0">
      <selection activeCell="M23" sqref="M23"/>
    </sheetView>
  </sheetViews>
  <sheetFormatPr defaultColWidth="12.5703125" defaultRowHeight="15.75" customHeight="1" x14ac:dyDescent="0.2"/>
  <cols>
    <col min="1" max="1" width="7.140625" customWidth="1"/>
    <col min="2" max="2" width="5.7109375" customWidth="1"/>
  </cols>
  <sheetData>
    <row r="2" spans="1:6" x14ac:dyDescent="0.2">
      <c r="D2" s="3" t="s">
        <v>2</v>
      </c>
      <c r="E2" s="3" t="s">
        <v>3</v>
      </c>
      <c r="F2" s="3" t="s">
        <v>4</v>
      </c>
    </row>
    <row r="3" spans="1:6" x14ac:dyDescent="0.2">
      <c r="A3" s="1">
        <v>24</v>
      </c>
      <c r="B3" s="1">
        <v>10</v>
      </c>
      <c r="D3" s="4">
        <v>10</v>
      </c>
      <c r="E3" s="5">
        <v>2</v>
      </c>
      <c r="F3" s="6">
        <f t="shared" ref="F3:F31" si="0">E3/$E$32</f>
        <v>0.02</v>
      </c>
    </row>
    <row r="4" spans="1:6" x14ac:dyDescent="0.2">
      <c r="A4" s="1">
        <v>10</v>
      </c>
      <c r="B4" s="1">
        <v>10</v>
      </c>
      <c r="D4" s="7">
        <v>11</v>
      </c>
      <c r="E4" s="8">
        <v>1</v>
      </c>
      <c r="F4" s="9">
        <f t="shared" si="0"/>
        <v>0.01</v>
      </c>
    </row>
    <row r="5" spans="1:6" x14ac:dyDescent="0.2">
      <c r="A5" s="1">
        <v>29</v>
      </c>
      <c r="B5" s="1">
        <v>11</v>
      </c>
      <c r="D5" s="7">
        <v>12</v>
      </c>
      <c r="E5" s="8">
        <v>1</v>
      </c>
      <c r="F5" s="9">
        <f t="shared" si="0"/>
        <v>0.01</v>
      </c>
    </row>
    <row r="6" spans="1:6" x14ac:dyDescent="0.2">
      <c r="A6" s="1">
        <v>37</v>
      </c>
      <c r="B6" s="1">
        <v>12</v>
      </c>
      <c r="D6" s="7">
        <v>13</v>
      </c>
      <c r="E6" s="8">
        <v>2</v>
      </c>
      <c r="F6" s="9">
        <f t="shared" si="0"/>
        <v>0.02</v>
      </c>
    </row>
    <row r="7" spans="1:6" x14ac:dyDescent="0.2">
      <c r="A7" s="1">
        <v>23</v>
      </c>
      <c r="B7" s="1">
        <v>13</v>
      </c>
      <c r="D7" s="7">
        <v>14</v>
      </c>
      <c r="E7" s="8">
        <v>1</v>
      </c>
      <c r="F7" s="9">
        <f t="shared" si="0"/>
        <v>0.01</v>
      </c>
    </row>
    <row r="8" spans="1:6" x14ac:dyDescent="0.2">
      <c r="A8" s="1">
        <v>11</v>
      </c>
      <c r="B8" s="1">
        <v>13</v>
      </c>
      <c r="D8" s="7">
        <v>15</v>
      </c>
      <c r="E8" s="8">
        <v>4</v>
      </c>
      <c r="F8" s="9">
        <f t="shared" si="0"/>
        <v>0.04</v>
      </c>
    </row>
    <row r="9" spans="1:6" x14ac:dyDescent="0.2">
      <c r="A9" s="1">
        <v>34</v>
      </c>
      <c r="B9" s="1">
        <v>14</v>
      </c>
      <c r="D9" s="7">
        <v>16</v>
      </c>
      <c r="E9" s="8">
        <v>2</v>
      </c>
      <c r="F9" s="9">
        <f t="shared" si="0"/>
        <v>0.02</v>
      </c>
    </row>
    <row r="10" spans="1:6" x14ac:dyDescent="0.2">
      <c r="A10" s="1">
        <v>15</v>
      </c>
      <c r="B10" s="1">
        <v>15</v>
      </c>
      <c r="D10" s="7">
        <v>17</v>
      </c>
      <c r="E10" s="8">
        <v>4</v>
      </c>
      <c r="F10" s="9">
        <f t="shared" si="0"/>
        <v>0.04</v>
      </c>
    </row>
    <row r="11" spans="1:6" x14ac:dyDescent="0.2">
      <c r="A11" s="1">
        <v>27</v>
      </c>
      <c r="B11" s="1">
        <v>15</v>
      </c>
      <c r="D11" s="7">
        <v>18</v>
      </c>
      <c r="E11" s="8">
        <v>4</v>
      </c>
      <c r="F11" s="9">
        <f t="shared" si="0"/>
        <v>0.04</v>
      </c>
    </row>
    <row r="12" spans="1:6" x14ac:dyDescent="0.2">
      <c r="A12" s="1">
        <v>13</v>
      </c>
      <c r="B12" s="1">
        <v>15</v>
      </c>
      <c r="D12" s="7">
        <v>19</v>
      </c>
      <c r="E12" s="8">
        <v>2</v>
      </c>
      <c r="F12" s="9">
        <f t="shared" si="0"/>
        <v>0.02</v>
      </c>
    </row>
    <row r="13" spans="1:6" x14ac:dyDescent="0.2">
      <c r="A13" s="1">
        <v>33</v>
      </c>
      <c r="B13" s="1">
        <v>15</v>
      </c>
      <c r="D13" s="7">
        <v>20</v>
      </c>
      <c r="E13" s="8">
        <v>2</v>
      </c>
      <c r="F13" s="9">
        <f t="shared" si="0"/>
        <v>0.02</v>
      </c>
    </row>
    <row r="14" spans="1:6" x14ac:dyDescent="0.2">
      <c r="A14" s="1">
        <v>25</v>
      </c>
      <c r="B14" s="1">
        <v>16</v>
      </c>
      <c r="D14" s="7">
        <v>21</v>
      </c>
      <c r="E14" s="8">
        <v>4</v>
      </c>
      <c r="F14" s="9">
        <f t="shared" si="0"/>
        <v>0.04</v>
      </c>
    </row>
    <row r="15" spans="1:6" x14ac:dyDescent="0.2">
      <c r="A15" s="1">
        <v>20</v>
      </c>
      <c r="B15" s="1">
        <v>16</v>
      </c>
      <c r="D15" s="7">
        <v>22</v>
      </c>
      <c r="E15" s="8">
        <v>5</v>
      </c>
      <c r="F15" s="9">
        <f t="shared" si="0"/>
        <v>0.05</v>
      </c>
    </row>
    <row r="16" spans="1:6" x14ac:dyDescent="0.2">
      <c r="A16" s="1">
        <v>26</v>
      </c>
      <c r="B16" s="1">
        <v>17</v>
      </c>
      <c r="D16" s="7">
        <v>23</v>
      </c>
      <c r="E16" s="8">
        <v>7</v>
      </c>
      <c r="F16" s="9">
        <f t="shared" si="0"/>
        <v>7.0000000000000007E-2</v>
      </c>
    </row>
    <row r="17" spans="1:9" x14ac:dyDescent="0.2">
      <c r="A17" s="1">
        <v>21</v>
      </c>
      <c r="B17" s="1">
        <v>17</v>
      </c>
      <c r="D17" s="7">
        <v>24</v>
      </c>
      <c r="E17" s="8">
        <v>7</v>
      </c>
      <c r="F17" s="9">
        <f t="shared" si="0"/>
        <v>7.0000000000000007E-2</v>
      </c>
    </row>
    <row r="18" spans="1:9" x14ac:dyDescent="0.2">
      <c r="A18" s="1">
        <v>28</v>
      </c>
      <c r="B18" s="1">
        <v>17</v>
      </c>
      <c r="D18" s="7">
        <v>25</v>
      </c>
      <c r="E18" s="8">
        <v>7</v>
      </c>
      <c r="F18" s="9">
        <f t="shared" si="0"/>
        <v>7.0000000000000007E-2</v>
      </c>
    </row>
    <row r="19" spans="1:9" x14ac:dyDescent="0.2">
      <c r="A19" s="1">
        <v>33</v>
      </c>
      <c r="B19" s="1">
        <v>17</v>
      </c>
      <c r="D19" s="7">
        <v>26</v>
      </c>
      <c r="E19" s="8">
        <v>6</v>
      </c>
      <c r="F19" s="9">
        <f t="shared" si="0"/>
        <v>0.06</v>
      </c>
    </row>
    <row r="20" spans="1:9" x14ac:dyDescent="0.2">
      <c r="A20" s="1">
        <v>24</v>
      </c>
      <c r="B20" s="1">
        <v>18</v>
      </c>
      <c r="D20" s="7">
        <v>27</v>
      </c>
      <c r="E20" s="8">
        <v>6</v>
      </c>
      <c r="F20" s="9">
        <f t="shared" si="0"/>
        <v>0.06</v>
      </c>
    </row>
    <row r="21" spans="1:9" x14ac:dyDescent="0.2">
      <c r="A21" s="1">
        <v>14</v>
      </c>
      <c r="B21" s="1">
        <v>18</v>
      </c>
      <c r="D21" s="7">
        <v>28</v>
      </c>
      <c r="E21" s="8">
        <v>4</v>
      </c>
      <c r="F21" s="9">
        <f t="shared" si="0"/>
        <v>0.04</v>
      </c>
    </row>
    <row r="22" spans="1:9" x14ac:dyDescent="0.2">
      <c r="A22" s="1">
        <v>35</v>
      </c>
      <c r="B22" s="1">
        <v>18</v>
      </c>
      <c r="D22" s="7">
        <v>29</v>
      </c>
      <c r="E22" s="8">
        <v>4</v>
      </c>
      <c r="F22" s="9">
        <f t="shared" si="0"/>
        <v>0.04</v>
      </c>
    </row>
    <row r="23" spans="1:9" x14ac:dyDescent="0.2">
      <c r="A23" s="1">
        <v>31</v>
      </c>
      <c r="B23" s="1">
        <v>18</v>
      </c>
      <c r="D23" s="7">
        <v>30</v>
      </c>
      <c r="E23" s="8">
        <v>3</v>
      </c>
      <c r="F23" s="9">
        <f t="shared" si="0"/>
        <v>0.03</v>
      </c>
    </row>
    <row r="24" spans="1:9" x14ac:dyDescent="0.2">
      <c r="A24" s="1">
        <v>16</v>
      </c>
      <c r="B24" s="1">
        <v>19</v>
      </c>
      <c r="D24" s="7">
        <v>31</v>
      </c>
      <c r="E24" s="8">
        <v>4</v>
      </c>
      <c r="F24" s="9">
        <f t="shared" si="0"/>
        <v>0.04</v>
      </c>
    </row>
    <row r="25" spans="1:9" x14ac:dyDescent="0.2">
      <c r="A25" s="1">
        <v>24</v>
      </c>
      <c r="B25" s="1">
        <v>19</v>
      </c>
      <c r="D25" s="7">
        <v>32</v>
      </c>
      <c r="E25" s="8">
        <v>3</v>
      </c>
      <c r="F25" s="9">
        <f t="shared" si="0"/>
        <v>0.03</v>
      </c>
    </row>
    <row r="26" spans="1:9" x14ac:dyDescent="0.2">
      <c r="A26" s="1">
        <v>38</v>
      </c>
      <c r="B26" s="1">
        <v>20</v>
      </c>
      <c r="D26" s="7">
        <v>33</v>
      </c>
      <c r="E26" s="8">
        <v>4</v>
      </c>
      <c r="F26" s="9">
        <f t="shared" si="0"/>
        <v>0.04</v>
      </c>
    </row>
    <row r="27" spans="1:9" ht="12.75" x14ac:dyDescent="0.2">
      <c r="A27" s="1">
        <v>27</v>
      </c>
      <c r="B27" s="1">
        <v>20</v>
      </c>
      <c r="D27" s="7">
        <v>34</v>
      </c>
      <c r="E27" s="8">
        <v>2</v>
      </c>
      <c r="F27" s="9">
        <f t="shared" si="0"/>
        <v>0.02</v>
      </c>
    </row>
    <row r="28" spans="1:9" ht="12.75" x14ac:dyDescent="0.2">
      <c r="A28" s="1">
        <v>25</v>
      </c>
      <c r="B28" s="1">
        <v>21</v>
      </c>
      <c r="D28" s="7">
        <v>35</v>
      </c>
      <c r="E28" s="8">
        <v>2</v>
      </c>
      <c r="F28" s="9">
        <f t="shared" si="0"/>
        <v>0.02</v>
      </c>
      <c r="H28" s="26" t="s">
        <v>17</v>
      </c>
      <c r="I28" s="36">
        <f>D31-D3</f>
        <v>28</v>
      </c>
    </row>
    <row r="29" spans="1:9" ht="12.75" x14ac:dyDescent="0.2">
      <c r="A29" s="1">
        <v>22</v>
      </c>
      <c r="B29" s="1">
        <v>21</v>
      </c>
      <c r="D29" s="7">
        <v>36</v>
      </c>
      <c r="E29" s="8">
        <v>3</v>
      </c>
      <c r="F29" s="9">
        <f t="shared" si="0"/>
        <v>0.03</v>
      </c>
      <c r="H29" s="27" t="s">
        <v>18</v>
      </c>
      <c r="I29" s="39">
        <f>MODE(A3:A102)</f>
        <v>24</v>
      </c>
    </row>
    <row r="30" spans="1:9" ht="12.75" x14ac:dyDescent="0.2">
      <c r="A30" s="1">
        <v>17</v>
      </c>
      <c r="B30" s="1">
        <v>21</v>
      </c>
      <c r="D30" s="7">
        <v>37</v>
      </c>
      <c r="E30" s="8">
        <v>2</v>
      </c>
      <c r="F30" s="9">
        <f t="shared" si="0"/>
        <v>0.02</v>
      </c>
      <c r="H30" s="27" t="s">
        <v>19</v>
      </c>
      <c r="I30" s="39">
        <f>MEDIAN(A3:A102)</f>
        <v>25</v>
      </c>
    </row>
    <row r="31" spans="1:9" ht="12.75" x14ac:dyDescent="0.2">
      <c r="A31" s="1">
        <v>29</v>
      </c>
      <c r="B31" s="1">
        <v>21</v>
      </c>
      <c r="D31" s="10">
        <v>38</v>
      </c>
      <c r="E31" s="11">
        <v>2</v>
      </c>
      <c r="F31" s="12">
        <f t="shared" si="0"/>
        <v>0.02</v>
      </c>
      <c r="H31" s="28" t="s">
        <v>20</v>
      </c>
      <c r="I31" s="40">
        <f>SUMPRODUCT(D3:D31,E3:E31)/E32</f>
        <v>24.75</v>
      </c>
    </row>
    <row r="32" spans="1:9" ht="12.75" x14ac:dyDescent="0.2">
      <c r="A32" s="1">
        <v>23</v>
      </c>
      <c r="B32" s="1">
        <v>22</v>
      </c>
      <c r="E32" s="2">
        <f>SUM(E3:E31)</f>
        <v>100</v>
      </c>
    </row>
    <row r="33" spans="1:12" ht="12.75" x14ac:dyDescent="0.2">
      <c r="A33" s="1">
        <v>23</v>
      </c>
      <c r="B33" s="1">
        <v>22</v>
      </c>
    </row>
    <row r="34" spans="1:12" ht="12.75" x14ac:dyDescent="0.2">
      <c r="A34" s="1">
        <v>30</v>
      </c>
      <c r="B34" s="1">
        <v>22</v>
      </c>
      <c r="D34" s="15" t="s">
        <v>6</v>
      </c>
      <c r="F34" s="33">
        <f>1+3.2*LOG(E32)</f>
        <v>7.4</v>
      </c>
    </row>
    <row r="35" spans="1:12" ht="12.75" x14ac:dyDescent="0.2">
      <c r="A35" s="1">
        <v>13</v>
      </c>
      <c r="B35" s="1">
        <v>22</v>
      </c>
      <c r="D35" s="16" t="s">
        <v>5</v>
      </c>
      <c r="E35">
        <f>I28/F34</f>
        <v>3.7837837837837838</v>
      </c>
      <c r="F35" s="35">
        <v>4</v>
      </c>
    </row>
    <row r="36" spans="1:12" ht="12.75" x14ac:dyDescent="0.2">
      <c r="A36" s="1">
        <v>34</v>
      </c>
      <c r="B36" s="1">
        <v>22</v>
      </c>
    </row>
    <row r="37" spans="1:12" ht="12.75" x14ac:dyDescent="0.2">
      <c r="A37" s="1">
        <v>26</v>
      </c>
      <c r="B37" s="1">
        <v>23</v>
      </c>
      <c r="D37" s="23" t="s">
        <v>15</v>
      </c>
      <c r="E37" s="24" t="s">
        <v>7</v>
      </c>
      <c r="F37" s="24" t="s">
        <v>8</v>
      </c>
      <c r="G37" s="24" t="s">
        <v>9</v>
      </c>
      <c r="H37" s="24" t="s">
        <v>10</v>
      </c>
      <c r="I37" s="24" t="s">
        <v>11</v>
      </c>
      <c r="J37" s="24" t="s">
        <v>12</v>
      </c>
      <c r="K37" s="25" t="s">
        <v>16</v>
      </c>
    </row>
    <row r="38" spans="1:12" ht="12.75" x14ac:dyDescent="0.2">
      <c r="A38" s="1">
        <v>18</v>
      </c>
      <c r="B38" s="1">
        <v>23</v>
      </c>
      <c r="D38" s="21" t="s">
        <v>13</v>
      </c>
      <c r="E38" s="17">
        <v>1.4</v>
      </c>
      <c r="F38" s="17">
        <v>2.75</v>
      </c>
      <c r="G38" s="17">
        <v>3</v>
      </c>
      <c r="H38" s="17">
        <v>6.5</v>
      </c>
      <c r="I38" s="17">
        <v>5</v>
      </c>
      <c r="J38" s="17">
        <v>3.5</v>
      </c>
      <c r="K38" s="18">
        <v>2.2000000000000002</v>
      </c>
    </row>
    <row r="39" spans="1:12" ht="12.75" x14ac:dyDescent="0.2">
      <c r="A39" s="1">
        <v>31</v>
      </c>
      <c r="B39" s="1">
        <v>23</v>
      </c>
      <c r="D39" s="22" t="s">
        <v>14</v>
      </c>
      <c r="E39" s="19">
        <v>6</v>
      </c>
      <c r="F39" s="19">
        <v>11</v>
      </c>
      <c r="G39" s="19">
        <v>12</v>
      </c>
      <c r="H39" s="19">
        <v>26</v>
      </c>
      <c r="I39" s="19">
        <v>20</v>
      </c>
      <c r="J39" s="19">
        <v>14</v>
      </c>
      <c r="K39" s="20">
        <v>11</v>
      </c>
    </row>
    <row r="40" spans="1:12" ht="12.75" x14ac:dyDescent="0.2">
      <c r="A40" s="1">
        <v>25</v>
      </c>
      <c r="B40" s="1">
        <v>23</v>
      </c>
    </row>
    <row r="41" spans="1:12" ht="12.75" x14ac:dyDescent="0.2">
      <c r="A41" s="1">
        <v>19</v>
      </c>
      <c r="B41" s="1">
        <v>23</v>
      </c>
      <c r="K41" s="13" t="s">
        <v>21</v>
      </c>
    </row>
    <row r="42" spans="1:12" ht="12.75" x14ac:dyDescent="0.2">
      <c r="A42" s="1">
        <v>36</v>
      </c>
      <c r="B42" s="1">
        <v>23</v>
      </c>
      <c r="K42" s="15" t="s">
        <v>23</v>
      </c>
      <c r="L42" s="33">
        <v>22</v>
      </c>
    </row>
    <row r="43" spans="1:12" ht="12.75" x14ac:dyDescent="0.2">
      <c r="A43" s="1">
        <v>26</v>
      </c>
      <c r="B43" s="1">
        <v>23</v>
      </c>
      <c r="K43" s="38" t="s">
        <v>24</v>
      </c>
      <c r="L43" s="34">
        <v>26</v>
      </c>
    </row>
    <row r="44" spans="1:12" ht="12.75" x14ac:dyDescent="0.2">
      <c r="A44" s="1">
        <v>15</v>
      </c>
      <c r="B44" s="1">
        <v>24</v>
      </c>
      <c r="K44" s="38" t="s">
        <v>25</v>
      </c>
      <c r="L44" s="34">
        <f>G39</f>
        <v>12</v>
      </c>
    </row>
    <row r="45" spans="1:12" ht="12.75" x14ac:dyDescent="0.2">
      <c r="A45" s="1">
        <v>27</v>
      </c>
      <c r="B45" s="1">
        <v>24</v>
      </c>
      <c r="K45" s="16" t="s">
        <v>26</v>
      </c>
      <c r="L45" s="35">
        <f>I39</f>
        <v>20</v>
      </c>
    </row>
    <row r="46" spans="1:12" ht="12.75" x14ac:dyDescent="0.2">
      <c r="A46" s="1">
        <v>35</v>
      </c>
      <c r="B46" s="1">
        <v>24</v>
      </c>
    </row>
    <row r="47" spans="1:12" ht="12.75" x14ac:dyDescent="0.2">
      <c r="A47" s="1">
        <v>24</v>
      </c>
      <c r="B47" s="1">
        <v>24</v>
      </c>
      <c r="K47" s="13" t="s">
        <v>22</v>
      </c>
    </row>
    <row r="48" spans="1:12" ht="12.75" x14ac:dyDescent="0.2">
      <c r="A48" s="1">
        <v>12</v>
      </c>
      <c r="B48" s="1">
        <v>24</v>
      </c>
      <c r="K48" s="14" t="s">
        <v>27</v>
      </c>
      <c r="L48" s="37">
        <f>H39</f>
        <v>26</v>
      </c>
    </row>
    <row r="49" spans="1:12" ht="12.75" x14ac:dyDescent="0.2">
      <c r="A49" s="1">
        <v>23</v>
      </c>
      <c r="B49" s="1">
        <v>24</v>
      </c>
    </row>
    <row r="50" spans="1:12" x14ac:dyDescent="0.2">
      <c r="A50" s="1">
        <v>18</v>
      </c>
      <c r="B50" s="1">
        <v>24</v>
      </c>
    </row>
    <row r="51" spans="1:12" x14ac:dyDescent="0.2">
      <c r="A51" s="1">
        <v>28</v>
      </c>
      <c r="B51" s="1">
        <v>25</v>
      </c>
    </row>
    <row r="52" spans="1:12" x14ac:dyDescent="0.2">
      <c r="A52" s="1">
        <v>32</v>
      </c>
      <c r="B52" s="1">
        <v>25</v>
      </c>
    </row>
    <row r="53" spans="1:12" x14ac:dyDescent="0.2">
      <c r="A53" s="1">
        <v>21</v>
      </c>
      <c r="B53" s="1">
        <v>25</v>
      </c>
    </row>
    <row r="54" spans="1:12" x14ac:dyDescent="0.2">
      <c r="A54" s="1">
        <v>25</v>
      </c>
      <c r="B54" s="1">
        <v>25</v>
      </c>
    </row>
    <row r="55" spans="1:12" x14ac:dyDescent="0.2">
      <c r="A55" s="1">
        <v>20</v>
      </c>
      <c r="B55" s="1">
        <v>25</v>
      </c>
    </row>
    <row r="56" spans="1:12" x14ac:dyDescent="0.2">
      <c r="A56" s="1">
        <v>28</v>
      </c>
      <c r="B56" s="1">
        <v>25</v>
      </c>
    </row>
    <row r="57" spans="1:12" ht="12.75" x14ac:dyDescent="0.2">
      <c r="A57" s="1">
        <v>22</v>
      </c>
      <c r="B57" s="1">
        <v>25</v>
      </c>
      <c r="D57" s="15" t="s">
        <v>2</v>
      </c>
      <c r="E57" s="29">
        <v>10</v>
      </c>
      <c r="F57" s="29">
        <v>14</v>
      </c>
      <c r="G57" s="29">
        <v>18</v>
      </c>
      <c r="H57" s="29">
        <v>22</v>
      </c>
      <c r="I57" s="29">
        <v>26</v>
      </c>
      <c r="J57" s="29">
        <v>30</v>
      </c>
      <c r="K57" s="29">
        <v>34</v>
      </c>
      <c r="L57" s="30">
        <v>38</v>
      </c>
    </row>
    <row r="58" spans="1:12" ht="12.75" x14ac:dyDescent="0.2">
      <c r="A58" s="1">
        <v>29</v>
      </c>
      <c r="B58" s="1">
        <v>26</v>
      </c>
      <c r="D58" s="16" t="s">
        <v>28</v>
      </c>
      <c r="E58" s="31">
        <v>0</v>
      </c>
      <c r="F58" s="31">
        <f t="shared" ref="F58:L58" si="1">SUMIF($D$3:$D$31,"&lt;="&amp;F57,$E$3:$E$31)/$E$32</f>
        <v>7.0000000000000007E-2</v>
      </c>
      <c r="G58" s="31">
        <f t="shared" si="1"/>
        <v>0.21</v>
      </c>
      <c r="H58" s="31">
        <f t="shared" si="1"/>
        <v>0.34</v>
      </c>
      <c r="I58" s="31">
        <f t="shared" si="1"/>
        <v>0.61</v>
      </c>
      <c r="J58" s="31">
        <f t="shared" si="1"/>
        <v>0.78</v>
      </c>
      <c r="K58" s="31">
        <f t="shared" si="1"/>
        <v>0.91</v>
      </c>
      <c r="L58" s="32">
        <f t="shared" si="1"/>
        <v>1</v>
      </c>
    </row>
    <row r="59" spans="1:12" x14ac:dyDescent="0.2">
      <c r="A59" s="1">
        <v>17</v>
      </c>
      <c r="B59" s="1">
        <v>26</v>
      </c>
    </row>
    <row r="60" spans="1:12" x14ac:dyDescent="0.2">
      <c r="A60" s="1">
        <v>24</v>
      </c>
      <c r="B60" s="1">
        <v>26</v>
      </c>
    </row>
    <row r="61" spans="1:12" x14ac:dyDescent="0.2">
      <c r="A61" s="1">
        <v>16</v>
      </c>
      <c r="B61" s="1">
        <v>26</v>
      </c>
    </row>
    <row r="62" spans="1:12" x14ac:dyDescent="0.2">
      <c r="A62" s="1">
        <v>26</v>
      </c>
      <c r="B62" s="1">
        <v>26</v>
      </c>
    </row>
    <row r="63" spans="1:12" x14ac:dyDescent="0.2">
      <c r="A63" s="1">
        <v>36</v>
      </c>
      <c r="B63" s="1">
        <v>26</v>
      </c>
    </row>
    <row r="64" spans="1:12" x14ac:dyDescent="0.2">
      <c r="A64" s="1">
        <v>23</v>
      </c>
      <c r="B64" s="1">
        <v>27</v>
      </c>
    </row>
    <row r="65" spans="1:11" x14ac:dyDescent="0.2">
      <c r="A65" s="1">
        <v>33</v>
      </c>
      <c r="B65" s="1">
        <v>27</v>
      </c>
    </row>
    <row r="66" spans="1:11" x14ac:dyDescent="0.2">
      <c r="A66" s="1">
        <v>27</v>
      </c>
      <c r="B66" s="1">
        <v>27</v>
      </c>
    </row>
    <row r="67" spans="1:11" x14ac:dyDescent="0.2">
      <c r="A67" s="1">
        <v>19</v>
      </c>
      <c r="B67" s="1">
        <v>27</v>
      </c>
    </row>
    <row r="68" spans="1:11" x14ac:dyDescent="0.2">
      <c r="A68" s="1">
        <v>26</v>
      </c>
      <c r="B68" s="1">
        <v>27</v>
      </c>
    </row>
    <row r="69" spans="1:11" x14ac:dyDescent="0.2">
      <c r="A69" s="1">
        <v>37</v>
      </c>
      <c r="B69" s="1">
        <v>27</v>
      </c>
    </row>
    <row r="70" spans="1:11" x14ac:dyDescent="0.2">
      <c r="A70" s="1">
        <v>30</v>
      </c>
      <c r="B70" s="1">
        <v>28</v>
      </c>
    </row>
    <row r="71" spans="1:11" x14ac:dyDescent="0.2">
      <c r="A71" s="1">
        <v>31</v>
      </c>
      <c r="B71" s="1">
        <v>28</v>
      </c>
    </row>
    <row r="72" spans="1:11" x14ac:dyDescent="0.2">
      <c r="A72" s="1">
        <v>25</v>
      </c>
      <c r="B72" s="1">
        <v>28</v>
      </c>
    </row>
    <row r="73" spans="1:11" x14ac:dyDescent="0.2">
      <c r="A73" s="1">
        <v>25</v>
      </c>
      <c r="B73" s="1">
        <v>28</v>
      </c>
    </row>
    <row r="74" spans="1:11" x14ac:dyDescent="0.2">
      <c r="A74" s="1">
        <v>17</v>
      </c>
      <c r="B74" s="1">
        <v>29</v>
      </c>
    </row>
    <row r="75" spans="1:11" ht="12.75" x14ac:dyDescent="0.2">
      <c r="A75" s="1">
        <v>30</v>
      </c>
      <c r="B75" s="1">
        <v>29</v>
      </c>
      <c r="D75" s="13" t="s">
        <v>29</v>
      </c>
      <c r="G75" s="36">
        <f>$I$31</f>
        <v>24.75</v>
      </c>
    </row>
    <row r="76" spans="1:11" ht="12.75" x14ac:dyDescent="0.2">
      <c r="A76" s="1">
        <v>24</v>
      </c>
      <c r="B76" s="1">
        <v>29</v>
      </c>
      <c r="D76" s="13" t="s">
        <v>30</v>
      </c>
      <c r="G76" s="35">
        <f>SUMPRODUCT(E78:K78,E79:K79)/E32</f>
        <v>25.16</v>
      </c>
    </row>
    <row r="77" spans="1:11" x14ac:dyDescent="0.2">
      <c r="A77" s="1">
        <v>32</v>
      </c>
      <c r="B77" s="1">
        <v>29</v>
      </c>
    </row>
    <row r="78" spans="1:11" ht="12.75" x14ac:dyDescent="0.2">
      <c r="A78" s="1">
        <v>38</v>
      </c>
      <c r="B78" s="1">
        <v>30</v>
      </c>
      <c r="D78" s="15" t="s">
        <v>0</v>
      </c>
      <c r="E78" s="29">
        <v>12</v>
      </c>
      <c r="F78" s="29">
        <v>16</v>
      </c>
      <c r="G78" s="29">
        <v>20</v>
      </c>
      <c r="H78" s="29">
        <v>24</v>
      </c>
      <c r="I78" s="29">
        <v>28</v>
      </c>
      <c r="J78" s="29">
        <v>32</v>
      </c>
      <c r="K78" s="30">
        <v>36</v>
      </c>
    </row>
    <row r="79" spans="1:11" ht="12.75" x14ac:dyDescent="0.2">
      <c r="A79" s="1">
        <v>27</v>
      </c>
      <c r="B79" s="1">
        <v>30</v>
      </c>
      <c r="D79" s="16" t="s">
        <v>1</v>
      </c>
      <c r="E79" s="31">
        <f>E39</f>
        <v>6</v>
      </c>
      <c r="F79" s="31">
        <f t="shared" ref="F79:K79" si="2">F39</f>
        <v>11</v>
      </c>
      <c r="G79" s="31">
        <f t="shared" si="2"/>
        <v>12</v>
      </c>
      <c r="H79" s="31">
        <f t="shared" si="2"/>
        <v>26</v>
      </c>
      <c r="I79" s="31">
        <f t="shared" si="2"/>
        <v>20</v>
      </c>
      <c r="J79" s="31">
        <f t="shared" si="2"/>
        <v>14</v>
      </c>
      <c r="K79" s="32">
        <f t="shared" si="2"/>
        <v>11</v>
      </c>
    </row>
    <row r="80" spans="1:11" ht="12.75" x14ac:dyDescent="0.2">
      <c r="A80" s="1">
        <v>18</v>
      </c>
      <c r="B80" s="1">
        <v>30</v>
      </c>
    </row>
    <row r="81" spans="1:8" ht="12.75" x14ac:dyDescent="0.2">
      <c r="A81" s="1">
        <v>23</v>
      </c>
      <c r="B81" s="1">
        <v>31</v>
      </c>
      <c r="D81" s="13" t="s">
        <v>31</v>
      </c>
      <c r="H81" s="33">
        <f>SUMPRODUCT(E78:K78^2,E79:K79)/E32-G76^2</f>
        <v>44.254399999999919</v>
      </c>
    </row>
    <row r="82" spans="1:8" ht="12.75" x14ac:dyDescent="0.2">
      <c r="A82" s="1">
        <v>22</v>
      </c>
      <c r="B82" s="1">
        <v>31</v>
      </c>
      <c r="D82" s="13" t="s">
        <v>32</v>
      </c>
      <c r="H82" s="34">
        <f>SQRT(H81)</f>
        <v>6.6523980638563653</v>
      </c>
    </row>
    <row r="83" spans="1:8" ht="12.75" x14ac:dyDescent="0.2">
      <c r="A83" s="1">
        <v>21</v>
      </c>
      <c r="B83" s="1">
        <v>31</v>
      </c>
      <c r="D83" s="13" t="s">
        <v>33</v>
      </c>
      <c r="H83" s="34">
        <f>H82/G76</f>
        <v>0.26440373862704153</v>
      </c>
    </row>
    <row r="84" spans="1:8" ht="12.75" x14ac:dyDescent="0.2">
      <c r="A84" s="1">
        <v>27</v>
      </c>
      <c r="B84" s="1">
        <v>31</v>
      </c>
      <c r="D84" s="13" t="s">
        <v>34</v>
      </c>
      <c r="H84" s="34">
        <f>SUMPRODUCT((E78:K78-$G$76)^3,E79:K79)/E32</f>
        <v>-48.686208000000022</v>
      </c>
    </row>
    <row r="85" spans="1:8" ht="12.75" x14ac:dyDescent="0.2">
      <c r="A85" s="1">
        <v>10</v>
      </c>
      <c r="B85" s="1">
        <v>32</v>
      </c>
      <c r="D85" s="13" t="s">
        <v>35</v>
      </c>
      <c r="H85" s="34">
        <f>SUMPRODUCT((E78:K78-$G$76)^4,E79:K79)/E32</f>
        <v>4497.84104192</v>
      </c>
    </row>
    <row r="86" spans="1:8" ht="12.75" x14ac:dyDescent="0.2">
      <c r="A86" s="1">
        <v>28</v>
      </c>
      <c r="B86" s="1">
        <v>32</v>
      </c>
      <c r="D86" s="13" t="s">
        <v>36</v>
      </c>
      <c r="H86" s="34">
        <f>H84/(H82^3)</f>
        <v>-0.16537553597003801</v>
      </c>
    </row>
    <row r="87" spans="1:8" ht="12.75" x14ac:dyDescent="0.2">
      <c r="A87" s="1">
        <v>33</v>
      </c>
      <c r="B87" s="1">
        <v>32</v>
      </c>
      <c r="D87" s="13" t="s">
        <v>37</v>
      </c>
      <c r="H87" s="35">
        <f>H85/(H82^4)-2</f>
        <v>0.29663082226183013</v>
      </c>
    </row>
    <row r="88" spans="1:8" x14ac:dyDescent="0.2">
      <c r="A88" s="1">
        <v>29</v>
      </c>
      <c r="B88" s="1">
        <v>33</v>
      </c>
    </row>
    <row r="89" spans="1:8" x14ac:dyDescent="0.2">
      <c r="A89" s="1">
        <v>36</v>
      </c>
      <c r="B89" s="1">
        <v>33</v>
      </c>
    </row>
    <row r="90" spans="1:8" x14ac:dyDescent="0.2">
      <c r="A90" s="1">
        <v>15</v>
      </c>
      <c r="B90" s="1">
        <v>33</v>
      </c>
    </row>
    <row r="91" spans="1:8" x14ac:dyDescent="0.2">
      <c r="A91" s="1">
        <v>26</v>
      </c>
      <c r="B91" s="1">
        <v>33</v>
      </c>
    </row>
    <row r="92" spans="1:8" x14ac:dyDescent="0.2">
      <c r="A92" s="1">
        <v>24</v>
      </c>
      <c r="B92" s="1">
        <v>34</v>
      </c>
    </row>
    <row r="93" spans="1:8" x14ac:dyDescent="0.2">
      <c r="A93" s="1">
        <v>31</v>
      </c>
      <c r="B93" s="1">
        <v>34</v>
      </c>
    </row>
    <row r="94" spans="1:8" x14ac:dyDescent="0.2">
      <c r="A94" s="1">
        <v>21</v>
      </c>
      <c r="B94" s="1">
        <v>35</v>
      </c>
    </row>
    <row r="95" spans="1:8" x14ac:dyDescent="0.2">
      <c r="A95" s="1">
        <v>23</v>
      </c>
      <c r="B95" s="1">
        <v>35</v>
      </c>
    </row>
    <row r="96" spans="1:8" x14ac:dyDescent="0.2">
      <c r="A96" s="1">
        <v>17</v>
      </c>
      <c r="B96" s="1">
        <v>36</v>
      </c>
    </row>
    <row r="97" spans="1:2" x14ac:dyDescent="0.2">
      <c r="A97" s="1">
        <v>22</v>
      </c>
      <c r="B97" s="1">
        <v>36</v>
      </c>
    </row>
    <row r="98" spans="1:2" x14ac:dyDescent="0.2">
      <c r="A98" s="1">
        <v>32</v>
      </c>
      <c r="B98" s="1">
        <v>36</v>
      </c>
    </row>
    <row r="99" spans="1:2" x14ac:dyDescent="0.2">
      <c r="A99" s="1">
        <v>15</v>
      </c>
      <c r="B99" s="1">
        <v>37</v>
      </c>
    </row>
    <row r="100" spans="1:2" x14ac:dyDescent="0.2">
      <c r="A100" s="1">
        <v>25</v>
      </c>
      <c r="B100" s="1">
        <v>37</v>
      </c>
    </row>
    <row r="101" spans="1:2" x14ac:dyDescent="0.2">
      <c r="A101" s="1">
        <v>18</v>
      </c>
      <c r="B101" s="1">
        <v>38</v>
      </c>
    </row>
    <row r="102" spans="1:2" x14ac:dyDescent="0.2">
      <c r="A102" s="1">
        <v>22</v>
      </c>
      <c r="B102" s="1">
        <v>38</v>
      </c>
    </row>
  </sheetData>
  <conditionalFormatting sqref="E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KDmut</dc:creator>
  <cp:lastModifiedBy>KDmut</cp:lastModifiedBy>
  <dcterms:created xsi:type="dcterms:W3CDTF">2022-11-18T11:59:33Z</dcterms:created>
  <dcterms:modified xsi:type="dcterms:W3CDTF">2022-11-18T11:59:33Z</dcterms:modified>
</cp:coreProperties>
</file>