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lastEdited="4" lowestEdited="4" rupBuild="3820"/>
  <workbookPr date1904="0"/>
  <bookViews>
    <workbookView activeTab="0"/>
  </bookViews>
  <sheets>
    <sheet name="Sheet1" sheetId="1" r:id="rId1"/>
    <sheet name="Sheet2" sheetId="2" r:id="rId2"/>
    <sheet name="Sheet3" sheetId="3" r:id="rId3"/>
  </sheets>
  <calcPr calcMode="auto" iterate="1" iterateCount="100" iterateDelta="0.001"/>
  <webPublishing codePage="1252"/>
</workbook>
</file>

<file path=xl/sharedStrings.xml><?xml version="1.0" encoding="utf-8"?>
<sst xmlns="http://schemas.openxmlformats.org/spreadsheetml/2006/main" xml:space="preserve" uniqueCount="11" count="11">
  <si>
    <t>Karma</t>
  </si>
  <si>
    <t>Base</t>
  </si>
  <si>
    <t>Skills</t>
  </si>
  <si>
    <t>Name</t>
  </si>
  <si>
    <t>Cost</t>
  </si>
  <si>
    <t>Group</t>
  </si>
  <si>
    <t>Total</t>
  </si>
  <si>
    <t>Karma</t>
  </si>
  <si>
    <t>Y</t>
  </si>
  <si>
    <t>Logic</t>
  </si>
  <si>
    <t>None</t>
  </si>
</sst>
</file>

<file path=xl/styles.xml><?xml version="1.0" encoding="utf-8"?>
<styleSheet xmlns="http://schemas.openxmlformats.org/spreadsheetml/2006/main" xml:space="preserve"/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F89"/>
  <sheetViews>
    <sheetView workbookViewId="0" tabSelected="1">
      <selection activeCell="A29" sqref="A29"/>
    </sheetView>
  </sheetViews>
  <sheetFormatPr defaultRowHeight="12.75"/>
  <cols>
    <col min="1" max="1" width="12.14213" customWidth="1"/>
    <col min="2" max="2" width="6.571034" customWidth="1"/>
    <col min="3" max="3" width="5.856791" customWidth="1"/>
    <col min="4" max="4" width="5.285397" customWidth="1"/>
    <col min="6" max="6" width="14.4277" customWidth="1"/>
    <col min="7" max="7" width="9.570853" bestFit="1" customWidth="1"/>
    <col min="8" max="8" width="9.142308"/>
    <col min="9" max="9" width="6.856731" customWidth="1"/>
    <col min="10" max="10" width="13.85631" customWidth="1"/>
    <col min="11" max="11" width="6.856731" customWidth="1"/>
    <col min="12" max="12" width="6.571034" customWidth="1"/>
    <col min="13" max="13" width="17.28468" bestFit="1" customWidth="1"/>
    <col min="14" max="14" width="5.856791" bestFit="1" customWidth="1"/>
    <col min="15" max="15" width="5.428245" bestFit="1" customWidth="1"/>
    <col min="16" max="16" width="6.285337" customWidth="1"/>
    <col min="17" max="17" width="5.713942" customWidth="1"/>
    <col min="18" max="18" width="5.571094" bestFit="1" customWidth="1"/>
    <col min="19" max="19" width="5.713942" customWidth="1"/>
    <col min="21" max="21" width="18.99886" customWidth="1"/>
    <col min="22" max="23" width="4.285457" customWidth="1"/>
    <col min="24" max="24" width="7.142428" bestFit="1" customWidth="1"/>
    <col min="25" max="25" width="9.142308"/>
    <col min="27" max="27" width="16.14189" bestFit="1" customWidth="1"/>
    <col min="28" max="28" width="9.142308"/>
    <col min="30" max="30" width="16.71328" bestFit="1" customWidth="1"/>
    <col min="31" max="32" width="9.142308"/>
  </cols>
  <sheetData>
    <row r="1" spans="1:32">
      <c r="A1" t="s">
        <v>0</v>
      </c>
    </row>
    <row r="2" spans="1:32">
      <c r="A2" t="s">
        <v>1</v>
      </c>
      <c r="C2">
        <v>750</v>
      </c>
    </row>
    <row r="3" spans="1:32">
      <c r="A3" t="str">
        <v>Current</v>
      </c>
      <c r="C3">
        <f>D21+H21+S81+Y19+AB10+AF13</f>
        <v>670</v>
      </c>
    </row>
    <row r="4" spans="1:32">
      <c r="A4" t="str">
        <v>Left to Spend</v>
      </c>
      <c r="C4">
        <f>C2-C3</f>
        <v>80</v>
      </c>
    </row>
    <row r="8" spans="1:32">
      <c r="A8" t="str">
        <v>Stats</v>
      </c>
      <c r="F8" t="str">
        <v>Qualities</v>
      </c>
      <c r="J8" t="s">
        <v>2</v>
      </c>
      <c r="U8" t="str">
        <v>Contacts</v>
      </c>
      <c r="AA8" t="str">
        <v>Spells</v>
      </c>
      <c r="AD8" t="str">
        <v>Stuff</v>
      </c>
    </row>
    <row r="9" spans="1:32">
      <c r="A9" t="s">
        <v>3</v>
      </c>
      <c r="B9" t="s">
        <v>1</v>
      </c>
      <c r="C9" t="str">
        <v>Final</v>
      </c>
      <c r="D9" t="s">
        <v>4</v>
      </c>
      <c r="F9" t="s">
        <v>3</v>
      </c>
      <c r="G9" t="str">
        <v>+ Value</v>
      </c>
      <c r="H9" t="str">
        <v>- Value</v>
      </c>
      <c r="J9" t="s">
        <v>5</v>
      </c>
      <c r="K9" t="str">
        <v>Rank</v>
      </c>
      <c r="L9" t="s">
        <v>4</v>
      </c>
      <c r="M9" t="s">
        <v>2</v>
      </c>
      <c r="N9" t="str">
        <v>Spec</v>
      </c>
      <c r="O9" t="s">
        <v>4</v>
      </c>
      <c r="P9" t="s">
        <v>1</v>
      </c>
      <c r="Q9" t="str">
        <v>Inc</v>
      </c>
      <c r="R9" t="s">
        <v>6</v>
      </c>
      <c r="S9" t="s">
        <v>4</v>
      </c>
      <c r="U9" t="s">
        <v>3</v>
      </c>
      <c r="V9" t="str">
        <v>C</v>
      </c>
      <c r="W9" t="str">
        <v>L</v>
      </c>
      <c r="X9" t="s">
        <v>5</v>
      </c>
      <c r="Y9" t="s">
        <v>4</v>
      </c>
      <c r="AA9" t="str">
        <v># of spells</v>
      </c>
      <c r="AB9" t="s">
        <v>4</v>
      </c>
      <c r="AD9" t="s">
        <v>3</v>
      </c>
      <c r="AE9" t="s">
        <v>4</v>
      </c>
      <c r="AF9" t="s">
        <v>7</v>
      </c>
    </row>
    <row r="10" spans="1:32">
      <c r="A10" t="str">
        <v>Body</v>
      </c>
      <c r="B10">
        <v>2</v>
      </c>
      <c r="C10">
        <v>3</v>
      </c>
      <c r="D10">
        <f>((C10*(C10+1)/2)-(B10*(B10+1)/2))*5</f>
        <v>15</v>
      </c>
      <c r="F10" t="str">
        <v>Magician</v>
      </c>
      <c r="G10">
        <v>30</v>
      </c>
      <c r="J10" t="str">
        <v>Close combat</v>
      </c>
      <c r="K10">
        <v>0</v>
      </c>
      <c r="L10">
        <f>if(K10=0,0,((K10*(K10+1)/2)+1)*5)</f>
        <v>0</v>
      </c>
      <c r="M10" t="str">
        <v>Blades </v>
      </c>
      <c r="N10" t="s">
        <v>8</v>
      </c>
      <c r="O10">
        <f>if(isblank(N10),0,2)</f>
        <v>2</v>
      </c>
      <c r="P10">
        <f>K10</f>
        <v>0</v>
      </c>
      <c r="Q10">
        <v>2</v>
      </c>
      <c r="R10">
        <f>P10+Q10</f>
        <v>2</v>
      </c>
      <c r="S10">
        <f>(if(Q10=0,0,if(P10=0,((R10*(R10+1)/2)+1),((R10*(R10+1)/2)-(P10*(P10+1)/2))))*2)</f>
        <v>8</v>
      </c>
      <c r="U10" t="str">
        <v>Fixer</v>
      </c>
      <c r="V10">
        <v>5</v>
      </c>
      <c r="W10">
        <v>3</v>
      </c>
      <c r="Y10">
        <f>if(X10="Y",(V10+W10)*2,V10+W10)</f>
        <v>8</v>
      </c>
      <c r="AA10">
        <v>4</v>
      </c>
      <c r="AB10">
        <f>AA10*5</f>
        <v>20</v>
      </c>
      <c r="AD10" t="str">
        <v>Gear Cost</v>
      </c>
      <c r="AE10">
        <v>11000</v>
      </c>
      <c r="AF10">
        <f>AE10/2500</f>
        <v>4.4</v>
      </c>
    </row>
    <row r="11" spans="1:32">
      <c r="A11" t="str">
        <v>Agility</v>
      </c>
      <c r="B11">
        <v>1</v>
      </c>
      <c r="C11">
        <v>4</v>
      </c>
      <c r="D11">
        <f>((C11*(C11+1)/2)-(B11*(B11+1)/2))*5</f>
        <v>45</v>
      </c>
      <c r="F11" t="str">
        <v>Mentor Spirit</v>
      </c>
      <c r="G11">
        <v>10</v>
      </c>
      <c r="M11" t="str">
        <v>Clubs</v>
      </c>
      <c r="O11">
        <f>if(isblank(N11),0,2)</f>
        <v>0</v>
      </c>
      <c r="P11">
        <f>K10</f>
        <v>0</v>
      </c>
      <c r="Q11">
        <v>0</v>
      </c>
      <c r="R11">
        <f>P11+Q11</f>
        <v>0</v>
      </c>
      <c r="S11">
        <f>(if(Q11=0,0,if(P11=0,((R11*(R11+1)/2)+1),((R11*(R11+1)/2)-(P11*(P11+1)/2))))*2)</f>
        <v>0</v>
      </c>
      <c r="U11" t="str">
        <v>Gang</v>
      </c>
      <c r="V11">
        <v>2</v>
      </c>
      <c r="W11">
        <v>4</v>
      </c>
      <c r="X11" t="s">
        <v>8</v>
      </c>
      <c r="Y11">
        <f>if(X11="Y",(V11+W11)*2,V11+W11)</f>
        <v>12</v>
      </c>
      <c r="AD11" t="str">
        <v>Money</v>
      </c>
      <c r="AE11">
        <v>1500</v>
      </c>
      <c r="AF11">
        <f>AE11/2500</f>
        <v>0.6</v>
      </c>
    </row>
    <row r="12" spans="1:32">
      <c r="A12" t="str">
        <v>Reaction</v>
      </c>
      <c r="B12">
        <v>1</v>
      </c>
      <c r="C12">
        <v>4</v>
      </c>
      <c r="D12">
        <f>((C12*(C12+1)/2)-(B12*(B12+1)/2))*5</f>
        <v>45</v>
      </c>
      <c r="F12" t="str">
        <v>Focused Conc</v>
      </c>
      <c r="G12">
        <v>20</v>
      </c>
      <c r="M12" t="str">
        <v>Unarmed</v>
      </c>
      <c r="O12">
        <f>if(isblank(N12),0,2)</f>
        <v>0</v>
      </c>
      <c r="P12">
        <f>K10</f>
        <v>0</v>
      </c>
      <c r="Q12">
        <v>0</v>
      </c>
      <c r="R12">
        <f>P12+Q12</f>
        <v>0</v>
      </c>
      <c r="S12">
        <f>(if(Q12=0,0,if(P12=0,((R12*(R12+1)/2)+1),((R12*(R12+1)/2)-(P12*(P12+1)/2))))*2)</f>
        <v>0</v>
      </c>
      <c r="AD12" t="str">
        <v>Money Remaining</v>
      </c>
      <c r="AE12">
        <f>if((trunc((AE10+AE11)/2500)=(AE10+AE11)/2500),0,((2500*(trunc((AE10+AE11)/2500)+1))-(AE10+AE11)))</f>
        <v>0</v>
      </c>
    </row>
    <row r="13" spans="1:32">
      <c r="A13" t="str">
        <v>Strength</v>
      </c>
      <c r="B13">
        <v>3</v>
      </c>
      <c r="C13">
        <v>3</v>
      </c>
      <c r="D13">
        <f>((C13*(C13+1)/2)-(B13*(B13+1)/2))*5</f>
        <v>0</v>
      </c>
      <c r="F13" t="str">
        <v>Pacifist</v>
      </c>
      <c r="H13">
        <v>10</v>
      </c>
      <c r="J13" t="str">
        <v>Firearms</v>
      </c>
      <c r="K13">
        <v>1</v>
      </c>
      <c r="L13">
        <f>if(K13=0,0,((K13*(K13+1)/2)+1)*5)</f>
        <v>10</v>
      </c>
      <c r="M13" t="str">
        <v>Automatics</v>
      </c>
      <c r="O13">
        <f>if(isblank(N13),0,2)</f>
        <v>0</v>
      </c>
      <c r="P13">
        <f>K13</f>
        <v>1</v>
      </c>
      <c r="Q13">
        <v>0</v>
      </c>
      <c r="R13">
        <f>P13+Q13</f>
        <v>1</v>
      </c>
      <c r="S13">
        <f>(if(Q13=0,0,if(P13=0,((R13*(R13+1)/2)+1),((R13*(R13+1)/2)-(P13*(P13+1)/2))))*2)</f>
        <v>0</v>
      </c>
      <c r="AE13" t="s">
        <v>6</v>
      </c>
      <c r="AF13">
        <f>if(trunc(AF10+AF11)=(AF10+AF11),AF10+AF11,trunc(AF10+AF11)+1)</f>
        <v>5</v>
      </c>
    </row>
    <row r="14" spans="1:32">
      <c r="A14" t="str">
        <v>Charisma</v>
      </c>
      <c r="B14">
        <v>1</v>
      </c>
      <c r="C14">
        <v>5</v>
      </c>
      <c r="D14">
        <f>((C14*(C14+1)/2)-(B14*(B14+1)/2))*5</f>
        <v>70</v>
      </c>
      <c r="F14" t="str">
        <v>Addiction(mild)</v>
      </c>
      <c r="H14">
        <v>10</v>
      </c>
      <c r="M14" t="str">
        <v>Longarms</v>
      </c>
      <c r="O14">
        <f>if(isblank(N14),0,2)</f>
        <v>0</v>
      </c>
      <c r="P14">
        <f>K13</f>
        <v>1</v>
      </c>
      <c r="Q14">
        <v>0</v>
      </c>
      <c r="R14">
        <f>P14+Q14</f>
        <v>1</v>
      </c>
      <c r="S14">
        <f>(if(Q14=0,0,if(P14=0,((R14*(R14+1)/2)+1),((R14*(R14+1)/2)-(P14*(P14+1)/2))))*2)</f>
        <v>0</v>
      </c>
    </row>
    <row r="15" spans="1:32">
      <c r="A15" t="str">
        <v>Intuition</v>
      </c>
      <c r="B15">
        <v>1</v>
      </c>
      <c r="C15">
        <v>3</v>
      </c>
      <c r="D15">
        <f>((C15*(C15+1)/2)-(B15*(B15+1)/2))*5</f>
        <v>25</v>
      </c>
      <c r="M15" t="str">
        <v>Pistols</v>
      </c>
      <c r="N15" t="s">
        <v>8</v>
      </c>
      <c r="O15">
        <f>if(isblank(N15),0,2)</f>
        <v>2</v>
      </c>
      <c r="P15">
        <f>K13</f>
        <v>1</v>
      </c>
      <c r="Q15">
        <v>2</v>
      </c>
      <c r="R15">
        <f>P15+Q15</f>
        <v>3</v>
      </c>
      <c r="S15">
        <f>(if(Q15=0,0,if(P15=0,((R15*(R15+1)/2)+1),((R15*(R15+1)/2)-(P15*(P15+1)/2))))*2)</f>
        <v>10</v>
      </c>
    </row>
    <row r="16" spans="1:32">
      <c r="A16" t="s">
        <v>9</v>
      </c>
      <c r="B16">
        <v>1</v>
      </c>
      <c r="C16">
        <v>3</v>
      </c>
      <c r="D16">
        <f>((C16*(C16+1)/2)-(B16*(B16+1)/2))*5</f>
        <v>25</v>
      </c>
      <c r="J16" t="s">
        <v>10</v>
      </c>
      <c r="K16">
        <v>0</v>
      </c>
      <c r="L16">
        <f>if(K16=0,0,((K16*(K16+1)/2)+1)*5)</f>
        <v>0</v>
      </c>
      <c r="M16" t="str">
        <v>Archery</v>
      </c>
      <c r="O16">
        <f>if(isblank(N16),0,2)</f>
        <v>0</v>
      </c>
      <c r="P16">
        <f>K16</f>
        <v>0</v>
      </c>
      <c r="Q16">
        <v>0</v>
      </c>
      <c r="R16">
        <f>P16+Q16</f>
        <v>0</v>
      </c>
      <c r="S16">
        <f>(if(Q16=0,0,if(P16=0,((R16*(R16+1)/2)+1),((R16*(R16+1)/2)-(P16*(P16+1)/2))))*2)</f>
        <v>0</v>
      </c>
    </row>
    <row r="17" spans="1:32">
      <c r="A17" t="str">
        <v>Willpower</v>
      </c>
      <c r="B17">
        <v>2</v>
      </c>
      <c r="C17">
        <v>4</v>
      </c>
      <c r="D17">
        <f>((C17*(C17+1)/2)-(B17*(B17+1)/2))*5</f>
        <v>35</v>
      </c>
      <c r="M17" t="str">
        <v>Thrown W</v>
      </c>
      <c r="N17" t="s">
        <v>8</v>
      </c>
      <c r="O17">
        <f>if(isblank(N17),0,2)</f>
        <v>2</v>
      </c>
      <c r="P17">
        <f>K16</f>
        <v>0</v>
      </c>
      <c r="Q17">
        <v>2</v>
      </c>
      <c r="R17">
        <f>P17+Q17</f>
        <v>2</v>
      </c>
      <c r="S17">
        <f>(if(Q17=0,0,if(P17=0,((R17*(R17+1)/2)+1),((R17*(R17+1)/2)-(P17*(P17+1)/2))))*2)</f>
        <v>8</v>
      </c>
    </row>
    <row r="18" spans="1:32">
      <c r="A18" t="str">
        <v>Edge</v>
      </c>
      <c r="B18">
        <v>1</v>
      </c>
      <c r="C18">
        <v>3</v>
      </c>
      <c r="D18">
        <f>((C18*(C18+1)/2)-(B18*(B18+1)/2))*5</f>
        <v>25</v>
      </c>
      <c r="M18" t="str">
        <v>Heavy W</v>
      </c>
      <c r="O18">
        <f>if(isblank(N18),0,2)</f>
        <v>0</v>
      </c>
      <c r="P18">
        <f>K16</f>
        <v>0</v>
      </c>
      <c r="Q18">
        <v>0</v>
      </c>
      <c r="R18">
        <f>P18+Q18</f>
        <v>0</v>
      </c>
      <c r="S18">
        <f>(if(Q18=0,0,if(P18=0,((R18*(R18+1)/2)+1),((R18*(R18+1)/2)-(P18*(P18+1)/2))))*2)</f>
        <v>0</v>
      </c>
    </row>
    <row r="19" spans="1:32">
      <c r="A19" t="str">
        <v>Essense</v>
      </c>
      <c r="B19">
        <v>6</v>
      </c>
      <c r="C19">
        <v>6</v>
      </c>
      <c r="M19" t="str">
        <v>Gunnery</v>
      </c>
      <c r="O19">
        <f>if(isblank(N19),0,2)</f>
        <v>0</v>
      </c>
      <c r="P19">
        <f>K16</f>
        <v>0</v>
      </c>
      <c r="Q19">
        <v>0</v>
      </c>
      <c r="R19">
        <f>P19+Q19</f>
        <v>0</v>
      </c>
      <c r="S19">
        <f>(if(Q19=0,0,if(P19=0,((R19*(R19+1)/2)+1),((R19*(R19+1)/2)-(P19*(P19+1)/2))))*2)</f>
        <v>0</v>
      </c>
      <c r="X19" t="s">
        <v>6</v>
      </c>
      <c r="Y19">
        <f>sum(Y10:Y18)</f>
        <v>20</v>
      </c>
    </row>
    <row r="20" spans="1:32">
      <c r="A20" t="str">
        <v>Magic</v>
      </c>
      <c r="B20">
        <v>1</v>
      </c>
      <c r="C20">
        <v>6</v>
      </c>
      <c r="D20">
        <f>((C20*(C20+1)/2)-(B20*(B20+1)/2))*5</f>
        <v>100</v>
      </c>
      <c r="J20" t="str">
        <v>Sorcery</v>
      </c>
      <c r="K20">
        <v>4</v>
      </c>
      <c r="L20">
        <f>if(K20=0,0,((K20*(K20+1)/2)+1)*5)</f>
        <v>55</v>
      </c>
      <c r="M20" t="str">
        <v>Spellcasting</v>
      </c>
      <c r="O20">
        <f>if(isblank(N20),0,2)</f>
        <v>0</v>
      </c>
      <c r="P20">
        <f>K20</f>
        <v>4</v>
      </c>
      <c r="Q20">
        <v>0</v>
      </c>
      <c r="R20">
        <f>P20+Q20</f>
        <v>4</v>
      </c>
      <c r="S20">
        <f>(if(Q20=0,0,if(P20=0,((R20*(R20+1)/2)+1),((R20*(R20+1)/2)-(P20*(P20+1)/2))))*2)</f>
        <v>0</v>
      </c>
    </row>
    <row r="21" spans="1:32">
      <c r="B21"/>
      <c r="C21" t="s">
        <v>6</v>
      </c>
      <c r="D21">
        <f>D10+D11+D12+D13+D14+D15+D16+D17+D18+D20</f>
        <v>385</v>
      </c>
      <c r="G21" t="s">
        <v>6</v>
      </c>
      <c r="H21">
        <f>sum(G10:G20)-sum(H10:H20)</f>
        <v>40</v>
      </c>
      <c r="M21" t="str">
        <v>Counterspelling</v>
      </c>
      <c r="O21">
        <f>if(isblank(N21),0,2)</f>
        <v>0</v>
      </c>
      <c r="P21">
        <f>K20</f>
        <v>4</v>
      </c>
      <c r="Q21">
        <v>0</v>
      </c>
      <c r="R21">
        <f>P21+Q21</f>
        <v>4</v>
      </c>
      <c r="S21">
        <f>(if(Q21=0,0,if(P21=0,((R21*(R21+1)/2)+1),((R21*(R21+1)/2)-(P21*(P21+1)/2))))*2)</f>
        <v>0</v>
      </c>
    </row>
    <row r="22" spans="1:32">
      <c r="M22" t="str">
        <v>Ritual cast</v>
      </c>
      <c r="O22">
        <f>if(isblank(N22),0,2)</f>
        <v>0</v>
      </c>
      <c r="P22">
        <f>K20</f>
        <v>4</v>
      </c>
      <c r="Q22">
        <v>0</v>
      </c>
      <c r="R22">
        <f>P22+Q22</f>
        <v>4</v>
      </c>
      <c r="S22">
        <f>(if(Q22=0,0,if(P22=0,((R22*(R22+1)/2)+1),((R22*(R22+1)/2)-(P22*(P22+1)/2))))*2)</f>
        <v>0</v>
      </c>
    </row>
    <row r="23" spans="1:32">
      <c r="J23" t="str">
        <v>Conjuring</v>
      </c>
      <c r="K23">
        <v>4</v>
      </c>
      <c r="L23">
        <f>if(K23=0,0,((K23*(K23+1)/2)+1)*5)</f>
        <v>55</v>
      </c>
      <c r="M23" t="str">
        <v>Summoning</v>
      </c>
      <c r="O23">
        <f>if(isblank(N23),0,2)</f>
        <v>0</v>
      </c>
      <c r="P23">
        <f>K23</f>
        <v>4</v>
      </c>
      <c r="Q23">
        <v>0</v>
      </c>
      <c r="R23">
        <f>P23+Q23</f>
        <v>4</v>
      </c>
      <c r="S23">
        <f>(if(Q23=0,0,if(P23=0,((R23*(R23+1)/2)+1),((R23*(R23+1)/2)-(P23*(P23+1)/2))))*2)</f>
        <v>0</v>
      </c>
    </row>
    <row r="24" spans="1:32">
      <c r="M24" t="str">
        <v>Banishing</v>
      </c>
      <c r="O24">
        <f>if(isblank(N24),0,2)</f>
        <v>0</v>
      </c>
      <c r="P24">
        <f>K23</f>
        <v>4</v>
      </c>
      <c r="Q24">
        <v>0</v>
      </c>
      <c r="R24">
        <f>P24+Q24</f>
        <v>4</v>
      </c>
      <c r="S24">
        <f>(if(Q24=0,0,if(P24=0,((R24*(R24+1)/2)+1),((R24*(R24+1)/2)-(P24*(P24+1)/2))))*2)</f>
        <v>0</v>
      </c>
    </row>
    <row r="25" spans="1:32">
      <c r="M25" t="str">
        <v>Binding</v>
      </c>
      <c r="O25">
        <f>if(isblank(N25),0,2)</f>
        <v>0</v>
      </c>
      <c r="P25">
        <f>K23</f>
        <v>4</v>
      </c>
      <c r="Q25">
        <v>0</v>
      </c>
      <c r="R25">
        <f>P25+Q25</f>
        <v>4</v>
      </c>
      <c r="S25">
        <f>(if(Q25=0,0,if(P25=0,((R25*(R25+1)/2)+1),((R25*(R25+1)/2)-(P25*(P25+1)/2))))*2)</f>
        <v>0</v>
      </c>
    </row>
    <row r="26" spans="1:32">
      <c r="J26" t="str">
        <v>Tasking</v>
      </c>
      <c r="K26">
        <v>0</v>
      </c>
      <c r="L26">
        <f>if(K26=0,0,((K26*(K26+1)/2)+1)*5)</f>
        <v>0</v>
      </c>
      <c r="M26" t="str">
        <v>Compiling</v>
      </c>
      <c r="O26">
        <f>if(isblank(N26),0,2)</f>
        <v>0</v>
      </c>
      <c r="P26">
        <f>K26</f>
        <v>0</v>
      </c>
      <c r="Q26">
        <v>0</v>
      </c>
      <c r="R26">
        <f>P26+Q26</f>
        <v>0</v>
      </c>
      <c r="S26">
        <f>(if(Q26=0,0,if(P26=0,((R26*(R26+1)/2)+1),((R26*(R26+1)/2)-(P26*(P26+1)/2))))*2)</f>
        <v>0</v>
      </c>
    </row>
    <row r="27" spans="1:32">
      <c r="M27" t="str">
        <v>Decompiling</v>
      </c>
      <c r="O27">
        <f>if(isblank(N27),0,2)</f>
        <v>0</v>
      </c>
      <c r="P27">
        <f>K26</f>
        <v>0</v>
      </c>
      <c r="Q27">
        <v>0</v>
      </c>
      <c r="R27">
        <f>P27+Q27</f>
        <v>0</v>
      </c>
      <c r="S27">
        <f>(if(Q27=0,0,if(P27=0,((R27*(R27+1)/2)+1),((R27*(R27+1)/2)-(P27*(P27+1)/2))))*2)</f>
        <v>0</v>
      </c>
    </row>
    <row r="28" spans="1:32">
      <c r="M28" t="str">
        <v>Registering</v>
      </c>
      <c r="O28">
        <f>if(isblank(N28),0,2)</f>
        <v>0</v>
      </c>
      <c r="P28">
        <f>K26</f>
        <v>0</v>
      </c>
      <c r="Q28">
        <v>0</v>
      </c>
      <c r="R28">
        <f>P28+Q28</f>
        <v>0</v>
      </c>
      <c r="S28">
        <f>(if(Q28=0,0,if(P28=0,((R28*(R28+1)/2)+1),((R28*(R28+1)/2)-(P28*(P28+1)/2))))*2)</f>
        <v>0</v>
      </c>
    </row>
    <row r="29" spans="1:32">
      <c r="J29" t="s">
        <v>10</v>
      </c>
      <c r="K29">
        <v>0</v>
      </c>
      <c r="L29">
        <f>if(K29=0,0,((K29*(K29+1)/2)+1)*5)</f>
        <v>0</v>
      </c>
      <c r="M29" t="str">
        <v>Assensing</v>
      </c>
      <c r="O29">
        <f>if(isblank(N29),0,2)</f>
        <v>0</v>
      </c>
      <c r="P29">
        <f>K29</f>
        <v>0</v>
      </c>
      <c r="Q29">
        <v>3</v>
      </c>
      <c r="R29">
        <f>P29+Q29</f>
        <v>3</v>
      </c>
      <c r="S29">
        <f>(if(Q29=0,0,if(P29=0,((R29*(R29+1)/2)+1),((R29*(R29+1)/2)-(P29*(P29+1)/2))))*2)</f>
        <v>14</v>
      </c>
    </row>
    <row r="30" spans="1:32">
      <c r="M30" t="str">
        <v>Arcana</v>
      </c>
      <c r="O30">
        <f>if(isblank(N30),0,2)</f>
        <v>0</v>
      </c>
      <c r="P30">
        <f>K29</f>
        <v>0</v>
      </c>
      <c r="Q30">
        <v>3</v>
      </c>
      <c r="R30">
        <f>P30+Q30</f>
        <v>3</v>
      </c>
      <c r="S30">
        <f>(if(Q30=0,0,if(P30=0,((R30*(R30+1)/2)+1),((R30*(R30+1)/2)-(P30*(P30+1)/2))))*2)</f>
        <v>14</v>
      </c>
    </row>
    <row r="31" spans="1:32">
      <c r="M31" t="str">
        <v>Astral Combat</v>
      </c>
      <c r="O31">
        <f>if(isblank(N31),0,2)</f>
        <v>0</v>
      </c>
      <c r="P31">
        <f>K29</f>
        <v>0</v>
      </c>
      <c r="Q31">
        <v>3</v>
      </c>
      <c r="R31">
        <f>P31+Q31</f>
        <v>3</v>
      </c>
      <c r="S31">
        <f>(if(Q31=0,0,if(P31=0,((R31*(R31+1)/2)+1),((R31*(R31+1)/2)-(P31*(P31+1)/2))))*2)</f>
        <v>14</v>
      </c>
    </row>
    <row r="32" spans="1:32">
      <c r="M32" t="str">
        <v>Enchanting</v>
      </c>
      <c r="O32">
        <f>if(isblank(N32),0,2)</f>
        <v>0</v>
      </c>
      <c r="P32">
        <f>K29</f>
        <v>0</v>
      </c>
      <c r="Q32">
        <v>1</v>
      </c>
      <c r="R32">
        <f>P32+Q32</f>
        <v>1</v>
      </c>
      <c r="S32">
        <f>(if(Q32=0,0,if(P32=0,((R32*(R32+1)/2)+1),((R32*(R32+1)/2)-(P32*(P32+1)/2))))*2)</f>
        <v>4</v>
      </c>
    </row>
    <row r="33" spans="1:32">
      <c r="J33" t="str">
        <v>Cracking</v>
      </c>
      <c r="K33">
        <v>0</v>
      </c>
      <c r="L33">
        <f>if(K33=0,0,((K33*(K33+1)/2)+1)*5)</f>
        <v>0</v>
      </c>
      <c r="M33" t="str">
        <v>Hacking</v>
      </c>
      <c r="O33">
        <f>if(isblank(N33),0,2)</f>
        <v>0</v>
      </c>
      <c r="P33">
        <f>K33</f>
        <v>0</v>
      </c>
      <c r="Q33">
        <v>0</v>
      </c>
      <c r="R33">
        <f>P33+Q33</f>
        <v>0</v>
      </c>
      <c r="S33">
        <f>(if(Q33=0,0,if(P33=0,((R33*(R33+1)/2)+1),((R33*(R33+1)/2)-(P33*(P33+1)/2))))*2)</f>
        <v>0</v>
      </c>
    </row>
    <row r="34" spans="1:32">
      <c r="M34" t="str">
        <v>Electronic W</v>
      </c>
      <c r="O34">
        <f>if(isblank(N34),0,2)</f>
        <v>0</v>
      </c>
      <c r="P34">
        <f>K33</f>
        <v>0</v>
      </c>
      <c r="Q34">
        <v>0</v>
      </c>
      <c r="R34">
        <f>P34+Q34</f>
        <v>0</v>
      </c>
      <c r="S34">
        <f>(if(Q34=0,0,if(P34=0,((R34*(R34+1)/2)+1),((R34*(R34+1)/2)-(P34*(P34+1)/2))))*2)</f>
        <v>0</v>
      </c>
    </row>
    <row r="35" spans="1:32">
      <c r="M35" t="str">
        <v>Cybercombat</v>
      </c>
      <c r="O35">
        <f>if(isblank(N35),0,2)</f>
        <v>0</v>
      </c>
      <c r="P35">
        <f>K33</f>
        <v>0</v>
      </c>
      <c r="Q35">
        <v>0</v>
      </c>
      <c r="R35">
        <f>P35+Q35</f>
        <v>0</v>
      </c>
      <c r="S35">
        <f>(if(Q35=0,0,if(P35=0,((R35*(R35+1)/2)+1),((R35*(R35+1)/2)-(P35*(P35+1)/2))))*2)</f>
        <v>0</v>
      </c>
    </row>
    <row r="36" spans="1:32">
      <c r="J36" t="str">
        <v>Electronics</v>
      </c>
      <c r="K36">
        <v>0</v>
      </c>
      <c r="L36">
        <f>if(K36=0,0,((K36*(K36+1)/2)+1)*5)</f>
        <v>0</v>
      </c>
      <c r="M36" t="str">
        <v>Computer</v>
      </c>
      <c r="O36">
        <f>if(isblank(N36),0,2)</f>
        <v>0</v>
      </c>
      <c r="P36">
        <f>K36</f>
        <v>0</v>
      </c>
      <c r="Q36">
        <v>2</v>
      </c>
      <c r="R36">
        <f>P36+Q36</f>
        <v>2</v>
      </c>
      <c r="S36">
        <f>(if(Q36=0,0,if(P36=0,((R36*(R36+1)/2)+1),((R36*(R36+1)/2)-(P36*(P36+1)/2))))*2)</f>
        <v>8</v>
      </c>
    </row>
    <row r="37" spans="1:32">
      <c r="M37" t="str">
        <v>Data Search</v>
      </c>
      <c r="O37">
        <f>if(isblank(N37),0,2)</f>
        <v>0</v>
      </c>
      <c r="P37">
        <f>K36</f>
        <v>0</v>
      </c>
      <c r="Q37">
        <v>0</v>
      </c>
      <c r="R37">
        <f>P37+Q37</f>
        <v>0</v>
      </c>
      <c r="S37">
        <f>(if(Q37=0,0,if(P37=0,((R37*(R37+1)/2)+1),((R37*(R37+1)/2)-(P37*(P37+1)/2))))*2)</f>
        <v>0</v>
      </c>
    </row>
    <row r="38" spans="1:32">
      <c r="M38" t="str">
        <v>Hardware</v>
      </c>
      <c r="O38">
        <f>if(isblank(N38),0,2)</f>
        <v>0</v>
      </c>
      <c r="P38">
        <f>K36</f>
        <v>0</v>
      </c>
      <c r="Q38">
        <v>0</v>
      </c>
      <c r="R38">
        <f>P38+Q38</f>
        <v>0</v>
      </c>
      <c r="S38">
        <f>(if(Q38=0,0,if(P38=0,((R38*(R38+1)/2)+1),((R38*(R38+1)/2)-(P38*(P38+1)/2))))*2)</f>
        <v>0</v>
      </c>
    </row>
    <row r="39" spans="1:32">
      <c r="M39" t="str">
        <v>Software</v>
      </c>
      <c r="O39">
        <f>if(isblank(N39),0,2)</f>
        <v>0</v>
      </c>
      <c r="P39">
        <f>K36</f>
        <v>0</v>
      </c>
      <c r="Q39">
        <v>0</v>
      </c>
      <c r="R39">
        <f>P39+Q39</f>
        <v>0</v>
      </c>
      <c r="S39">
        <f>(if(Q39=0,0,if(P39=0,((R39*(R39+1)/2)+1),((R39*(R39+1)/2)-(P39*(P39+1)/2))))*2)</f>
        <v>0</v>
      </c>
    </row>
    <row r="40" spans="1:32">
      <c r="J40" t="str">
        <v>Influence</v>
      </c>
      <c r="K40">
        <v>3</v>
      </c>
      <c r="L40">
        <f>if(K40=0,0,((K40*(K40+1)/2)+1)*5)</f>
        <v>35</v>
      </c>
      <c r="M40" t="str">
        <v>Con</v>
      </c>
      <c r="O40">
        <f>if(isblank(N40),0,2)</f>
        <v>0</v>
      </c>
      <c r="P40">
        <f>K40</f>
        <v>3</v>
      </c>
      <c r="Q40">
        <v>0</v>
      </c>
      <c r="R40">
        <f>P40+Q40</f>
        <v>3</v>
      </c>
      <c r="S40">
        <f>(if(Q40=0,0,if(P40=0,((R40*(R40+1)/2)+1),((R40*(R40+1)/2)-(P40*(P40+1)/2))))*2)</f>
        <v>0</v>
      </c>
    </row>
    <row r="41" spans="1:32">
      <c r="M41" t="str">
        <v>Ettiquette</v>
      </c>
      <c r="O41">
        <f>if(isblank(N41),0,2)</f>
        <v>0</v>
      </c>
      <c r="P41">
        <f>K40</f>
        <v>3</v>
      </c>
      <c r="Q41">
        <v>0</v>
      </c>
      <c r="R41">
        <f>P41+Q41</f>
        <v>3</v>
      </c>
      <c r="S41">
        <f>(if(Q41=0,0,if(P41=0,((R41*(R41+1)/2)+1),((R41*(R41+1)/2)-(P41*(P41+1)/2))))*2)</f>
        <v>0</v>
      </c>
    </row>
    <row r="42" spans="1:32">
      <c r="M42" t="str">
        <v>Leadership</v>
      </c>
      <c r="O42">
        <f>if(isblank(N42),0,2)</f>
        <v>0</v>
      </c>
      <c r="P42">
        <f>K40</f>
        <v>3</v>
      </c>
      <c r="Q42">
        <v>0</v>
      </c>
      <c r="R42">
        <f>P42+Q42</f>
        <v>3</v>
      </c>
      <c r="S42">
        <f>(if(Q42=0,0,if(P42=0,((R42*(R42+1)/2)+1),((R42*(R42+1)/2)-(P42*(P42+1)/2))))*2)</f>
        <v>0</v>
      </c>
    </row>
    <row r="43" spans="1:32">
      <c r="M43" t="str">
        <v>Negotiation</v>
      </c>
      <c r="O43">
        <f>if(isblank(N43),0,2)</f>
        <v>0</v>
      </c>
      <c r="P43">
        <f>K40</f>
        <v>3</v>
      </c>
      <c r="Q43">
        <v>0</v>
      </c>
      <c r="R43">
        <f>P43+Q43</f>
        <v>3</v>
      </c>
      <c r="S43">
        <f>(if(Q43=0,0,if(P43=0,((R43*(R43+1)/2)+1),((R43*(R43+1)/2)-(P43*(P43+1)/2))))*2)</f>
        <v>0</v>
      </c>
    </row>
    <row r="44" spans="1:32">
      <c r="J44" t="s">
        <v>10</v>
      </c>
      <c r="K44">
        <v>0</v>
      </c>
      <c r="L44">
        <f>if(K44=0,0,((K44*(K44+1)/2)+1)*5)</f>
        <v>0</v>
      </c>
      <c r="M44" t="str">
        <v>Intimidation</v>
      </c>
      <c r="O44">
        <f>if(isblank(N44),0,2)</f>
        <v>0</v>
      </c>
      <c r="P44">
        <f>K44</f>
        <v>0</v>
      </c>
      <c r="Q44">
        <v>0</v>
      </c>
      <c r="R44">
        <f>P44+Q44</f>
        <v>0</v>
      </c>
      <c r="S44">
        <f>(if(Q44=0,0,if(P44=0,((R44*(R44+1)/2)+1),((R44*(R44+1)/2)-(P44*(P44+1)/2))))*2)</f>
        <v>0</v>
      </c>
    </row>
    <row r="45" spans="1:32">
      <c r="M45" t="str">
        <v>Instruction</v>
      </c>
      <c r="O45">
        <f>if(isblank(N45),0,2)</f>
        <v>0</v>
      </c>
      <c r="P45">
        <f>K44</f>
        <v>0</v>
      </c>
      <c r="Q45">
        <v>0</v>
      </c>
      <c r="R45">
        <f>P45+Q45</f>
        <v>0</v>
      </c>
      <c r="S45">
        <f>(if(Q45=0,0,if(P45=0,((R45*(R45+1)/2)+1),((R45*(R45+1)/2)-(P45*(P45+1)/2))))*2)</f>
        <v>0</v>
      </c>
    </row>
    <row r="46" spans="1:32">
      <c r="J46" t="str">
        <v>Biotech</v>
      </c>
      <c r="K46">
        <v>1</v>
      </c>
      <c r="L46">
        <f>if(K46=0,0,((K46*(K46+1)/2)+1)*5)</f>
        <v>10</v>
      </c>
      <c r="M46" t="str">
        <v>Cybertech</v>
      </c>
      <c r="O46">
        <f>if(isblank(N46),0,2)</f>
        <v>0</v>
      </c>
      <c r="P46">
        <f>K46</f>
        <v>1</v>
      </c>
      <c r="Q46">
        <v>0</v>
      </c>
      <c r="R46">
        <f>P46+Q46</f>
        <v>1</v>
      </c>
      <c r="S46">
        <f>(if(Q46=0,0,if(P46=0,((R46*(R46+1)/2)+1),((R46*(R46+1)/2)-(P46*(P46+1)/2))))*2)</f>
        <v>0</v>
      </c>
    </row>
    <row r="47" spans="1:32">
      <c r="M47" t="str">
        <v>First Aid</v>
      </c>
      <c r="O47">
        <f>if(isblank(N47),0,2)</f>
        <v>0</v>
      </c>
      <c r="P47">
        <f>K46</f>
        <v>1</v>
      </c>
      <c r="Q47">
        <v>1</v>
      </c>
      <c r="R47">
        <f>P47+Q47</f>
        <v>2</v>
      </c>
      <c r="S47">
        <f>(if(Q47=0,0,if(P47=0,((R47*(R47+1)/2)+1),((R47*(R47+1)/2)-(P47*(P47+1)/2))))*2)</f>
        <v>4</v>
      </c>
    </row>
    <row r="48" spans="1:32">
      <c r="M48" t="str">
        <v>Medicine</v>
      </c>
      <c r="O48">
        <f>if(isblank(N48),0,2)</f>
        <v>0</v>
      </c>
      <c r="P48">
        <f>K46</f>
        <v>1</v>
      </c>
      <c r="Q48">
        <v>0</v>
      </c>
      <c r="R48">
        <f>P48+Q48</f>
        <v>1</v>
      </c>
      <c r="S48">
        <f>(if(Q48=0,0,if(P48=0,((R48*(R48+1)/2)+1),((R48*(R48+1)/2)-(P48*(P48+1)/2))))*2)</f>
        <v>0</v>
      </c>
    </row>
    <row r="49" spans="1:32">
      <c r="J49" t="str">
        <v>Stealth</v>
      </c>
      <c r="K49">
        <v>1</v>
      </c>
      <c r="L49">
        <f>if(K49=0,0,((K49*(K49+1)/2)+1)*5)</f>
        <v>10</v>
      </c>
      <c r="M49" t="str">
        <v>Disguise</v>
      </c>
      <c r="O49">
        <f>if(isblank(N49),0,2)</f>
        <v>0</v>
      </c>
      <c r="P49">
        <f>K49</f>
        <v>1</v>
      </c>
      <c r="Q49">
        <v>0</v>
      </c>
      <c r="R49">
        <f>P49+Q49</f>
        <v>1</v>
      </c>
      <c r="S49">
        <f>(if(Q49=0,0,if(P49=0,((R49*(R49+1)/2)+1),((R49*(R49+1)/2)-(P49*(P49+1)/2))))*2)</f>
        <v>0</v>
      </c>
    </row>
    <row r="50" spans="1:32">
      <c r="M50" t="str">
        <v>Infiltration</v>
      </c>
      <c r="O50">
        <f>if(isblank(N50),0,2)</f>
        <v>0</v>
      </c>
      <c r="P50">
        <f>K49</f>
        <v>1</v>
      </c>
      <c r="Q50">
        <v>0</v>
      </c>
      <c r="R50">
        <f>P50+Q50</f>
        <v>1</v>
      </c>
      <c r="S50">
        <f>(if(Q50=0,0,if(P50=0,((R50*(R50+1)/2)+1),((R50*(R50+1)/2)-(P50*(P50+1)/2))))*2)</f>
        <v>0</v>
      </c>
    </row>
    <row r="51" spans="1:32">
      <c r="M51" t="str">
        <v>Palming</v>
      </c>
      <c r="O51">
        <f>if(isblank(N51),0,2)</f>
        <v>0</v>
      </c>
      <c r="P51">
        <f>K49</f>
        <v>1</v>
      </c>
      <c r="Q51">
        <v>0</v>
      </c>
      <c r="R51">
        <f>P51+Q51</f>
        <v>1</v>
      </c>
      <c r="S51">
        <f>(if(Q51=0,0,if(P51=0,((R51*(R51+1)/2)+1),((R51*(R51+1)/2)-(P51*(P51+1)/2))))*2)</f>
        <v>0</v>
      </c>
    </row>
    <row r="52" spans="1:32">
      <c r="M52" t="str">
        <v>Shadowing</v>
      </c>
      <c r="O52">
        <f>if(isblank(N52),0,2)</f>
        <v>0</v>
      </c>
      <c r="P52">
        <f>K49</f>
        <v>1</v>
      </c>
      <c r="Q52">
        <v>0</v>
      </c>
      <c r="R52">
        <f>P52+Q52</f>
        <v>1</v>
      </c>
      <c r="S52">
        <f>(if(Q52=0,0,if(P52=0,((R52*(R52+1)/2)+1),((R52*(R52+1)/2)-(P52*(P52+1)/2))))*2)</f>
        <v>0</v>
      </c>
    </row>
    <row r="53" spans="1:32">
      <c r="J53" t="str">
        <v>Athletics</v>
      </c>
      <c r="K53">
        <v>1</v>
      </c>
      <c r="L53">
        <f>if(K53=0,0,((K53*(K53+1)/2)+1)*5)</f>
        <v>10</v>
      </c>
      <c r="M53" t="str">
        <v>Climbing</v>
      </c>
      <c r="O53">
        <f>if(isblank(N53),0,2)</f>
        <v>0</v>
      </c>
      <c r="P53">
        <f>K53</f>
        <v>1</v>
      </c>
      <c r="Q53">
        <v>1</v>
      </c>
      <c r="R53">
        <f>P53+Q53</f>
        <v>2</v>
      </c>
      <c r="S53">
        <f>(if(Q53=0,0,if(P53=0,((R53*(R53+1)/2)+1),((R53*(R53+1)/2)-(P53*(P53+1)/2))))*2)</f>
        <v>4</v>
      </c>
    </row>
    <row r="54" spans="1:32">
      <c r="M54" t="str">
        <v>Gymastic</v>
      </c>
      <c r="O54">
        <f>if(isblank(N54),0,2)</f>
        <v>0</v>
      </c>
      <c r="P54">
        <f>K53</f>
        <v>1</v>
      </c>
      <c r="Q54">
        <v>0</v>
      </c>
      <c r="R54">
        <f>P54+Q54</f>
        <v>1</v>
      </c>
      <c r="S54">
        <f>(if(Q54=0,0,if(P54=0,((R54*(R54+1)/2)+1),((R54*(R54+1)/2)-(P54*(P54+1)/2))))*2)</f>
        <v>0</v>
      </c>
    </row>
    <row r="55" spans="1:32">
      <c r="M55" t="str">
        <v>Running</v>
      </c>
      <c r="O55">
        <f>if(isblank(N55),0,2)</f>
        <v>0</v>
      </c>
      <c r="P55">
        <f>K53</f>
        <v>1</v>
      </c>
      <c r="Q55">
        <v>1</v>
      </c>
      <c r="R55">
        <f>P55+Q55</f>
        <v>2</v>
      </c>
      <c r="S55">
        <f>(if(Q55=0,0,if(P55=0,((R55*(R55+1)/2)+1),((R55*(R55+1)/2)-(P55*(P55+1)/2))))*2)</f>
        <v>4</v>
      </c>
    </row>
    <row r="56" spans="1:32">
      <c r="M56" t="str">
        <v>Swimming</v>
      </c>
      <c r="O56">
        <f>if(isblank(N56),0,2)</f>
        <v>0</v>
      </c>
      <c r="P56">
        <f>K53</f>
        <v>1</v>
      </c>
      <c r="Q56">
        <v>2</v>
      </c>
      <c r="R56">
        <f>P56+Q56</f>
        <v>3</v>
      </c>
      <c r="S56">
        <f>(if(Q56=0,0,if(P56=0,((R56*(R56+1)/2)+1),((R56*(R56+1)/2)-(P56*(P56+1)/2))))*2)</f>
        <v>10</v>
      </c>
    </row>
    <row r="57" spans="1:32">
      <c r="J57" t="str">
        <v>Outdoors</v>
      </c>
      <c r="K57">
        <v>0</v>
      </c>
      <c r="L57">
        <f>if(K57=0,0,((K57*(K57+1)/2)+1)*5)</f>
        <v>0</v>
      </c>
      <c r="M57" t="str">
        <v>Navigation</v>
      </c>
      <c r="O57">
        <f>if(isblank(N57),0,2)</f>
        <v>0</v>
      </c>
      <c r="P57">
        <f>K57</f>
        <v>0</v>
      </c>
      <c r="Q57">
        <v>0</v>
      </c>
      <c r="R57">
        <f>P57+Q57</f>
        <v>0</v>
      </c>
      <c r="S57">
        <f>(if(Q57=0,0,if(P57=0,((R57*(R57+1)/2)+1),((R57*(R57+1)/2)-(P57*(P57+1)/2))))*2)</f>
        <v>0</v>
      </c>
    </row>
    <row r="58" spans="1:32">
      <c r="M58" t="str">
        <v>Survival</v>
      </c>
      <c r="O58">
        <f>if(isblank(N58),0,2)</f>
        <v>0</v>
      </c>
      <c r="P58">
        <f>K57</f>
        <v>0</v>
      </c>
      <c r="Q58">
        <v>1</v>
      </c>
      <c r="R58">
        <f>P58+Q58</f>
        <v>1</v>
      </c>
      <c r="S58">
        <f>(if(Q58=0,0,if(P58=0,((R58*(R58+1)/2)+1),((R58*(R58+1)/2)-(P58*(P58+1)/2))))*2)</f>
        <v>4</v>
      </c>
    </row>
    <row r="59" spans="1:32">
      <c r="M59" t="str">
        <v>Tracking</v>
      </c>
      <c r="O59">
        <f>if(isblank(N59),0,2)</f>
        <v>0</v>
      </c>
      <c r="P59">
        <f>K57</f>
        <v>0</v>
      </c>
      <c r="Q59">
        <v>2</v>
      </c>
      <c r="R59">
        <f>P59+Q59</f>
        <v>2</v>
      </c>
      <c r="S59">
        <f>(if(Q59=0,0,if(P59=0,((R59*(R59+1)/2)+1),((R59*(R59+1)/2)-(P59*(P59+1)/2))))*2)</f>
        <v>8</v>
      </c>
    </row>
    <row r="60" spans="1:32">
      <c r="J60" t="str">
        <v>Pilotting</v>
      </c>
      <c r="K60">
        <v>0</v>
      </c>
      <c r="L60">
        <f>if(K60=0,0,((K60*(K60+1)/2)+1)*5)</f>
        <v>0</v>
      </c>
      <c r="M60" t="str">
        <v>Pilot Space</v>
      </c>
      <c r="O60">
        <f>if(isblank(N60),0,2)</f>
        <v>0</v>
      </c>
      <c r="P60">
        <f>K60</f>
        <v>0</v>
      </c>
      <c r="Q60">
        <v>0</v>
      </c>
      <c r="R60">
        <f>P60+Q60</f>
        <v>0</v>
      </c>
      <c r="S60">
        <f>(if(Q60=0,0,if(P60=0,((R60*(R60+1)/2)+1),((R60*(R60+1)/2)-(P60*(P60+1)/2))))*2)</f>
        <v>0</v>
      </c>
    </row>
    <row r="61" spans="1:32">
      <c r="M61" t="str">
        <v>Pilot Air</v>
      </c>
      <c r="O61">
        <f>if(isblank(N61),0,2)</f>
        <v>0</v>
      </c>
      <c r="P61">
        <f>K60</f>
        <v>0</v>
      </c>
      <c r="Q61">
        <v>1</v>
      </c>
      <c r="R61">
        <f>P61+Q61</f>
        <v>1</v>
      </c>
      <c r="S61">
        <f>(if(Q61=0,0,if(P61=0,((R61*(R61+1)/2)+1),((R61*(R61+1)/2)-(P61*(P61+1)/2))))*2)</f>
        <v>4</v>
      </c>
    </row>
    <row r="62" spans="1:32">
      <c r="M62" t="str">
        <v>Pilot  Anthro</v>
      </c>
      <c r="O62">
        <f>if(isblank(N62),0,2)</f>
        <v>0</v>
      </c>
      <c r="P62">
        <f>K60</f>
        <v>0</v>
      </c>
      <c r="Q62">
        <v>2</v>
      </c>
      <c r="R62">
        <f>P62+Q62</f>
        <v>2</v>
      </c>
      <c r="S62">
        <f>(if(Q62=0,0,if(P62=0,((R62*(R62+1)/2)+1),((R62*(R62+1)/2)-(P62*(P62+1)/2))))*2)</f>
        <v>8</v>
      </c>
    </row>
    <row r="63" spans="1:32">
      <c r="M63" t="str">
        <v>Pilot Ground</v>
      </c>
      <c r="O63">
        <f>if(isblank(N63),0,2)</f>
        <v>0</v>
      </c>
      <c r="P63">
        <f>K60</f>
        <v>0</v>
      </c>
      <c r="Q63">
        <v>0</v>
      </c>
      <c r="R63">
        <f>P63+Q63</f>
        <v>0</v>
      </c>
      <c r="S63">
        <f>(if(Q63=0,0,if(P63=0,((R63*(R63+1)/2)+1),((R63*(R63+1)/2)-(P63*(P63+1)/2))))*2)</f>
        <v>0</v>
      </c>
    </row>
    <row r="64" spans="1:32">
      <c r="M64" t="str">
        <v>Pilot Water</v>
      </c>
      <c r="O64">
        <f>if(isblank(N64),0,2)</f>
        <v>0</v>
      </c>
      <c r="P64">
        <f>K60</f>
        <v>0</v>
      </c>
      <c r="Q64">
        <v>1</v>
      </c>
      <c r="R64">
        <f>P64+Q64</f>
        <v>1</v>
      </c>
      <c r="S64">
        <f>(if(Q64=0,0,if(P64=0,((R64*(R64+1)/2)+1),((R64*(R64+1)/2)-(P64*(P64+1)/2))))*2)</f>
        <v>4</v>
      </c>
    </row>
    <row r="65" spans="1:32">
      <c r="J65" t="str">
        <v>Mechanics</v>
      </c>
      <c r="K65">
        <v>0</v>
      </c>
      <c r="L65">
        <f>if(K65=0,0,((K65*(K65+1)/2)+1)*5)</f>
        <v>0</v>
      </c>
      <c r="M65" t="str">
        <v>Mech: Space</v>
      </c>
      <c r="O65">
        <f>if(isblank(N65),0,2)</f>
        <v>0</v>
      </c>
      <c r="P65">
        <f>K65</f>
        <v>0</v>
      </c>
      <c r="Q65">
        <v>2</v>
      </c>
      <c r="R65">
        <f>P65+Q65</f>
        <v>2</v>
      </c>
      <c r="S65">
        <f>(if(Q65=0,0,if(P65=0,((R65*(R65+1)/2)+1),((R65*(R65+1)/2)-(P65*(P65+1)/2))))*2)</f>
        <v>8</v>
      </c>
    </row>
    <row r="66" spans="1:32">
      <c r="M66" t="str">
        <v>Mech:  Auto</v>
      </c>
      <c r="O66">
        <f>if(isblank(N66),0,2)</f>
        <v>0</v>
      </c>
      <c r="P66">
        <f>K65</f>
        <v>0</v>
      </c>
      <c r="Q66">
        <v>0</v>
      </c>
      <c r="R66">
        <f>P66+Q66</f>
        <v>0</v>
      </c>
      <c r="S66">
        <f>(if(Q66=0,0,if(P66=0,((R66*(R66+1)/2)+1),((R66*(R66+1)/2)-(P66*(P66+1)/2))))*2)</f>
        <v>0</v>
      </c>
    </row>
    <row r="67" spans="1:32">
      <c r="M67" t="str">
        <v>Mech:  Ind</v>
      </c>
      <c r="O67">
        <f>if(isblank(N67),0,2)</f>
        <v>0</v>
      </c>
      <c r="P67">
        <f>K65</f>
        <v>0</v>
      </c>
      <c r="Q67">
        <v>1</v>
      </c>
      <c r="R67">
        <f>P67+Q67</f>
        <v>1</v>
      </c>
      <c r="S67">
        <f>(if(Q67=0,0,if(P67=0,((R67*(R67+1)/2)+1),((R67*(R67+1)/2)-(P67*(P67+1)/2))))*2)</f>
        <v>4</v>
      </c>
    </row>
    <row r="68" spans="1:32">
      <c r="M68" t="str">
        <v>Mech: Water</v>
      </c>
      <c r="O68">
        <f>if(isblank(N68),0,2)</f>
        <v>0</v>
      </c>
      <c r="P68">
        <f>K65</f>
        <v>0</v>
      </c>
      <c r="Q68">
        <v>2</v>
      </c>
      <c r="R68">
        <f>P68+Q68</f>
        <v>2</v>
      </c>
      <c r="S68">
        <f>(if(Q68=0,0,if(P68=0,((R68*(R68+1)/2)+1),((R68*(R68+1)/2)-(P68*(P68+1)/2))))*2)</f>
        <v>8</v>
      </c>
    </row>
    <row r="69" spans="1:32">
      <c r="J69" t="s">
        <v>10</v>
      </c>
      <c r="K69">
        <v>0</v>
      </c>
      <c r="L69">
        <f>if(K69=0,0,((K69*(K69+1)/2)+1)*5)</f>
        <v>0</v>
      </c>
      <c r="M69" t="str">
        <v>Armourer</v>
      </c>
      <c r="O69">
        <f>if(isblank(N69),0,2)</f>
        <v>0</v>
      </c>
      <c r="P69">
        <f>K69</f>
        <v>0</v>
      </c>
      <c r="Q69">
        <v>0</v>
      </c>
      <c r="R69">
        <f>P69+Q69</f>
        <v>0</v>
      </c>
      <c r="S69">
        <f>(if(Q69=0,0,if(P69=0,((R69*(R69+1)/2)+1),((R69*(R69+1)/2)-(P69*(P69+1)/2))))*2)</f>
        <v>0</v>
      </c>
    </row>
    <row r="70" spans="1:32">
      <c r="M70" t="str">
        <v>Artisan</v>
      </c>
      <c r="O70">
        <f>if(isblank(N70),0,2)</f>
        <v>0</v>
      </c>
      <c r="P70">
        <f>K69</f>
        <v>0</v>
      </c>
      <c r="Q70">
        <v>1</v>
      </c>
      <c r="R70">
        <f>P70+Q70</f>
        <v>1</v>
      </c>
      <c r="S70">
        <f>(if(Q70=0,0,if(P70=0,((R70*(R70+1)/2)+1),((R70*(R70+1)/2)-(P70*(P70+1)/2))))*2)</f>
        <v>4</v>
      </c>
    </row>
    <row r="71" spans="1:32">
      <c r="M71" t="str">
        <v>Chemistry</v>
      </c>
      <c r="O71">
        <f>if(isblank(N71),0,2)</f>
        <v>0</v>
      </c>
      <c r="P71">
        <f>K69</f>
        <v>0</v>
      </c>
      <c r="Q71">
        <v>2</v>
      </c>
      <c r="R71">
        <f>P71+Q71</f>
        <v>2</v>
      </c>
      <c r="S71">
        <f>(if(Q71=0,0,if(P71=0,((R71*(R71+1)/2)+1),((R71*(R71+1)/2)-(P71*(P71+1)/2))))*2)</f>
        <v>8</v>
      </c>
    </row>
    <row r="72" spans="1:32">
      <c r="M72" t="str">
        <v>Demolitions</v>
      </c>
      <c r="O72">
        <f>if(isblank(N72),0,2)</f>
        <v>0</v>
      </c>
      <c r="P72">
        <f>K69</f>
        <v>0</v>
      </c>
      <c r="Q72">
        <v>0</v>
      </c>
      <c r="R72">
        <f>P72+Q72</f>
        <v>0</v>
      </c>
      <c r="S72">
        <f>(if(Q72=0,0,if(P72=0,((R72*(R72+1)/2)+1),((R72*(R72+1)/2)-(P72*(P72+1)/2))))*2)</f>
        <v>0</v>
      </c>
    </row>
    <row r="73" spans="1:32">
      <c r="M73" t="str">
        <v>Diving</v>
      </c>
      <c r="O73">
        <f>if(isblank(N73),0,2)</f>
        <v>0</v>
      </c>
      <c r="P73">
        <f>K69</f>
        <v>0</v>
      </c>
      <c r="Q73">
        <v>1</v>
      </c>
      <c r="R73">
        <f>P73+Q73</f>
        <v>1</v>
      </c>
      <c r="S73">
        <f>(if(Q73=0,0,if(P73=0,((R73*(R73+1)/2)+1),((R73*(R73+1)/2)-(P73*(P73+1)/2))))*2)</f>
        <v>4</v>
      </c>
    </row>
    <row r="74" spans="1:32">
      <c r="M74" t="str">
        <v>Dodge</v>
      </c>
      <c r="O74">
        <f>if(isblank(N74),0,2)</f>
        <v>0</v>
      </c>
      <c r="P74">
        <f>K69</f>
        <v>0</v>
      </c>
      <c r="Q74">
        <v>2</v>
      </c>
      <c r="R74">
        <f>P74+Q74</f>
        <v>2</v>
      </c>
      <c r="S74">
        <f>(if(Q74=0,0,if(P74=0,((R74*(R74+1)/2)+1),((R74*(R74+1)/2)-(P74*(P74+1)/2))))*2)</f>
        <v>8</v>
      </c>
    </row>
    <row r="75" spans="1:32">
      <c r="M75" t="str">
        <v>Escape Artist</v>
      </c>
      <c r="O75">
        <f>if(isblank(N75),0,2)</f>
        <v>0</v>
      </c>
      <c r="P75">
        <f>K69</f>
        <v>0</v>
      </c>
      <c r="Q75">
        <v>0</v>
      </c>
      <c r="R75">
        <f>P75+Q75</f>
        <v>0</v>
      </c>
      <c r="S75">
        <f>(if(Q75=0,0,if(P75=0,((R75*(R75+1)/2)+1),((R75*(R75+1)/2)-(P75*(P75+1)/2))))*2)</f>
        <v>0</v>
      </c>
    </row>
    <row r="76" spans="1:32">
      <c r="M76" t="str">
        <v>Flight</v>
      </c>
      <c r="O76">
        <f>if(isblank(N76),0,2)</f>
        <v>0</v>
      </c>
      <c r="P76">
        <f>K53</f>
        <v>1</v>
      </c>
      <c r="Q76">
        <v>2</v>
      </c>
      <c r="R76">
        <f>P76+Q76</f>
        <v>3</v>
      </c>
      <c r="S76">
        <f>(if(Q76=0,0,if(P76=0,((R76*(R76+1)/2)+1),((R76*(R76+1)/2)-(P76*(P76+1)/2))))*2)</f>
        <v>10</v>
      </c>
    </row>
    <row r="77" spans="1:32">
      <c r="M77" t="str">
        <v>Forgery</v>
      </c>
      <c r="O77">
        <f>if(isblank(N77),0,2)</f>
        <v>0</v>
      </c>
      <c r="P77">
        <f>K69</f>
        <v>0</v>
      </c>
      <c r="Q77">
        <v>1</v>
      </c>
      <c r="R77">
        <f>P77+Q77</f>
        <v>1</v>
      </c>
      <c r="S77">
        <f>(if(Q77=0,0,if(P77=0,((R77*(R77+1)/2)+1),((R77*(R77+1)/2)-(P77*(P77+1)/2))))*2)</f>
        <v>4</v>
      </c>
    </row>
    <row r="78" spans="1:32">
      <c r="M78" t="str">
        <v>Locksmith</v>
      </c>
      <c r="O78">
        <f>if(isblank(N78),0,2)</f>
        <v>0</v>
      </c>
      <c r="P78">
        <f>K69</f>
        <v>0</v>
      </c>
      <c r="Q78">
        <v>2</v>
      </c>
      <c r="R78">
        <f>P78+Q78</f>
        <v>2</v>
      </c>
      <c r="S78">
        <f>(if(Q78=0,0,if(P78=0,((R78*(R78+1)/2)+1),((R78*(R78+1)/2)-(P78*(P78+1)/2))))*2)</f>
        <v>8</v>
      </c>
    </row>
    <row r="79" spans="1:32">
      <c r="M79" t="str">
        <v>Parachuting</v>
      </c>
      <c r="O79">
        <f>if(isblank(N79),0,2)</f>
        <v>0</v>
      </c>
      <c r="P79">
        <f>K69</f>
        <v>0</v>
      </c>
      <c r="Q79">
        <v>0</v>
      </c>
      <c r="R79">
        <f>P79+Q79</f>
        <v>0</v>
      </c>
      <c r="S79">
        <f>(if(Q79=0,0,if(P79=0,((R79*(R79+1)/2)+1),((R79*(R79+1)/2)-(P79*(P79+1)/2))))*2)</f>
        <v>0</v>
      </c>
    </row>
    <row r="80" spans="1:32">
      <c r="M80" t="str">
        <v>Perception</v>
      </c>
      <c r="O80">
        <f>if(isblank(N80),0,2)</f>
        <v>0</v>
      </c>
      <c r="P80">
        <f>K69</f>
        <v>0</v>
      </c>
      <c r="Q80">
        <v>1</v>
      </c>
      <c r="R80">
        <f>P80+Q80</f>
        <v>1</v>
      </c>
      <c r="S80">
        <f>(if(Q80=0,0,if(P80=0,((R80*(R80+1)/2)+1),((R80*(R80+1)/2)-(P80*(P80+1)/2))))*2)</f>
        <v>4</v>
      </c>
    </row>
    <row r="81" spans="1:32">
      <c r="N81" t="s">
        <v>6</v>
      </c>
      <c r="O81">
        <f>sum(O10:O80)</f>
        <v>6</v>
      </c>
      <c r="R81" t="s">
        <v>6</v>
      </c>
      <c r="S81">
        <f>sum(S10:S80)</f>
        <v>200</v>
      </c>
    </row>
    <row r="82" spans="1:32">
      <c r="R82" t="s">
        <v>6</v>
      </c>
      <c r="S82">
        <f>O81+S81</f>
        <v>206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2.75"/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2.75"/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/>
</worksheet>
</file>