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wgcp.sharepoint.com/sites/BlendForecast/Shared Documents/General/Top Down Model/Historical Data/"/>
    </mc:Choice>
  </mc:AlternateContent>
  <xr:revisionPtr revIDLastSave="0" documentId="8_{098C4BF0-19E4-44AA-AFA4-793ECE2E05EF}" xr6:coauthVersionLast="47" xr6:coauthVersionMax="47" xr10:uidLastSave="{00000000-0000-0000-0000-000000000000}"/>
  <bookViews>
    <workbookView xWindow="-28920" yWindow="-120" windowWidth="29040" windowHeight="15720" xr2:uid="{71FB34DE-342C-E247-90A6-775411BAE281}"/>
  </bookViews>
  <sheets>
    <sheet name="Revenue by Yea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2" l="1"/>
  <c r="Y8" i="2"/>
  <c r="X8" i="2"/>
  <c r="W8" i="2"/>
  <c r="Z7" i="2"/>
  <c r="Y7" i="2"/>
  <c r="X7" i="2"/>
  <c r="W7" i="2"/>
  <c r="Z6" i="2"/>
  <c r="Y6" i="2"/>
  <c r="X6" i="2"/>
  <c r="W6" i="2"/>
  <c r="Z5" i="2"/>
  <c r="Y5" i="2"/>
  <c r="X5" i="2"/>
  <c r="W5" i="2"/>
  <c r="Z4" i="2"/>
  <c r="Y4" i="2"/>
  <c r="X4" i="2"/>
  <c r="W4" i="2"/>
  <c r="Z3" i="2"/>
  <c r="Y3" i="2"/>
  <c r="X3" i="2"/>
  <c r="Z16" i="2"/>
  <c r="Y16" i="2"/>
  <c r="X16" i="2"/>
  <c r="W16" i="2"/>
  <c r="Z15" i="2"/>
  <c r="Y15" i="2"/>
  <c r="X15" i="2"/>
  <c r="W15" i="2"/>
  <c r="Z14" i="2"/>
  <c r="Y14" i="2"/>
  <c r="X14" i="2"/>
  <c r="W14" i="2"/>
  <c r="Z13" i="2"/>
  <c r="Y13" i="2"/>
  <c r="X13" i="2"/>
  <c r="W13" i="2"/>
  <c r="Z12" i="2"/>
  <c r="Y12" i="2"/>
  <c r="X12" i="2"/>
  <c r="W12" i="2"/>
  <c r="Z11" i="2"/>
  <c r="Y11" i="2"/>
  <c r="X11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Z20" i="2"/>
  <c r="Y20" i="2"/>
  <c r="X20" i="2"/>
  <c r="W20" i="2"/>
  <c r="Z19" i="2"/>
  <c r="Y19" i="2"/>
  <c r="X19" i="2"/>
  <c r="Z33" i="2"/>
  <c r="Y33" i="2"/>
  <c r="X33" i="2"/>
  <c r="W33" i="2"/>
  <c r="Z32" i="2"/>
  <c r="Y32" i="2"/>
  <c r="X32" i="2"/>
  <c r="W32" i="2"/>
  <c r="Z31" i="2"/>
  <c r="Y31" i="2"/>
  <c r="X31" i="2"/>
  <c r="W31" i="2"/>
  <c r="Z30" i="2"/>
  <c r="Y30" i="2"/>
  <c r="X30" i="2"/>
  <c r="W30" i="2"/>
  <c r="Z29" i="2"/>
  <c r="Y29" i="2"/>
  <c r="X29" i="2"/>
  <c r="W29" i="2"/>
  <c r="Z28" i="2"/>
  <c r="Y28" i="2"/>
  <c r="X28" i="2"/>
  <c r="W41" i="2"/>
  <c r="W40" i="2"/>
  <c r="W39" i="2"/>
  <c r="W38" i="2"/>
  <c r="W37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T41" i="2"/>
  <c r="S41" i="2"/>
  <c r="R41" i="2"/>
  <c r="Q41" i="2"/>
  <c r="U41" i="2" s="1"/>
  <c r="T40" i="2"/>
  <c r="S40" i="2"/>
  <c r="R40" i="2"/>
  <c r="Q40" i="2"/>
  <c r="U40" i="2" s="1"/>
  <c r="T39" i="2"/>
  <c r="S39" i="2"/>
  <c r="R39" i="2"/>
  <c r="Q39" i="2"/>
  <c r="U39" i="2" s="1"/>
  <c r="U38" i="2"/>
  <c r="T38" i="2"/>
  <c r="S38" i="2"/>
  <c r="R38" i="2"/>
  <c r="Q38" i="2"/>
  <c r="T37" i="2"/>
  <c r="S37" i="2"/>
  <c r="R37" i="2"/>
  <c r="Q37" i="2"/>
  <c r="U37" i="2" s="1"/>
  <c r="T36" i="2"/>
  <c r="S36" i="2"/>
  <c r="R36" i="2"/>
  <c r="U36" i="2" s="1"/>
  <c r="Q36" i="2"/>
  <c r="T16" i="2"/>
  <c r="S16" i="2"/>
  <c r="R16" i="2"/>
  <c r="Q16" i="2"/>
  <c r="U16" i="2" s="1"/>
  <c r="T15" i="2"/>
  <c r="S15" i="2"/>
  <c r="R15" i="2"/>
  <c r="Q15" i="2"/>
  <c r="U15" i="2" s="1"/>
  <c r="T14" i="2"/>
  <c r="S14" i="2"/>
  <c r="R14" i="2"/>
  <c r="Q14" i="2"/>
  <c r="U14" i="2" s="1"/>
  <c r="U13" i="2"/>
  <c r="T13" i="2"/>
  <c r="S13" i="2"/>
  <c r="R13" i="2"/>
  <c r="Q13" i="2"/>
  <c r="U12" i="2"/>
  <c r="T12" i="2"/>
  <c r="S12" i="2"/>
  <c r="R12" i="2"/>
  <c r="Q12" i="2"/>
  <c r="T11" i="2"/>
  <c r="S11" i="2"/>
  <c r="R11" i="2"/>
  <c r="Q11" i="2"/>
  <c r="U11" i="2" s="1"/>
  <c r="T24" i="2"/>
  <c r="S24" i="2"/>
  <c r="R24" i="2"/>
  <c r="Q24" i="2"/>
  <c r="U24" i="2" s="1"/>
  <c r="T23" i="2"/>
  <c r="S23" i="2"/>
  <c r="R23" i="2"/>
  <c r="Q23" i="2"/>
  <c r="U23" i="2" s="1"/>
  <c r="T22" i="2"/>
  <c r="S22" i="2"/>
  <c r="R22" i="2"/>
  <c r="Q22" i="2"/>
  <c r="U22" i="2" s="1"/>
  <c r="U21" i="2"/>
  <c r="T21" i="2"/>
  <c r="S21" i="2"/>
  <c r="R21" i="2"/>
  <c r="Q21" i="2"/>
  <c r="U20" i="2"/>
  <c r="T20" i="2"/>
  <c r="S20" i="2"/>
  <c r="R20" i="2"/>
  <c r="Q20" i="2"/>
  <c r="T19" i="2"/>
  <c r="S19" i="2"/>
  <c r="R19" i="2"/>
  <c r="U19" i="2" s="1"/>
  <c r="Q19" i="2"/>
  <c r="T33" i="2"/>
  <c r="S33" i="2"/>
  <c r="R33" i="2"/>
  <c r="Q33" i="2"/>
  <c r="U33" i="2" s="1"/>
  <c r="T32" i="2"/>
  <c r="S32" i="2"/>
  <c r="R32" i="2"/>
  <c r="Q32" i="2"/>
  <c r="U32" i="2" s="1"/>
  <c r="T31" i="2"/>
  <c r="S31" i="2"/>
  <c r="R31" i="2"/>
  <c r="Q31" i="2"/>
  <c r="U31" i="2" s="1"/>
  <c r="U30" i="2"/>
  <c r="T30" i="2"/>
  <c r="S30" i="2"/>
  <c r="R30" i="2"/>
  <c r="Q30" i="2"/>
  <c r="T29" i="2"/>
  <c r="S29" i="2"/>
  <c r="R29" i="2"/>
  <c r="Q29" i="2"/>
  <c r="U29" i="2" s="1"/>
  <c r="T28" i="2"/>
  <c r="S28" i="2"/>
  <c r="R28" i="2"/>
  <c r="Q28" i="2"/>
  <c r="U28" i="2" s="1"/>
  <c r="O16" i="2"/>
  <c r="O15" i="2"/>
  <c r="O14" i="2"/>
  <c r="O13" i="2"/>
  <c r="O12" i="2"/>
  <c r="O11" i="2"/>
  <c r="O33" i="2"/>
  <c r="O32" i="2"/>
  <c r="O31" i="2"/>
  <c r="O30" i="2"/>
  <c r="O29" i="2"/>
  <c r="O28" i="2"/>
  <c r="O24" i="2"/>
  <c r="O23" i="2"/>
  <c r="O22" i="2"/>
  <c r="O21" i="2"/>
  <c r="O20" i="2"/>
  <c r="O19" i="2"/>
  <c r="O8" i="2" l="1"/>
  <c r="Q8" i="2"/>
  <c r="R8" i="2"/>
  <c r="S8" i="2"/>
  <c r="T8" i="2"/>
  <c r="U8" i="2" l="1"/>
  <c r="S4" i="2"/>
  <c r="T4" i="2"/>
  <c r="S5" i="2"/>
  <c r="Q6" i="2"/>
  <c r="Q5" i="2"/>
  <c r="R6" i="2"/>
  <c r="S7" i="2"/>
  <c r="Q7" i="2"/>
  <c r="S6" i="2"/>
  <c r="R5" i="2"/>
  <c r="T6" i="2"/>
  <c r="T5" i="2"/>
  <c r="R3" i="2"/>
  <c r="Q4" i="2"/>
  <c r="R4" i="2"/>
  <c r="R7" i="2"/>
  <c r="T7" i="2"/>
  <c r="S3" i="2"/>
  <c r="Q3" i="2"/>
  <c r="T3" i="2"/>
  <c r="O5" i="2"/>
  <c r="O7" i="2"/>
  <c r="O6" i="2"/>
  <c r="O4" i="2"/>
  <c r="O3" i="2"/>
  <c r="U3" i="2" l="1"/>
  <c r="U6" i="2"/>
  <c r="U4" i="2"/>
  <c r="U7" i="2"/>
  <c r="U5" i="2"/>
</calcChain>
</file>

<file path=xl/sharedStrings.xml><?xml version="1.0" encoding="utf-8"?>
<sst xmlns="http://schemas.openxmlformats.org/spreadsheetml/2006/main" count="115" uniqueCount="22">
  <si>
    <t>BTS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</si>
  <si>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</si>
  <si>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</si>
  <si>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</si>
  <si>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</si>
  <si>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</si>
  <si>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</si>
  <si>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</si>
  <si>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</si>
  <si>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</si>
  <si>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</si>
  <si>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</si>
  <si>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</si>
  <si>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</si>
  <si>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</si>
  <si>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</si>
  <si>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</si>
  <si>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</si>
  <si>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DSX US</t>
  </si>
  <si>
    <t>EMEA</t>
  </si>
  <si>
    <t>MLABS</t>
  </si>
  <si>
    <t>FPAI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</si>
</sst>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>
    <font>
      <sz val="12"/>
      <color theme="1"/>
      <name val="PP Telegraf"/>
      <family val="2"/>
      <scheme val="minor"/>
    </font>
    <font>
      <sz val="11"/>
      <color theme="1"/>
      <name val="PP Telegraf"/>
      <family val="2"/>
      <scheme val="minor"/>
    </font>
    <font>
      <sz val="12"/>
      <color theme="1"/>
      <name val="PP Telegraf"/>
      <family val="2"/>
      <scheme val="minor"/>
    </font>
    <font>
      <sz val="8"/>
      <name val="PP Telegraf"/>
      <family val="2"/>
      <scheme val="minor"/>
    </font>
    <font>
      <b/>
      <sz val="12"/>
      <color theme="1"/>
      <name val="PP Telegraf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164" fontId="0" fillId="0" borderId="1" xfId="1" applyNumberFormat="1" applyFont="1" applyBorder="1"/>
    <xf numFmtId="164" fontId="4" fillId="0" borderId="1" xfId="1" applyNumberFormat="1" applyFont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164" fontId="4" fillId="2" borderId="1" xfId="1" applyNumberFormat="1" applyFont="1" applyFill="1" applyBorder="1"/>
    <xf numFmtId="165" fontId="0" fillId="0" borderId="1" xfId="3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E808041E-84E8-49F1-A12F-DA51C0B28E93}"/>
    <cellStyle name="Percent" xfId="3" builtinId="5"/>
  </cellStyles>
  <dxfs count="0"/>
  <tableStyles count="0" defaultTableStyle="TableStyleMedium2" defaultPivotStyle="PivotStyleLight16"/>
  <colors>
    <mruColors>
      <color rgb="FFFBB401"/>
      <color rgb="FFC06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end360">
      <a:dk1>
        <a:srgbClr val="1A1A1A"/>
      </a:dk1>
      <a:lt1>
        <a:srgbClr val="FFFFFF"/>
      </a:lt1>
      <a:dk2>
        <a:srgbClr val="003059"/>
      </a:dk2>
      <a:lt2>
        <a:srgbClr val="FFFFFF"/>
      </a:lt2>
      <a:accent1>
        <a:srgbClr val="00EDED"/>
      </a:accent1>
      <a:accent2>
        <a:srgbClr val="003059"/>
      </a:accent2>
      <a:accent3>
        <a:srgbClr val="A2F3F3"/>
      </a:accent3>
      <a:accent4>
        <a:srgbClr val="304550"/>
      </a:accent4>
      <a:accent5>
        <a:srgbClr val="FBB401"/>
      </a:accent5>
      <a:accent6>
        <a:srgbClr val="C06B00"/>
      </a:accent6>
      <a:hlink>
        <a:srgbClr val="00EDED"/>
      </a:hlink>
      <a:folHlink>
        <a:srgbClr val="954F72"/>
      </a:folHlink>
    </a:clrScheme>
    <a:fontScheme name="Blend360">
      <a:majorFont>
        <a:latin typeface="PP Telegraf"/>
        <a:ea typeface=""/>
        <a:cs typeface=""/>
      </a:majorFont>
      <a:minorFont>
        <a:latin typeface="PP Telegra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0FE4-F1DA-42E1-8CCF-C9C03A275BD6}">
  <dimension ref="B2:Z47"/>
  <sheetViews>
    <sheetView showGridLines="0" tabSelected="1" zoomScale="80" zoomScaleNormal="80" workbookViewId="0">
      <selection activeCell="C32" sqref="C32"/>
    </sheetView>
  </sheetViews>
  <sheetFormatPr defaultRowHeight="16.149999999999999"/>
  <cols>
    <col min="1" max="1" width="2.109375" customWidth="1"/>
    <col min="2" max="2" width="8.33203125" style="1" bestFit="1" customWidth="1"/>
    <col min="3" max="5" width="9.88671875" bestFit="1" customWidth="1"/>
    <col min="6" max="6" width="10.33203125" bestFit="1" customWidth="1"/>
    <col min="7" max="7" width="9.5546875" bestFit="1" customWidth="1"/>
    <col min="8" max="8" width="9.77734375" bestFit="1" customWidth="1"/>
    <col min="9" max="10" width="9.6640625" bestFit="1" customWidth="1"/>
    <col min="11" max="11" width="9.33203125" bestFit="1" customWidth="1"/>
    <col min="12" max="12" width="8.77734375" bestFit="1" customWidth="1"/>
    <col min="13" max="13" width="9.109375" bestFit="1" customWidth="1"/>
    <col min="14" max="14" width="8.88671875" customWidth="1"/>
    <col min="15" max="15" width="10.88671875" bestFit="1" customWidth="1"/>
    <col min="16" max="16" width="2.44140625" customWidth="1"/>
    <col min="17" max="17" width="9.109375" bestFit="1" customWidth="1"/>
    <col min="18" max="18" width="9.33203125" bestFit="1" customWidth="1"/>
    <col min="19" max="19" width="9" bestFit="1" customWidth="1"/>
    <col min="20" max="20" width="9.33203125" bestFit="1" customWidth="1"/>
    <col min="21" max="21" width="11.109375" bestFit="1" customWidth="1"/>
    <col min="22" max="22" width="2.21875" customWidth="1"/>
  </cols>
  <sheetData>
    <row r="2" spans="2:26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13</v>
      </c>
      <c r="W2" s="2" t="s">
        <v>14</v>
      </c>
      <c r="X2" s="2" t="s">
        <v>15</v>
      </c>
      <c r="Y2" s="2" t="s">
        <v>16</v>
      </c>
      <c r="Z2" s="2" t="s">
        <v>17</v>
      </c>
    </row>
    <row r="3" spans="2:26">
      <c r="B3" s="8">
        <v>2019</v>
      </c>
      <c r="C3" s="9">
        <v>1547363.9780000004</v>
      </c>
      <c r="D3" s="9">
        <v>1372968.5779999995</v>
      </c>
      <c r="E3" s="9">
        <v>1492219.5219999999</v>
      </c>
      <c r="F3" s="9">
        <v>1742874.058</v>
      </c>
      <c r="G3" s="9">
        <v>1701144.7419999996</v>
      </c>
      <c r="H3" s="9">
        <v>1619975.0899999999</v>
      </c>
      <c r="I3" s="9">
        <v>1794915.1240000005</v>
      </c>
      <c r="J3" s="9">
        <v>1618784.5459999996</v>
      </c>
      <c r="K3" s="9">
        <v>1651513.2039999997</v>
      </c>
      <c r="L3" s="9">
        <v>1779376.6440000003</v>
      </c>
      <c r="M3" s="9">
        <v>1433254.2420000001</v>
      </c>
      <c r="N3" s="9">
        <v>1503768.8820000002</v>
      </c>
      <c r="O3" s="10">
        <f t="shared" ref="O3:O7" si="0">SUM(C3:N3)</f>
        <v>19258158.609999996</v>
      </c>
      <c r="Q3" s="5">
        <f t="shared" ref="Q3:Q8" si="1">SUM(C3:E3)</f>
        <v>4412552.0779999997</v>
      </c>
      <c r="R3" s="5">
        <f t="shared" ref="R3:R8" si="2">SUM(F3:H3)</f>
        <v>5063993.8899999997</v>
      </c>
      <c r="S3" s="5">
        <f t="shared" ref="S3:S8" si="3">SUM(I3:K3)</f>
        <v>5065212.8739999998</v>
      </c>
      <c r="T3" s="5">
        <f t="shared" ref="T3:T8" si="4">SUM(L3:N3)</f>
        <v>4716399.7680000011</v>
      </c>
      <c r="U3" s="6">
        <f>SUM(Q3:T3)</f>
        <v>19258158.609999999</v>
      </c>
      <c r="W3" s="5"/>
      <c r="X3" s="11">
        <f>IFERROR(R3/Q3-1,"")</f>
        <v>0.14763379570021251</v>
      </c>
      <c r="Y3" s="11">
        <f>IFERROR(S3/R3-1,"")</f>
        <v>2.4071593024777016E-4</v>
      </c>
      <c r="Z3" s="11">
        <f>IFERROR(T3/S3-1,"")</f>
        <v>-6.886445144101927E-2</v>
      </c>
    </row>
    <row r="4" spans="2:26">
      <c r="B4" s="8">
        <v>2020</v>
      </c>
      <c r="C4" s="9">
        <v>1447097.9880000004</v>
      </c>
      <c r="D4" s="9">
        <v>1375775.9400000006</v>
      </c>
      <c r="E4" s="9">
        <v>1688219.6939999999</v>
      </c>
      <c r="F4" s="9">
        <v>1563950.0519999997</v>
      </c>
      <c r="G4" s="9">
        <v>1330745.1740000003</v>
      </c>
      <c r="H4" s="9">
        <v>1517331.3260000001</v>
      </c>
      <c r="I4" s="9">
        <v>1343598.8040000005</v>
      </c>
      <c r="J4" s="9">
        <v>1321585.0800000003</v>
      </c>
      <c r="K4" s="9">
        <v>1394469.0639999998</v>
      </c>
      <c r="L4" s="9">
        <v>1454908.0060000005</v>
      </c>
      <c r="M4" s="9">
        <v>1430030.8339999996</v>
      </c>
      <c r="N4" s="9">
        <v>1483750.9559999998</v>
      </c>
      <c r="O4" s="10">
        <f t="shared" si="0"/>
        <v>17351462.917999998</v>
      </c>
      <c r="Q4" s="5">
        <f t="shared" si="1"/>
        <v>4511093.6220000014</v>
      </c>
      <c r="R4" s="5">
        <f t="shared" si="2"/>
        <v>4412026.5520000001</v>
      </c>
      <c r="S4" s="5">
        <f t="shared" si="3"/>
        <v>4059652.9480000003</v>
      </c>
      <c r="T4" s="5">
        <f t="shared" si="4"/>
        <v>4368689.7960000001</v>
      </c>
      <c r="U4" s="6">
        <f t="shared" ref="U4:U7" si="5">SUM(Q4:T4)</f>
        <v>17351462.918000005</v>
      </c>
      <c r="W4" s="11">
        <f>IFERROR(Q4/T3-1,"")</f>
        <v>-4.3530268022012986E-2</v>
      </c>
      <c r="X4" s="11">
        <f t="shared" ref="X4:X8" si="6">IFERROR(R4/Q4-1,"")</f>
        <v>-2.196076568148897E-2</v>
      </c>
      <c r="Y4" s="11">
        <f t="shared" ref="Y4:Y8" si="7">IFERROR(S4/R4-1,"")</f>
        <v>-7.9866610014000639E-2</v>
      </c>
      <c r="Z4" s="11">
        <f t="shared" ref="Z4:Z8" si="8">IFERROR(T4/S4-1,"")</f>
        <v>7.6123957382181473E-2</v>
      </c>
    </row>
    <row r="5" spans="2:26">
      <c r="B5" s="8">
        <v>2021</v>
      </c>
      <c r="C5" s="9">
        <v>1435019.5299999993</v>
      </c>
      <c r="D5" s="9">
        <v>1573156.689999999</v>
      </c>
      <c r="E5" s="9">
        <v>1990199.1279999996</v>
      </c>
      <c r="F5" s="9">
        <v>1829062.0719999995</v>
      </c>
      <c r="G5" s="9">
        <v>1774447.6179999989</v>
      </c>
      <c r="H5" s="9">
        <v>1952427.8359999997</v>
      </c>
      <c r="I5" s="9">
        <v>1809318.665999999</v>
      </c>
      <c r="J5" s="9">
        <v>2030715.0999999978</v>
      </c>
      <c r="K5" s="9">
        <v>2098108.1140000001</v>
      </c>
      <c r="L5" s="9">
        <v>2135046.9359999988</v>
      </c>
      <c r="M5" s="9">
        <v>2231368.4880000004</v>
      </c>
      <c r="N5" s="9">
        <v>2122031.5320000006</v>
      </c>
      <c r="O5" s="10">
        <f t="shared" si="0"/>
        <v>22980901.709999993</v>
      </c>
      <c r="Q5" s="5">
        <f t="shared" si="1"/>
        <v>4998375.3479999974</v>
      </c>
      <c r="R5" s="5">
        <f t="shared" si="2"/>
        <v>5555937.5259999987</v>
      </c>
      <c r="S5" s="5">
        <f t="shared" si="3"/>
        <v>5938141.8799999971</v>
      </c>
      <c r="T5" s="5">
        <f t="shared" si="4"/>
        <v>6488446.9559999993</v>
      </c>
      <c r="U5" s="6">
        <f t="shared" si="5"/>
        <v>22980901.709999993</v>
      </c>
      <c r="W5" s="11">
        <f>IFERROR(Q5/T4-1,"")</f>
        <v>0.14413601821226618</v>
      </c>
      <c r="X5" s="11">
        <f t="shared" si="6"/>
        <v>0.11154868115758831</v>
      </c>
      <c r="Y5" s="11">
        <f t="shared" si="7"/>
        <v>6.8792053944344289E-2</v>
      </c>
      <c r="Z5" s="11">
        <f t="shared" si="8"/>
        <v>9.267294165763551E-2</v>
      </c>
    </row>
    <row r="6" spans="2:26">
      <c r="B6" s="8">
        <v>2022</v>
      </c>
      <c r="C6" s="9">
        <v>2304381.8939999994</v>
      </c>
      <c r="D6" s="9">
        <v>2158000.4519999987</v>
      </c>
      <c r="E6" s="9">
        <v>2697686.763999999</v>
      </c>
      <c r="F6" s="9">
        <v>2494806.3100000015</v>
      </c>
      <c r="G6" s="9">
        <v>2719025.8939999994</v>
      </c>
      <c r="H6" s="9">
        <v>2608053.1319999993</v>
      </c>
      <c r="I6" s="9">
        <v>2481446.5939999996</v>
      </c>
      <c r="J6" s="9">
        <v>3156489.8339999984</v>
      </c>
      <c r="K6" s="9">
        <v>2886856.2760000005</v>
      </c>
      <c r="L6" s="9">
        <v>2852245.6979999999</v>
      </c>
      <c r="M6" s="9">
        <v>2761896.3680000002</v>
      </c>
      <c r="N6" s="9">
        <v>2586770.4039999996</v>
      </c>
      <c r="O6" s="10">
        <f t="shared" si="0"/>
        <v>31707659.619999994</v>
      </c>
      <c r="Q6" s="5">
        <f t="shared" si="1"/>
        <v>7160069.1099999975</v>
      </c>
      <c r="R6" s="5">
        <f t="shared" si="2"/>
        <v>7821885.3360000001</v>
      </c>
      <c r="S6" s="5">
        <f t="shared" si="3"/>
        <v>8524792.703999998</v>
      </c>
      <c r="T6" s="5">
        <f t="shared" si="4"/>
        <v>8200912.4699999988</v>
      </c>
      <c r="U6" s="6">
        <f t="shared" si="5"/>
        <v>31707659.619999997</v>
      </c>
      <c r="W6" s="11">
        <f>IFERROR(Q6/T5-1,"")</f>
        <v>0.10351046383741114</v>
      </c>
      <c r="X6" s="11">
        <f t="shared" si="6"/>
        <v>9.2431541627955527E-2</v>
      </c>
      <c r="Y6" s="11">
        <f t="shared" si="7"/>
        <v>8.9864187188335221E-2</v>
      </c>
      <c r="Z6" s="11">
        <f t="shared" si="8"/>
        <v>-3.7992740145813553E-2</v>
      </c>
    </row>
    <row r="7" spans="2:26">
      <c r="B7" s="8">
        <v>2023</v>
      </c>
      <c r="C7" s="9">
        <v>2922941.8739999994</v>
      </c>
      <c r="D7" s="9">
        <v>2793922.7139999992</v>
      </c>
      <c r="E7" s="9">
        <v>3296307.3219999988</v>
      </c>
      <c r="F7" s="9">
        <v>2781384.6499999994</v>
      </c>
      <c r="G7" s="9">
        <v>3225745.3120000008</v>
      </c>
      <c r="H7" s="9">
        <v>3361310.0079999985</v>
      </c>
      <c r="I7" s="9">
        <v>3142010.4640000034</v>
      </c>
      <c r="J7" s="9">
        <v>3512258.1980000036</v>
      </c>
      <c r="K7" s="9">
        <v>3210634.1579999998</v>
      </c>
      <c r="L7" s="9">
        <v>3383161.1620000005</v>
      </c>
      <c r="M7" s="9">
        <v>3270364.0920000011</v>
      </c>
      <c r="N7" s="9">
        <v>3214190.3360000039</v>
      </c>
      <c r="O7" s="10">
        <f t="shared" si="0"/>
        <v>38114230.290000007</v>
      </c>
      <c r="Q7" s="5">
        <f t="shared" si="1"/>
        <v>9013171.9099999964</v>
      </c>
      <c r="R7" s="5">
        <f t="shared" si="2"/>
        <v>9368439.9699999988</v>
      </c>
      <c r="S7" s="5">
        <f t="shared" si="3"/>
        <v>9864902.8200000077</v>
      </c>
      <c r="T7" s="5">
        <f t="shared" si="4"/>
        <v>9867715.5900000054</v>
      </c>
      <c r="U7" s="6">
        <f t="shared" si="5"/>
        <v>38114230.290000007</v>
      </c>
      <c r="W7" s="11">
        <f>IFERROR(Q7/T6-1,"")</f>
        <v>9.9045007853863609E-2</v>
      </c>
      <c r="X7" s="11">
        <f t="shared" si="6"/>
        <v>3.9416540985514503E-2</v>
      </c>
      <c r="Y7" s="11">
        <f t="shared" si="7"/>
        <v>5.2993118554402141E-2</v>
      </c>
      <c r="Z7" s="11">
        <f t="shared" si="8"/>
        <v>2.8512901255295375E-4</v>
      </c>
    </row>
    <row r="8" spans="2:26">
      <c r="B8" s="8">
        <v>2024</v>
      </c>
      <c r="C8" s="9">
        <v>3602961.2000000016</v>
      </c>
      <c r="D8" s="9">
        <v>3329974.6100000008</v>
      </c>
      <c r="E8" s="9">
        <v>3393440.7200000007</v>
      </c>
      <c r="F8" s="9">
        <v>3640331.6899999995</v>
      </c>
      <c r="G8" s="9">
        <v>3706278.01</v>
      </c>
      <c r="H8" s="9">
        <v>3289148.07</v>
      </c>
      <c r="I8" s="9"/>
      <c r="J8" s="9"/>
      <c r="K8" s="9"/>
      <c r="L8" s="9"/>
      <c r="M8" s="9"/>
      <c r="N8" s="9"/>
      <c r="O8" s="10">
        <f t="shared" ref="O8" si="9">SUM(C8:N8)</f>
        <v>20962134.300000004</v>
      </c>
      <c r="Q8" s="5">
        <f t="shared" si="1"/>
        <v>10326376.530000003</v>
      </c>
      <c r="R8" s="5">
        <f t="shared" si="2"/>
        <v>10635757.77</v>
      </c>
      <c r="S8" s="5">
        <f t="shared" si="3"/>
        <v>0</v>
      </c>
      <c r="T8" s="5">
        <f t="shared" si="4"/>
        <v>0</v>
      </c>
      <c r="U8" s="6">
        <f t="shared" ref="U8" si="10">SUM(Q8:T8)</f>
        <v>20962134.300000004</v>
      </c>
      <c r="W8" s="11">
        <f>IFERROR(Q8/T7-1,"")</f>
        <v>4.6480964699145533E-2</v>
      </c>
      <c r="X8" s="11">
        <f t="shared" si="6"/>
        <v>2.9960290436939596E-2</v>
      </c>
      <c r="Y8" s="11">
        <f t="shared" si="7"/>
        <v>-1</v>
      </c>
      <c r="Z8" s="11" t="str">
        <f t="shared" si="8"/>
        <v/>
      </c>
    </row>
    <row r="9" spans="2:26">
      <c r="C9" s="4"/>
    </row>
    <row r="10" spans="2:26">
      <c r="B10" s="2" t="s">
        <v>18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  <c r="U10" s="2" t="s">
        <v>13</v>
      </c>
      <c r="W10" s="2" t="s">
        <v>14</v>
      </c>
      <c r="X10" s="2" t="s">
        <v>15</v>
      </c>
      <c r="Y10" s="2" t="s">
        <v>16</v>
      </c>
      <c r="Z10" s="2" t="s">
        <v>17</v>
      </c>
    </row>
    <row r="11" spans="2:26">
      <c r="B11" s="3">
        <v>2019</v>
      </c>
      <c r="C11" s="5">
        <v>399031</v>
      </c>
      <c r="D11" s="5">
        <v>397218</v>
      </c>
      <c r="E11" s="5">
        <v>356983</v>
      </c>
      <c r="F11" s="5">
        <v>377755.08</v>
      </c>
      <c r="G11" s="5">
        <v>380613</v>
      </c>
      <c r="H11" s="5">
        <v>379970</v>
      </c>
      <c r="I11" s="5">
        <v>424715</v>
      </c>
      <c r="J11" s="5">
        <v>416304</v>
      </c>
      <c r="K11" s="5">
        <v>436632</v>
      </c>
      <c r="L11" s="5">
        <v>408609</v>
      </c>
      <c r="M11" s="5">
        <v>368227</v>
      </c>
      <c r="N11" s="5">
        <v>424485</v>
      </c>
      <c r="O11" s="6">
        <f t="shared" ref="O11:O16" si="11">SUM(C11:N11)</f>
        <v>4770542.08</v>
      </c>
      <c r="Q11" s="5">
        <f t="shared" ref="Q11:Q16" si="12">SUM(C11:E11)</f>
        <v>1153232</v>
      </c>
      <c r="R11" s="5">
        <f t="shared" ref="R11:R16" si="13">SUM(F11:H11)</f>
        <v>1138338.08</v>
      </c>
      <c r="S11" s="5">
        <f t="shared" ref="S11:S16" si="14">SUM(I11:K11)</f>
        <v>1277651</v>
      </c>
      <c r="T11" s="5">
        <f t="shared" ref="T11:T16" si="15">SUM(L11:N11)</f>
        <v>1201321</v>
      </c>
      <c r="U11" s="6">
        <f>SUM(Q11:T11)</f>
        <v>4770542.08</v>
      </c>
      <c r="W11" s="5"/>
      <c r="X11" s="11">
        <f>IFERROR(R11/Q11-1,"")</f>
        <v>-1.2914938191101122E-2</v>
      </c>
      <c r="Y11" s="11">
        <f>IFERROR(S11/R11-1,"")</f>
        <v>0.12238272833673447</v>
      </c>
      <c r="Z11" s="11">
        <f>IFERROR(T11/S11-1,"")</f>
        <v>-5.9742449229093109E-2</v>
      </c>
    </row>
    <row r="12" spans="2:26">
      <c r="B12" s="3">
        <v>2020</v>
      </c>
      <c r="C12" s="5">
        <v>452947.3</v>
      </c>
      <c r="D12" s="5">
        <v>503112.14</v>
      </c>
      <c r="E12" s="5">
        <v>454265.18</v>
      </c>
      <c r="F12" s="5">
        <v>476480.6</v>
      </c>
      <c r="G12" s="5">
        <v>499016.1</v>
      </c>
      <c r="H12" s="5">
        <v>600432.02</v>
      </c>
      <c r="I12" s="5">
        <v>672864.87</v>
      </c>
      <c r="J12" s="5">
        <v>722210.46</v>
      </c>
      <c r="K12" s="5">
        <v>799637.94</v>
      </c>
      <c r="L12" s="5">
        <v>780725.90999999992</v>
      </c>
      <c r="M12" s="5">
        <v>837504.61999999988</v>
      </c>
      <c r="N12" s="5">
        <v>899034.5199999999</v>
      </c>
      <c r="O12" s="6">
        <f t="shared" si="11"/>
        <v>7698231.6599999992</v>
      </c>
      <c r="Q12" s="5">
        <f t="shared" si="12"/>
        <v>1410324.6199999999</v>
      </c>
      <c r="R12" s="5">
        <f t="shared" si="13"/>
        <v>1575928.72</v>
      </c>
      <c r="S12" s="5">
        <f t="shared" si="14"/>
        <v>2194713.27</v>
      </c>
      <c r="T12" s="5">
        <f t="shared" si="15"/>
        <v>2517265.0499999998</v>
      </c>
      <c r="U12" s="6">
        <f t="shared" ref="U12:U16" si="16">SUM(Q12:T12)</f>
        <v>7698231.6599999992</v>
      </c>
      <c r="W12" s="11">
        <f>IFERROR(Q12/T11-1,"")</f>
        <v>0.17397816237292107</v>
      </c>
      <c r="X12" s="11">
        <f t="shared" ref="X12:X16" si="17">IFERROR(R12/Q12-1,"")</f>
        <v>0.11742268244597476</v>
      </c>
      <c r="Y12" s="11">
        <f t="shared" ref="Y12:Y16" si="18">IFERROR(S12/R12-1,"")</f>
        <v>0.39264754943992641</v>
      </c>
      <c r="Z12" s="11">
        <f t="shared" ref="Z12:Z16" si="19">IFERROR(T12/S12-1,"")</f>
        <v>0.14696761732342356</v>
      </c>
    </row>
    <row r="13" spans="2:26">
      <c r="B13" s="3">
        <v>2021</v>
      </c>
      <c r="C13" s="5">
        <v>1113051.06</v>
      </c>
      <c r="D13" s="5">
        <v>1265173.3</v>
      </c>
      <c r="E13" s="5">
        <v>1516669.45</v>
      </c>
      <c r="F13" s="5">
        <v>1600039.34</v>
      </c>
      <c r="G13" s="5">
        <v>1610504.57</v>
      </c>
      <c r="H13" s="5">
        <v>1744220.54</v>
      </c>
      <c r="I13" s="5">
        <v>1973968.29</v>
      </c>
      <c r="J13" s="5">
        <v>2141893.87</v>
      </c>
      <c r="K13" s="5">
        <v>2049917.5</v>
      </c>
      <c r="L13" s="5">
        <v>2343799.9300000002</v>
      </c>
      <c r="M13" s="5">
        <v>2446084.1</v>
      </c>
      <c r="N13" s="5">
        <v>2419615.31</v>
      </c>
      <c r="O13" s="6">
        <f t="shared" si="11"/>
        <v>22224937.260000002</v>
      </c>
      <c r="Q13" s="5">
        <f t="shared" si="12"/>
        <v>3894893.8100000005</v>
      </c>
      <c r="R13" s="5">
        <f t="shared" si="13"/>
        <v>4954764.45</v>
      </c>
      <c r="S13" s="5">
        <f t="shared" si="14"/>
        <v>6165779.6600000001</v>
      </c>
      <c r="T13" s="5">
        <f t="shared" si="15"/>
        <v>7209499.3399999999</v>
      </c>
      <c r="U13" s="6">
        <f t="shared" si="16"/>
        <v>22224937.260000002</v>
      </c>
      <c r="W13" s="11">
        <f>IFERROR(Q13/T12-1,"")</f>
        <v>0.54727203239881339</v>
      </c>
      <c r="X13" s="11">
        <f t="shared" si="17"/>
        <v>0.27211798105479024</v>
      </c>
      <c r="Y13" s="11">
        <f t="shared" si="18"/>
        <v>0.24441428492125383</v>
      </c>
      <c r="Z13" s="11">
        <f t="shared" si="19"/>
        <v>0.1692761885039531</v>
      </c>
    </row>
    <row r="14" spans="2:26">
      <c r="B14" s="3">
        <v>2022</v>
      </c>
      <c r="C14" s="5">
        <v>2688219.11</v>
      </c>
      <c r="D14" s="5">
        <v>3003374.91</v>
      </c>
      <c r="E14" s="5">
        <v>3098019.4</v>
      </c>
      <c r="F14" s="5">
        <v>3104056.64</v>
      </c>
      <c r="G14" s="5">
        <v>3170232.88</v>
      </c>
      <c r="H14" s="5">
        <v>3404855.35</v>
      </c>
      <c r="I14" s="5">
        <v>3451201.1700000004</v>
      </c>
      <c r="J14" s="5">
        <v>3736964.0700000008</v>
      </c>
      <c r="K14" s="5">
        <v>4192409.9400000004</v>
      </c>
      <c r="L14" s="5">
        <v>4257395.4700000007</v>
      </c>
      <c r="M14" s="5">
        <v>4213964.71</v>
      </c>
      <c r="N14" s="5">
        <v>4050040.2100000009</v>
      </c>
      <c r="O14" s="6">
        <f t="shared" si="11"/>
        <v>42370733.860000007</v>
      </c>
      <c r="Q14" s="5">
        <f t="shared" si="12"/>
        <v>8789613.4199999999</v>
      </c>
      <c r="R14" s="5">
        <f t="shared" si="13"/>
        <v>9679144.8699999992</v>
      </c>
      <c r="S14" s="5">
        <f t="shared" si="14"/>
        <v>11380575.180000002</v>
      </c>
      <c r="T14" s="5">
        <f t="shared" si="15"/>
        <v>12521400.390000001</v>
      </c>
      <c r="U14" s="6">
        <f t="shared" si="16"/>
        <v>42370733.859999999</v>
      </c>
      <c r="W14" s="11">
        <f>IFERROR(Q14/T13-1,"")</f>
        <v>0.2191711248565007</v>
      </c>
      <c r="X14" s="11">
        <f t="shared" si="17"/>
        <v>0.10120256801919725</v>
      </c>
      <c r="Y14" s="11">
        <f t="shared" si="18"/>
        <v>0.17578312266752993</v>
      </c>
      <c r="Z14" s="11">
        <f t="shared" si="19"/>
        <v>0.10024319438659512</v>
      </c>
    </row>
    <row r="15" spans="2:26">
      <c r="B15" s="3">
        <v>2023</v>
      </c>
      <c r="C15" s="5">
        <v>4056320.2100000004</v>
      </c>
      <c r="D15" s="5">
        <v>3885262.28</v>
      </c>
      <c r="E15" s="5">
        <v>4459802.0500000017</v>
      </c>
      <c r="F15" s="5">
        <v>3994359.45</v>
      </c>
      <c r="G15" s="5">
        <v>3885552.5799999982</v>
      </c>
      <c r="H15" s="5">
        <v>3976679.5699999989</v>
      </c>
      <c r="I15" s="5">
        <v>3978433.9799999995</v>
      </c>
      <c r="J15" s="5">
        <v>4023932.8899999987</v>
      </c>
      <c r="K15" s="5">
        <v>4259526.13</v>
      </c>
      <c r="L15" s="5">
        <v>4530205.5299999984</v>
      </c>
      <c r="M15" s="5">
        <v>4600153.5999999996</v>
      </c>
      <c r="N15" s="5">
        <v>4446250.32</v>
      </c>
      <c r="O15" s="6">
        <f t="shared" si="11"/>
        <v>50096478.590000004</v>
      </c>
      <c r="Q15" s="5">
        <f t="shared" si="12"/>
        <v>12401384.540000003</v>
      </c>
      <c r="R15" s="5">
        <f t="shared" si="13"/>
        <v>11856591.599999998</v>
      </c>
      <c r="S15" s="5">
        <f t="shared" si="14"/>
        <v>12261892.999999998</v>
      </c>
      <c r="T15" s="5">
        <f t="shared" si="15"/>
        <v>13576609.449999999</v>
      </c>
      <c r="U15" s="6">
        <f t="shared" si="16"/>
        <v>50096478.590000004</v>
      </c>
      <c r="W15" s="11">
        <f>IFERROR(Q15/T14-1,"")</f>
        <v>-9.5848584233314549E-3</v>
      </c>
      <c r="X15" s="11">
        <f t="shared" si="17"/>
        <v>-4.3930009447155194E-2</v>
      </c>
      <c r="Y15" s="11">
        <f t="shared" si="18"/>
        <v>3.4183635033866011E-2</v>
      </c>
      <c r="Z15" s="11">
        <f t="shared" si="19"/>
        <v>0.10721969682821419</v>
      </c>
    </row>
    <row r="16" spans="2:26">
      <c r="B16" s="3">
        <v>2024</v>
      </c>
      <c r="C16" s="5">
        <v>3433753.1</v>
      </c>
      <c r="D16" s="5">
        <v>3613841.689999999</v>
      </c>
      <c r="E16" s="5">
        <v>4272106.8699999992</v>
      </c>
      <c r="F16" s="5">
        <v>4530124.6900000004</v>
      </c>
      <c r="G16" s="5">
        <v>4735135.13</v>
      </c>
      <c r="H16" s="5">
        <v>4551235.08</v>
      </c>
      <c r="I16" s="5"/>
      <c r="J16" s="5"/>
      <c r="K16" s="5"/>
      <c r="L16" s="5"/>
      <c r="M16" s="5"/>
      <c r="N16" s="5"/>
      <c r="O16" s="6">
        <f t="shared" si="11"/>
        <v>25136196.559999995</v>
      </c>
      <c r="Q16" s="5">
        <f t="shared" si="12"/>
        <v>11319701.659999998</v>
      </c>
      <c r="R16" s="5">
        <f t="shared" si="13"/>
        <v>13816494.9</v>
      </c>
      <c r="S16" s="5">
        <f t="shared" si="14"/>
        <v>0</v>
      </c>
      <c r="T16" s="5">
        <f t="shared" si="15"/>
        <v>0</v>
      </c>
      <c r="U16" s="6">
        <f t="shared" si="16"/>
        <v>25136196.559999999</v>
      </c>
      <c r="W16" s="11">
        <f>IFERROR(Q16/T15-1,"")</f>
        <v>-0.16623500869725627</v>
      </c>
      <c r="X16" s="11">
        <f t="shared" si="17"/>
        <v>0.2205705870166903</v>
      </c>
      <c r="Y16" s="11">
        <f t="shared" si="18"/>
        <v>-1</v>
      </c>
      <c r="Z16" s="11" t="str">
        <f t="shared" si="19"/>
        <v/>
      </c>
    </row>
    <row r="18" spans="2:26">
      <c r="B18" s="2" t="s">
        <v>19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Q18" s="2" t="s">
        <v>14</v>
      </c>
      <c r="R18" s="2" t="s">
        <v>15</v>
      </c>
      <c r="S18" s="2" t="s">
        <v>16</v>
      </c>
      <c r="T18" s="2" t="s">
        <v>17</v>
      </c>
      <c r="U18" s="2" t="s">
        <v>13</v>
      </c>
      <c r="W18" s="2" t="s">
        <v>14</v>
      </c>
      <c r="X18" s="2" t="s">
        <v>15</v>
      </c>
      <c r="Y18" s="2" t="s">
        <v>16</v>
      </c>
      <c r="Z18" s="2" t="s">
        <v>17</v>
      </c>
    </row>
    <row r="19" spans="2:26">
      <c r="B19" s="3">
        <v>2019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6">
        <f>SUM(C19:N19)</f>
        <v>0</v>
      </c>
      <c r="Q19" s="5">
        <f t="shared" ref="Q19:Q24" si="20">SUM(C19:E19)</f>
        <v>0</v>
      </c>
      <c r="R19" s="5">
        <f t="shared" ref="R19:R24" si="21">SUM(F19:H19)</f>
        <v>0</v>
      </c>
      <c r="S19" s="5">
        <f t="shared" ref="S19:S24" si="22">SUM(I19:K19)</f>
        <v>0</v>
      </c>
      <c r="T19" s="5">
        <f t="shared" ref="T19:T24" si="23">SUM(L19:N19)</f>
        <v>0</v>
      </c>
      <c r="U19" s="6">
        <f>SUM(Q19:T19)</f>
        <v>0</v>
      </c>
      <c r="W19" s="5"/>
      <c r="X19" s="11" t="str">
        <f>IFERROR(R19/Q19-1,"")</f>
        <v/>
      </c>
      <c r="Y19" s="11" t="str">
        <f>IFERROR(S19/R19-1,"")</f>
        <v/>
      </c>
      <c r="Z19" s="11" t="str">
        <f>IFERROR(T19/S19-1,"")</f>
        <v/>
      </c>
    </row>
    <row r="20" spans="2:26">
      <c r="B20" s="3">
        <v>2020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6">
        <f>SUM(C20:N20)</f>
        <v>0</v>
      </c>
      <c r="Q20" s="5">
        <f t="shared" si="20"/>
        <v>0</v>
      </c>
      <c r="R20" s="5">
        <f t="shared" si="21"/>
        <v>0</v>
      </c>
      <c r="S20" s="5">
        <f t="shared" si="22"/>
        <v>0</v>
      </c>
      <c r="T20" s="5">
        <f t="shared" si="23"/>
        <v>0</v>
      </c>
      <c r="U20" s="6">
        <f t="shared" ref="U20:U24" si="24">SUM(Q20:T20)</f>
        <v>0</v>
      </c>
      <c r="W20" s="11" t="str">
        <f>IFERROR(Q20/T19-1,"")</f>
        <v/>
      </c>
      <c r="X20" s="11" t="str">
        <f t="shared" ref="X20:X24" si="25">IFERROR(R20/Q20-1,"")</f>
        <v/>
      </c>
      <c r="Y20" s="11" t="str">
        <f t="shared" ref="Y20:Y24" si="26">IFERROR(S20/R20-1,"")</f>
        <v/>
      </c>
      <c r="Z20" s="11" t="str">
        <f t="shared" ref="Z20:Z24" si="27">IFERROR(T20/S20-1,"")</f>
        <v/>
      </c>
    </row>
    <row r="21" spans="2:26">
      <c r="B21" s="3">
        <v>2021</v>
      </c>
      <c r="C21" s="5">
        <v>256883.04</v>
      </c>
      <c r="D21" s="5">
        <v>201679.76</v>
      </c>
      <c r="E21" s="5">
        <v>500025.87</v>
      </c>
      <c r="F21" s="5">
        <v>434849.07</v>
      </c>
      <c r="G21" s="5">
        <v>463634.19</v>
      </c>
      <c r="H21" s="5">
        <v>435078.32</v>
      </c>
      <c r="I21" s="5">
        <v>352742.33</v>
      </c>
      <c r="J21" s="5">
        <v>352685.84</v>
      </c>
      <c r="K21" s="5">
        <v>490414.13</v>
      </c>
      <c r="L21" s="5">
        <v>467435.39</v>
      </c>
      <c r="M21" s="5">
        <v>616690.59</v>
      </c>
      <c r="N21" s="5">
        <v>77739.719999999972</v>
      </c>
      <c r="O21" s="6">
        <f t="shared" ref="O21:O24" si="28">SUM(C21:N21)</f>
        <v>4649858.25</v>
      </c>
      <c r="Q21" s="5">
        <f t="shared" si="20"/>
        <v>958588.67</v>
      </c>
      <c r="R21" s="5">
        <f t="shared" si="21"/>
        <v>1333561.58</v>
      </c>
      <c r="S21" s="5">
        <f t="shared" si="22"/>
        <v>1195842.3</v>
      </c>
      <c r="T21" s="5">
        <f t="shared" si="23"/>
        <v>1161865.7</v>
      </c>
      <c r="U21" s="6">
        <f t="shared" si="24"/>
        <v>4649858.25</v>
      </c>
      <c r="W21" s="11" t="str">
        <f>IFERROR(Q21/T20-1,"")</f>
        <v/>
      </c>
      <c r="X21" s="11">
        <f t="shared" si="25"/>
        <v>0.39117185685075961</v>
      </c>
      <c r="Y21" s="11">
        <f t="shared" si="26"/>
        <v>-0.10327178142009763</v>
      </c>
      <c r="Z21" s="11">
        <f t="shared" si="27"/>
        <v>-2.8412274762316114E-2</v>
      </c>
    </row>
    <row r="22" spans="2:26">
      <c r="B22" s="3">
        <v>2022</v>
      </c>
      <c r="C22" s="5">
        <v>421575.5</v>
      </c>
      <c r="D22" s="5">
        <v>434951</v>
      </c>
      <c r="E22" s="5">
        <v>610835.37</v>
      </c>
      <c r="F22" s="5">
        <v>635690.36</v>
      </c>
      <c r="G22" s="5">
        <v>773526.6</v>
      </c>
      <c r="H22" s="5">
        <v>864841.72</v>
      </c>
      <c r="I22" s="5">
        <v>728303.95</v>
      </c>
      <c r="J22" s="5">
        <v>874896.4</v>
      </c>
      <c r="K22" s="5">
        <v>815628.56</v>
      </c>
      <c r="L22" s="5">
        <v>874833.29999999993</v>
      </c>
      <c r="M22" s="5">
        <v>958130.59</v>
      </c>
      <c r="N22" s="5">
        <v>799770.1</v>
      </c>
      <c r="O22" s="6">
        <f t="shared" si="28"/>
        <v>8792983.4500000011</v>
      </c>
      <c r="Q22" s="5">
        <f t="shared" si="20"/>
        <v>1467361.87</v>
      </c>
      <c r="R22" s="5">
        <f t="shared" si="21"/>
        <v>2274058.6799999997</v>
      </c>
      <c r="S22" s="5">
        <f t="shared" si="22"/>
        <v>2418828.91</v>
      </c>
      <c r="T22" s="5">
        <f t="shared" si="23"/>
        <v>2632733.9899999998</v>
      </c>
      <c r="U22" s="6">
        <f t="shared" si="24"/>
        <v>8792983.4499999993</v>
      </c>
      <c r="W22" s="11">
        <f>IFERROR(Q22/T21-1,"")</f>
        <v>0.2629358711596359</v>
      </c>
      <c r="X22" s="11">
        <f t="shared" si="25"/>
        <v>0.54975996479995737</v>
      </c>
      <c r="Y22" s="11">
        <f t="shared" si="26"/>
        <v>6.3661607008311805E-2</v>
      </c>
      <c r="Z22" s="11">
        <f t="shared" si="27"/>
        <v>8.843332371118362E-2</v>
      </c>
    </row>
    <row r="23" spans="2:26">
      <c r="B23" s="3">
        <v>2023</v>
      </c>
      <c r="C23" s="5">
        <v>836973.11</v>
      </c>
      <c r="D23" s="5">
        <v>915760.68</v>
      </c>
      <c r="E23" s="5">
        <v>848559.61</v>
      </c>
      <c r="F23" s="5">
        <v>981668.82000000007</v>
      </c>
      <c r="G23" s="5">
        <v>1029511.51</v>
      </c>
      <c r="H23" s="5">
        <v>1052100.29</v>
      </c>
      <c r="I23" s="5">
        <v>1018590.35</v>
      </c>
      <c r="J23" s="5">
        <v>997824.29</v>
      </c>
      <c r="K23" s="5">
        <v>1085745.98</v>
      </c>
      <c r="L23" s="5">
        <v>1005197.6100000001</v>
      </c>
      <c r="M23" s="5">
        <v>1123752.19</v>
      </c>
      <c r="N23" s="5">
        <v>1021957.79</v>
      </c>
      <c r="O23" s="6">
        <f t="shared" si="28"/>
        <v>11917642.229999997</v>
      </c>
      <c r="Q23" s="5">
        <f t="shared" si="20"/>
        <v>2601293.4</v>
      </c>
      <c r="R23" s="5">
        <f t="shared" si="21"/>
        <v>3063280.62</v>
      </c>
      <c r="S23" s="5">
        <f t="shared" si="22"/>
        <v>3102160.62</v>
      </c>
      <c r="T23" s="5">
        <f t="shared" si="23"/>
        <v>3150907.59</v>
      </c>
      <c r="U23" s="6">
        <f t="shared" si="24"/>
        <v>11917642.23</v>
      </c>
      <c r="W23" s="11">
        <f>IFERROR(Q23/T22-1,"")</f>
        <v>-1.1942182582601046E-2</v>
      </c>
      <c r="X23" s="11">
        <f t="shared" si="25"/>
        <v>0.17759904361422674</v>
      </c>
      <c r="Y23" s="11">
        <f t="shared" si="26"/>
        <v>1.2692274989811514E-2</v>
      </c>
      <c r="Z23" s="11">
        <f t="shared" si="27"/>
        <v>1.5713876865601994E-2</v>
      </c>
    </row>
    <row r="24" spans="2:26">
      <c r="B24" s="3">
        <v>2024</v>
      </c>
      <c r="C24" s="5">
        <v>1156399.49</v>
      </c>
      <c r="D24" s="5">
        <v>1126647.25</v>
      </c>
      <c r="E24" s="5">
        <v>1173983.17</v>
      </c>
      <c r="F24" s="5">
        <v>902860.33</v>
      </c>
      <c r="G24" s="5">
        <v>982020.61</v>
      </c>
      <c r="H24" s="5">
        <v>1061778.67</v>
      </c>
      <c r="I24" s="5"/>
      <c r="J24" s="5"/>
      <c r="K24" s="5"/>
      <c r="L24" s="5"/>
      <c r="M24" s="5"/>
      <c r="N24" s="5"/>
      <c r="O24" s="6">
        <f t="shared" si="28"/>
        <v>6403689.5200000005</v>
      </c>
      <c r="Q24" s="5">
        <f t="shared" si="20"/>
        <v>3457029.91</v>
      </c>
      <c r="R24" s="5">
        <f t="shared" si="21"/>
        <v>2946659.61</v>
      </c>
      <c r="S24" s="5">
        <f t="shared" si="22"/>
        <v>0</v>
      </c>
      <c r="T24" s="5">
        <f t="shared" si="23"/>
        <v>0</v>
      </c>
      <c r="U24" s="6">
        <f t="shared" si="24"/>
        <v>6403689.5199999996</v>
      </c>
      <c r="W24" s="11">
        <f>IFERROR(Q24/T23-1,"")</f>
        <v>9.7153696595716488E-2</v>
      </c>
      <c r="X24" s="11">
        <f t="shared" si="25"/>
        <v>-0.1476325959817919</v>
      </c>
      <c r="Y24" s="11">
        <f t="shared" si="26"/>
        <v>-1</v>
      </c>
      <c r="Z24" s="11" t="str">
        <f t="shared" si="27"/>
        <v/>
      </c>
    </row>
    <row r="27" spans="2:26">
      <c r="B27" s="2" t="s">
        <v>20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13</v>
      </c>
      <c r="W27" s="2" t="s">
        <v>14</v>
      </c>
      <c r="X27" s="2" t="s">
        <v>15</v>
      </c>
      <c r="Y27" s="2" t="s">
        <v>16</v>
      </c>
      <c r="Z27" s="2" t="s">
        <v>17</v>
      </c>
    </row>
    <row r="28" spans="2:26">
      <c r="B28" s="3">
        <v>2019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6">
        <f>SUM(C28:N28)</f>
        <v>0</v>
      </c>
      <c r="Q28" s="5">
        <f t="shared" ref="Q28:Q33" si="29">SUM(C28:E28)</f>
        <v>0</v>
      </c>
      <c r="R28" s="5">
        <f t="shared" ref="R28:R33" si="30">SUM(F28:H28)</f>
        <v>0</v>
      </c>
      <c r="S28" s="5">
        <f t="shared" ref="S28:S33" si="31">SUM(I28:K28)</f>
        <v>0</v>
      </c>
      <c r="T28" s="5">
        <f t="shared" ref="T28:T33" si="32">SUM(L28:N28)</f>
        <v>0</v>
      </c>
      <c r="U28" s="6">
        <f>SUM(Q28:T28)</f>
        <v>0</v>
      </c>
      <c r="W28" s="5"/>
      <c r="X28" s="11" t="str">
        <f>IFERROR(R28/Q28-1,"")</f>
        <v/>
      </c>
      <c r="Y28" s="11" t="str">
        <f>IFERROR(S28/R28-1,"")</f>
        <v/>
      </c>
      <c r="Z28" s="11" t="str">
        <f>IFERROR(T28/S28-1,"")</f>
        <v/>
      </c>
    </row>
    <row r="29" spans="2:26">
      <c r="B29" s="3">
        <v>2020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f>SUM(C29:N29)</f>
        <v>0</v>
      </c>
      <c r="Q29" s="5">
        <f t="shared" si="29"/>
        <v>0</v>
      </c>
      <c r="R29" s="5">
        <f t="shared" si="30"/>
        <v>0</v>
      </c>
      <c r="S29" s="5">
        <f t="shared" si="31"/>
        <v>0</v>
      </c>
      <c r="T29" s="5">
        <f t="shared" si="32"/>
        <v>0</v>
      </c>
      <c r="U29" s="6">
        <f t="shared" ref="U29:U33" si="33">SUM(Q29:T29)</f>
        <v>0</v>
      </c>
      <c r="W29" s="11" t="str">
        <f>IFERROR(Q29/T28-1,"")</f>
        <v/>
      </c>
      <c r="X29" s="11" t="str">
        <f t="shared" ref="X29:X33" si="34">IFERROR(R29/Q29-1,"")</f>
        <v/>
      </c>
      <c r="Y29" s="11" t="str">
        <f t="shared" ref="Y29:Y33" si="35">IFERROR(S29/R29-1,"")</f>
        <v/>
      </c>
      <c r="Z29" s="11" t="str">
        <f t="shared" ref="Z29:Z33" si="36">IFERROR(T29/S29-1,"")</f>
        <v/>
      </c>
    </row>
    <row r="30" spans="2:26">
      <c r="B30" s="3">
        <v>2021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6">
        <f t="shared" ref="O30:O33" si="37">SUM(C30:N30)</f>
        <v>0</v>
      </c>
      <c r="Q30" s="5">
        <f t="shared" si="29"/>
        <v>0</v>
      </c>
      <c r="R30" s="5">
        <f t="shared" si="30"/>
        <v>0</v>
      </c>
      <c r="S30" s="5">
        <f t="shared" si="31"/>
        <v>0</v>
      </c>
      <c r="T30" s="5">
        <f t="shared" si="32"/>
        <v>0</v>
      </c>
      <c r="U30" s="6">
        <f t="shared" si="33"/>
        <v>0</v>
      </c>
      <c r="W30" s="11" t="str">
        <f>IFERROR(Q30/T29-1,"")</f>
        <v/>
      </c>
      <c r="X30" s="11" t="str">
        <f t="shared" si="34"/>
        <v/>
      </c>
      <c r="Y30" s="11" t="str">
        <f t="shared" si="35"/>
        <v/>
      </c>
      <c r="Z30" s="11" t="str">
        <f t="shared" si="36"/>
        <v/>
      </c>
    </row>
    <row r="31" spans="2:26">
      <c r="B31" s="3">
        <v>2022</v>
      </c>
      <c r="C31" s="5">
        <v>324010</v>
      </c>
      <c r="D31" s="5">
        <v>341460</v>
      </c>
      <c r="E31" s="5">
        <v>436520</v>
      </c>
      <c r="F31" s="5">
        <v>403710</v>
      </c>
      <c r="G31" s="5">
        <v>426590</v>
      </c>
      <c r="H31" s="5">
        <v>450770</v>
      </c>
      <c r="I31" s="5">
        <v>437860</v>
      </c>
      <c r="J31" s="5">
        <v>479490</v>
      </c>
      <c r="K31" s="5">
        <v>486690</v>
      </c>
      <c r="L31" s="5">
        <v>497780</v>
      </c>
      <c r="M31" s="5">
        <v>476170</v>
      </c>
      <c r="N31" s="5">
        <v>486770</v>
      </c>
      <c r="O31" s="6">
        <f t="shared" si="37"/>
        <v>5247820</v>
      </c>
      <c r="Q31" s="5">
        <f t="shared" si="29"/>
        <v>1101990</v>
      </c>
      <c r="R31" s="5">
        <f t="shared" si="30"/>
        <v>1281070</v>
      </c>
      <c r="S31" s="5">
        <f t="shared" si="31"/>
        <v>1404040</v>
      </c>
      <c r="T31" s="5">
        <f t="shared" si="32"/>
        <v>1460720</v>
      </c>
      <c r="U31" s="6">
        <f t="shared" si="33"/>
        <v>5247820</v>
      </c>
      <c r="W31" s="11" t="str">
        <f>IFERROR(Q31/T30-1,"")</f>
        <v/>
      </c>
      <c r="X31" s="11">
        <f t="shared" si="34"/>
        <v>0.16250601185128732</v>
      </c>
      <c r="Y31" s="11">
        <f t="shared" si="35"/>
        <v>9.5990070800190397E-2</v>
      </c>
      <c r="Z31" s="11">
        <f t="shared" si="36"/>
        <v>4.036922025013534E-2</v>
      </c>
    </row>
    <row r="32" spans="2:26">
      <c r="B32" s="3">
        <v>2023</v>
      </c>
      <c r="C32" s="5">
        <v>483651</v>
      </c>
      <c r="D32" s="5">
        <v>490067.5</v>
      </c>
      <c r="E32" s="5">
        <v>554721</v>
      </c>
      <c r="F32" s="5">
        <v>491710</v>
      </c>
      <c r="G32" s="5">
        <v>552741</v>
      </c>
      <c r="H32" s="5">
        <v>577361</v>
      </c>
      <c r="I32" s="5">
        <v>554497</v>
      </c>
      <c r="J32" s="5">
        <v>570190</v>
      </c>
      <c r="K32" s="5">
        <v>613611</v>
      </c>
      <c r="L32" s="5">
        <v>755718</v>
      </c>
      <c r="M32" s="5">
        <v>823936</v>
      </c>
      <c r="N32" s="5">
        <v>771936.5</v>
      </c>
      <c r="O32" s="6">
        <f t="shared" si="37"/>
        <v>7240140</v>
      </c>
      <c r="Q32" s="5">
        <f t="shared" si="29"/>
        <v>1528439.5</v>
      </c>
      <c r="R32" s="5">
        <f t="shared" si="30"/>
        <v>1621812</v>
      </c>
      <c r="S32" s="5">
        <f t="shared" si="31"/>
        <v>1738298</v>
      </c>
      <c r="T32" s="5">
        <f t="shared" si="32"/>
        <v>2351590.5</v>
      </c>
      <c r="U32" s="6">
        <f t="shared" si="33"/>
        <v>7240140</v>
      </c>
      <c r="W32" s="11">
        <f>IFERROR(Q32/T31-1,"")</f>
        <v>4.6360356536502501E-2</v>
      </c>
      <c r="X32" s="11">
        <f t="shared" si="34"/>
        <v>6.1090085672347527E-2</v>
      </c>
      <c r="Y32" s="11">
        <f t="shared" si="35"/>
        <v>7.1824601125161314E-2</v>
      </c>
      <c r="Z32" s="11">
        <f t="shared" si="36"/>
        <v>0.35281206099299434</v>
      </c>
    </row>
    <row r="33" spans="2:26">
      <c r="B33" s="3">
        <v>2024</v>
      </c>
      <c r="C33" s="5">
        <v>741967.97</v>
      </c>
      <c r="D33" s="5">
        <v>834841.62</v>
      </c>
      <c r="E33" s="5">
        <v>864851.16</v>
      </c>
      <c r="F33" s="5">
        <v>996694.22</v>
      </c>
      <c r="G33" s="5">
        <v>1095990.1299999999</v>
      </c>
      <c r="H33" s="5">
        <v>1063203.3500000001</v>
      </c>
      <c r="I33" s="5"/>
      <c r="J33" s="5"/>
      <c r="K33" s="5"/>
      <c r="L33" s="5"/>
      <c r="M33" s="5"/>
      <c r="N33" s="5"/>
      <c r="O33" s="6">
        <f t="shared" si="37"/>
        <v>5597548.4499999993</v>
      </c>
      <c r="Q33" s="5">
        <f t="shared" si="29"/>
        <v>2441660.75</v>
      </c>
      <c r="R33" s="5">
        <f t="shared" si="30"/>
        <v>3155887.7</v>
      </c>
      <c r="S33" s="5">
        <f t="shared" si="31"/>
        <v>0</v>
      </c>
      <c r="T33" s="5">
        <f t="shared" si="32"/>
        <v>0</v>
      </c>
      <c r="U33" s="6">
        <f t="shared" si="33"/>
        <v>5597548.4500000002</v>
      </c>
      <c r="W33" s="11">
        <f>IFERROR(Q33/T32-1,"")</f>
        <v>3.8301842944169051E-2</v>
      </c>
      <c r="X33" s="11">
        <f t="shared" si="34"/>
        <v>0.29251686582585235</v>
      </c>
      <c r="Y33" s="11">
        <f t="shared" si="35"/>
        <v>-1</v>
      </c>
      <c r="Z33" s="11" t="str">
        <f t="shared" si="36"/>
        <v/>
      </c>
    </row>
    <row r="35" spans="2:26">
      <c r="B35" s="2" t="s">
        <v>21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  <c r="M35" s="2" t="s">
        <v>11</v>
      </c>
      <c r="N35" s="2" t="s">
        <v>12</v>
      </c>
      <c r="O35" s="2" t="s">
        <v>13</v>
      </c>
      <c r="Q35" s="2" t="s">
        <v>14</v>
      </c>
      <c r="R35" s="2" t="s">
        <v>15</v>
      </c>
      <c r="S35" s="2" t="s">
        <v>16</v>
      </c>
      <c r="T35" s="2" t="s">
        <v>17</v>
      </c>
      <c r="U35" s="2" t="s">
        <v>13</v>
      </c>
      <c r="W35" s="2" t="s">
        <v>14</v>
      </c>
      <c r="X35" s="2" t="s">
        <v>15</v>
      </c>
      <c r="Y35" s="2" t="s">
        <v>16</v>
      </c>
      <c r="Z35" s="2" t="s">
        <v>17</v>
      </c>
    </row>
    <row r="36" spans="2:26">
      <c r="B36" s="3">
        <v>2019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6">
        <v>0</v>
      </c>
      <c r="Q36" s="5">
        <f t="shared" ref="Q36:Q41" si="38">SUM(C36:E36)</f>
        <v>0</v>
      </c>
      <c r="R36" s="5">
        <f t="shared" ref="R36:R41" si="39">SUM(F36:H36)</f>
        <v>0</v>
      </c>
      <c r="S36" s="5">
        <f t="shared" ref="S36:S41" si="40">SUM(I36:K36)</f>
        <v>0</v>
      </c>
      <c r="T36" s="5">
        <f t="shared" ref="T36:T41" si="41">SUM(L36:N36)</f>
        <v>0</v>
      </c>
      <c r="U36" s="6">
        <f>SUM(Q36:T36)</f>
        <v>0</v>
      </c>
      <c r="W36" s="5"/>
      <c r="X36" s="11" t="str">
        <f>IFERROR(R36/Q36-1,"")</f>
        <v/>
      </c>
      <c r="Y36" s="11" t="str">
        <f>IFERROR(S36/R36-1,"")</f>
        <v/>
      </c>
      <c r="Z36" s="11" t="str">
        <f>IFERROR(T36/S36-1,"")</f>
        <v/>
      </c>
    </row>
    <row r="37" spans="2:26">
      <c r="B37" s="3">
        <v>2020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6">
        <v>0</v>
      </c>
      <c r="Q37" s="5">
        <f t="shared" si="38"/>
        <v>0</v>
      </c>
      <c r="R37" s="5">
        <f t="shared" si="39"/>
        <v>0</v>
      </c>
      <c r="S37" s="5">
        <f t="shared" si="40"/>
        <v>0</v>
      </c>
      <c r="T37" s="5">
        <f t="shared" si="41"/>
        <v>0</v>
      </c>
      <c r="U37" s="6">
        <f t="shared" ref="U37:U41" si="42">SUM(Q37:T37)</f>
        <v>0</v>
      </c>
      <c r="W37" s="11" t="str">
        <f>IFERROR(Q37/T36-1,"")</f>
        <v/>
      </c>
      <c r="X37" s="11" t="str">
        <f t="shared" ref="X37:X41" si="43">IFERROR(R37/Q37-1,"")</f>
        <v/>
      </c>
      <c r="Y37" s="11" t="str">
        <f t="shared" ref="Y37:Y41" si="44">IFERROR(S37/R37-1,"")</f>
        <v/>
      </c>
      <c r="Z37" s="11" t="str">
        <f t="shared" ref="Z37:Z41" si="45">IFERROR(T37/S37-1,"")</f>
        <v/>
      </c>
    </row>
    <row r="38" spans="2:26">
      <c r="B38" s="3">
        <v>2021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>
        <v>0</v>
      </c>
      <c r="Q38" s="5">
        <f t="shared" si="38"/>
        <v>0</v>
      </c>
      <c r="R38" s="5">
        <f t="shared" si="39"/>
        <v>0</v>
      </c>
      <c r="S38" s="5">
        <f t="shared" si="40"/>
        <v>0</v>
      </c>
      <c r="T38" s="5">
        <f t="shared" si="41"/>
        <v>0</v>
      </c>
      <c r="U38" s="6">
        <f t="shared" si="42"/>
        <v>0</v>
      </c>
      <c r="W38" s="11" t="str">
        <f>IFERROR(Q38/T37-1,"")</f>
        <v/>
      </c>
      <c r="X38" s="11" t="str">
        <f t="shared" si="43"/>
        <v/>
      </c>
      <c r="Y38" s="11" t="str">
        <f t="shared" si="44"/>
        <v/>
      </c>
      <c r="Z38" s="11" t="str">
        <f t="shared" si="45"/>
        <v/>
      </c>
    </row>
    <row r="39" spans="2:26">
      <c r="B39" s="3">
        <v>2022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>
        <v>0</v>
      </c>
      <c r="Q39" s="5">
        <f t="shared" si="38"/>
        <v>0</v>
      </c>
      <c r="R39" s="5">
        <f t="shared" si="39"/>
        <v>0</v>
      </c>
      <c r="S39" s="5">
        <f t="shared" si="40"/>
        <v>0</v>
      </c>
      <c r="T39" s="5">
        <f t="shared" si="41"/>
        <v>0</v>
      </c>
      <c r="U39" s="6">
        <f t="shared" si="42"/>
        <v>0</v>
      </c>
      <c r="W39" s="11" t="str">
        <f>IFERROR(Q39/T38-1,"")</f>
        <v/>
      </c>
      <c r="X39" s="11" t="str">
        <f t="shared" si="43"/>
        <v/>
      </c>
      <c r="Y39" s="11" t="str">
        <f t="shared" si="44"/>
        <v/>
      </c>
      <c r="Z39" s="11" t="str">
        <f t="shared" si="45"/>
        <v/>
      </c>
    </row>
    <row r="40" spans="2:26">
      <c r="B40" s="3">
        <v>2023</v>
      </c>
      <c r="C40" s="5">
        <v>825739.47</v>
      </c>
      <c r="D40" s="5">
        <v>856222.61</v>
      </c>
      <c r="E40" s="5">
        <v>868061.39</v>
      </c>
      <c r="F40" s="5">
        <v>943712.74</v>
      </c>
      <c r="G40" s="5">
        <v>893556.9</v>
      </c>
      <c r="H40" s="5">
        <v>959406.66</v>
      </c>
      <c r="I40" s="5">
        <v>906565.57000000007</v>
      </c>
      <c r="J40" s="5">
        <v>923966.17</v>
      </c>
      <c r="K40" s="5">
        <v>969185.71</v>
      </c>
      <c r="L40" s="5">
        <v>1026502.9599999998</v>
      </c>
      <c r="M40" s="5">
        <v>928701.39</v>
      </c>
      <c r="N40" s="5">
        <v>1026080.1300000001</v>
      </c>
      <c r="O40" s="6">
        <v>7240800.4499999993</v>
      </c>
      <c r="Q40" s="5">
        <f t="shared" si="38"/>
        <v>2550023.4700000002</v>
      </c>
      <c r="R40" s="5">
        <f t="shared" si="39"/>
        <v>2796676.3000000003</v>
      </c>
      <c r="S40" s="5">
        <f t="shared" si="40"/>
        <v>2799717.45</v>
      </c>
      <c r="T40" s="5">
        <f t="shared" si="41"/>
        <v>2981284.48</v>
      </c>
      <c r="U40" s="6">
        <f t="shared" si="42"/>
        <v>11127701.700000001</v>
      </c>
      <c r="W40" s="11" t="str">
        <f>IFERROR(Q40/T39-1,"")</f>
        <v/>
      </c>
      <c r="X40" s="11">
        <f t="shared" si="43"/>
        <v>9.6725709744153843E-2</v>
      </c>
      <c r="Y40" s="11">
        <f t="shared" si="44"/>
        <v>1.0874158013924884E-3</v>
      </c>
      <c r="Z40" s="11">
        <f t="shared" si="45"/>
        <v>6.4851912109916476E-2</v>
      </c>
    </row>
    <row r="41" spans="2:26">
      <c r="B41" s="3">
        <v>2024</v>
      </c>
      <c r="C41" s="5">
        <v>713208.55</v>
      </c>
      <c r="D41" s="5">
        <v>839256.07</v>
      </c>
      <c r="E41" s="5">
        <v>677868.96</v>
      </c>
      <c r="F41" s="5">
        <v>1126749.57</v>
      </c>
      <c r="G41" s="5">
        <v>1169347.57</v>
      </c>
      <c r="H41" s="5">
        <v>996920.05</v>
      </c>
      <c r="I41" s="5"/>
      <c r="J41" s="5"/>
      <c r="K41" s="5"/>
      <c r="L41" s="5"/>
      <c r="M41" s="5"/>
      <c r="N41" s="5"/>
      <c r="O41" s="6">
        <v>0</v>
      </c>
      <c r="Q41" s="5">
        <f t="shared" si="38"/>
        <v>2230333.58</v>
      </c>
      <c r="R41" s="5">
        <f t="shared" si="39"/>
        <v>3293017.1900000004</v>
      </c>
      <c r="S41" s="5">
        <f t="shared" si="40"/>
        <v>0</v>
      </c>
      <c r="T41" s="5">
        <f t="shared" si="41"/>
        <v>0</v>
      </c>
      <c r="U41" s="6">
        <f t="shared" si="42"/>
        <v>5523350.7700000005</v>
      </c>
      <c r="W41" s="11">
        <f>IFERROR(Q41/T40-1,"")</f>
        <v>-0.2518883739669151</v>
      </c>
      <c r="X41" s="11">
        <f t="shared" si="43"/>
        <v>0.47646846172669854</v>
      </c>
      <c r="Y41" s="11">
        <f t="shared" si="44"/>
        <v>-1</v>
      </c>
      <c r="Z41" s="11" t="str">
        <f t="shared" si="45"/>
        <v/>
      </c>
    </row>
    <row r="42" spans="2:26">
      <c r="C42" s="4"/>
      <c r="D42" s="4"/>
      <c r="E42" s="4"/>
      <c r="F42" s="4"/>
      <c r="G42" s="4"/>
      <c r="H42" s="4"/>
    </row>
    <row r="43" spans="2:26">
      <c r="C43" s="4"/>
    </row>
    <row r="44" spans="2:26">
      <c r="C44" s="4"/>
    </row>
    <row r="45" spans="2:26">
      <c r="C45" s="4"/>
    </row>
    <row r="46" spans="2:26">
      <c r="C46" s="4"/>
    </row>
    <row r="47" spans="2:26">
      <c r="C47" s="4"/>
    </row>
  </sheetData>
  <phoneticPr fontId="3" type="noConversion"/>
  <pageMargins left="0.7" right="0.7" top="0.75" bottom="0.75" header="0.3" footer="0.3"/>
  <ignoredErrors>
    <ignoredError sqref="O9:T10 O3:T7 O28:O33 O19:O25 P11:P15 O11:O16 Q8:U8 Q28:U33 Q19:U24 Q11:U16 Q36:U4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D8403F7D5B94F87DBF4496A21FD22" ma:contentTypeVersion="4" ma:contentTypeDescription="Create a new document." ma:contentTypeScope="" ma:versionID="bf69d5f1df40c35115c91723dfbf3eb4">
  <xsd:schema xmlns:xsd="http://www.w3.org/2001/XMLSchema" xmlns:xs="http://www.w3.org/2001/XMLSchema" xmlns:p="http://schemas.microsoft.com/office/2006/metadata/properties" xmlns:ns2="e35de9ad-cefa-4c57-9f5d-fb659de5a0d0" targetNamespace="http://schemas.microsoft.com/office/2006/metadata/properties" ma:root="true" ma:fieldsID="7865a25f603b5e3887178cd1287cca8a" ns2:_="">
    <xsd:import namespace="e35de9ad-cefa-4c57-9f5d-fb659de5a0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de9ad-cefa-4c57-9f5d-fb659de5a0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47EF51-8CE2-49E0-9904-CD72CC30A979}"/>
</file>

<file path=customXml/itemProps2.xml><?xml version="1.0" encoding="utf-8"?>
<ds:datastoreItem xmlns:ds="http://schemas.openxmlformats.org/officeDocument/2006/customXml" ds:itemID="{DDB204D1-2DB6-47F6-A0F5-E1645A99DB85}"/>
</file>

<file path=customXml/itemProps3.xml><?xml version="1.0" encoding="utf-8"?>
<ds:datastoreItem xmlns:ds="http://schemas.openxmlformats.org/officeDocument/2006/customXml" ds:itemID="{D09C5516-EEDC-4B95-8F71-4DA3CEC376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Ellis</dc:creator>
  <cp:keywords/>
  <dc:description/>
  <cp:lastModifiedBy/>
  <cp:revision/>
  <dcterms:created xsi:type="dcterms:W3CDTF">2023-05-14T07:08:10Z</dcterms:created>
  <dcterms:modified xsi:type="dcterms:W3CDTF">2024-08-14T08:38:44Z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0x0101006EDD8403F7D5B94F87DBF4496A21FD22</vt:lpwstr>
  </property>
</Properties>
</file>