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DSM_Challenge\DSM_Excel_Challenge\Project 01\"/>
    </mc:Choice>
  </mc:AlternateContent>
  <bookViews>
    <workbookView xWindow="0" yWindow="0" windowWidth="20490" windowHeight="7755" activeTab="1"/>
  </bookViews>
  <sheets>
    <sheet name="Data" sheetId="1" r:id="rId1"/>
    <sheet name="Scorecard" sheetId="2" r:id="rId2"/>
  </sheets>
  <definedNames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s">Data!$E$3:$E$18</definedName>
    <definedName name="Wins">Data!$D$3:$D$18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6" i="2"/>
  <c r="F5" i="2"/>
  <c r="E9" i="2"/>
  <c r="E5" i="2"/>
  <c r="E10" i="2"/>
  <c r="E6" i="2"/>
  <c r="F9" i="2"/>
  <c r="F11" i="2" l="1"/>
  <c r="H6" i="2"/>
  <c r="H10" i="2"/>
  <c r="E7" i="2"/>
  <c r="H5" i="2"/>
  <c r="E11" i="2"/>
  <c r="H11" i="2" s="1"/>
  <c r="H9" i="2"/>
  <c r="F7" i="2"/>
  <c r="H7" i="2" l="1"/>
</calcChain>
</file>

<file path=xl/sharedStrings.xml><?xml version="1.0" encoding="utf-8"?>
<sst xmlns="http://schemas.openxmlformats.org/spreadsheetml/2006/main" count="66" uniqueCount="25">
  <si>
    <t>QTR</t>
  </si>
  <si>
    <t>Revenue</t>
  </si>
  <si>
    <t>Wins</t>
  </si>
  <si>
    <t>Revenue/Wins</t>
  </si>
  <si>
    <t>Pipeline</t>
  </si>
  <si>
    <t>Leads</t>
  </si>
  <si>
    <t>Pipeline/Lead</t>
  </si>
  <si>
    <t>2022-Q1</t>
  </si>
  <si>
    <t>2022-Q2</t>
  </si>
  <si>
    <t>2022-Q3</t>
  </si>
  <si>
    <t>2022-Q4</t>
  </si>
  <si>
    <t>Region</t>
  </si>
  <si>
    <t>East</t>
  </si>
  <si>
    <t>West</t>
  </si>
  <si>
    <t>North</t>
  </si>
  <si>
    <t>South</t>
  </si>
  <si>
    <t>Sales(Lag)</t>
  </si>
  <si>
    <t>Marketting(Lead)</t>
  </si>
  <si>
    <t>CQ</t>
  </si>
  <si>
    <t>PQ</t>
  </si>
  <si>
    <t>Pipeline/Leads</t>
  </si>
  <si>
    <t>Diff</t>
  </si>
  <si>
    <t>Revenue_Wins</t>
  </si>
  <si>
    <t>Pipeline_Leads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</si>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</sst>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9" fontId="0" fillId="0" borderId="4" xfId="2" applyFont="1" applyBorder="1" applyAlignment="1">
      <alignment horizontal="right"/>
    </xf>
    <xf numFmtId="9" fontId="0" fillId="0" borderId="5" xfId="2" applyFont="1" applyBorder="1" applyAlignment="1">
      <alignment horizontal="right"/>
    </xf>
    <xf numFmtId="9" fontId="0" fillId="0" borderId="6" xfId="2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4" xfId="1" applyNumberFormat="1" applyFont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0" fillId="0" borderId="17" xfId="1" applyNumberFormat="1" applyFont="1" applyBorder="1" applyAlignment="1">
      <alignment horizontal="right"/>
    </xf>
    <xf numFmtId="0" fontId="0" fillId="0" borderId="18" xfId="0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2" fillId="2" borderId="1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21" sqref="C21"/>
    </sheetView>
  </sheetViews>
  <sheetFormatPr defaultRowHeight="15" x14ac:dyDescent="0.25"/>
  <cols>
    <col min="1" max="1" width="8.140625" bestFit="1" customWidth="1"/>
    <col min="2" max="2" width="8.140625" customWidth="1"/>
    <col min="3" max="3" width="14.28515625" bestFit="1" customWidth="1"/>
    <col min="4" max="4" width="9" bestFit="1" customWidth="1"/>
    <col min="5" max="5" width="14.28515625" bestFit="1" customWidth="1"/>
    <col min="6" max="6" width="13.28515625" bestFit="1" customWidth="1"/>
    <col min="7" max="7" width="6" bestFit="1" customWidth="1"/>
    <col min="8" max="8" width="13.5703125" bestFit="1" customWidth="1"/>
  </cols>
  <sheetData>
    <row r="1" spans="1:8" x14ac:dyDescent="0.25">
      <c r="C1" s="33" t="s">
        <v>16</v>
      </c>
      <c r="D1" s="33"/>
      <c r="E1" s="33"/>
      <c r="F1" s="33" t="s">
        <v>17</v>
      </c>
      <c r="G1" s="33"/>
      <c r="H1" s="33"/>
    </row>
    <row r="2" spans="1:8" x14ac:dyDescent="0.25">
      <c r="A2" s="1" t="s">
        <v>0</v>
      </c>
      <c r="B2" s="1" t="s">
        <v>11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s="1" t="s">
        <v>7</v>
      </c>
      <c r="B3" s="1" t="s">
        <v>12</v>
      </c>
      <c r="C3" s="2">
        <v>24734.58</v>
      </c>
      <c r="D3" s="3">
        <v>33</v>
      </c>
      <c r="E3" s="2">
        <v>749.53272727272736</v>
      </c>
      <c r="F3" s="2">
        <v>130182</v>
      </c>
      <c r="G3" s="1">
        <v>302</v>
      </c>
      <c r="H3" s="2">
        <v>431.06622516556291</v>
      </c>
    </row>
    <row r="4" spans="1:8" x14ac:dyDescent="0.25">
      <c r="A4" s="1" t="s">
        <v>8</v>
      </c>
      <c r="B4" s="1" t="s">
        <v>12</v>
      </c>
      <c r="C4" s="2">
        <v>47179.02</v>
      </c>
      <c r="D4" s="3">
        <v>69</v>
      </c>
      <c r="E4" s="2">
        <v>683.75391304347818</v>
      </c>
      <c r="F4" s="2">
        <v>336993</v>
      </c>
      <c r="G4" s="1">
        <v>636</v>
      </c>
      <c r="H4" s="2">
        <v>529.86320754716985</v>
      </c>
    </row>
    <row r="5" spans="1:8" x14ac:dyDescent="0.25">
      <c r="A5" s="1" t="s">
        <v>9</v>
      </c>
      <c r="B5" s="1" t="s">
        <v>12</v>
      </c>
      <c r="C5" s="2">
        <v>63770.98</v>
      </c>
      <c r="D5" s="3">
        <v>97</v>
      </c>
      <c r="E5" s="2">
        <v>657.4327835051547</v>
      </c>
      <c r="F5" s="2">
        <v>490546</v>
      </c>
      <c r="G5" s="1">
        <v>543</v>
      </c>
      <c r="H5" s="2">
        <v>903.39963167587473</v>
      </c>
    </row>
    <row r="6" spans="1:8" x14ac:dyDescent="0.25">
      <c r="A6" s="1" t="s">
        <v>10</v>
      </c>
      <c r="B6" s="1" t="s">
        <v>12</v>
      </c>
      <c r="C6" s="2">
        <v>51494.36</v>
      </c>
      <c r="D6" s="3">
        <v>108</v>
      </c>
      <c r="E6" s="2">
        <v>476.79962962962964</v>
      </c>
      <c r="F6" s="2">
        <v>302908</v>
      </c>
      <c r="G6" s="1">
        <v>601</v>
      </c>
      <c r="H6" s="2">
        <v>504.00665557404324</v>
      </c>
    </row>
    <row r="7" spans="1:8" x14ac:dyDescent="0.25">
      <c r="A7" s="1" t="s">
        <v>7</v>
      </c>
      <c r="B7" s="1" t="s">
        <v>13</v>
      </c>
      <c r="C7" s="2">
        <v>60947.1</v>
      </c>
      <c r="D7" s="3">
        <v>135</v>
      </c>
      <c r="E7" s="2">
        <v>451.46</v>
      </c>
      <c r="F7" s="2">
        <v>338595</v>
      </c>
      <c r="G7" s="1">
        <v>712</v>
      </c>
      <c r="H7" s="2">
        <v>475.55477528089887</v>
      </c>
    </row>
    <row r="8" spans="1:8" x14ac:dyDescent="0.25">
      <c r="A8" s="1" t="s">
        <v>8</v>
      </c>
      <c r="B8" s="1" t="s">
        <v>13</v>
      </c>
      <c r="C8" s="2">
        <v>61870.51</v>
      </c>
      <c r="D8" s="3">
        <v>87</v>
      </c>
      <c r="E8" s="2">
        <v>711.15528735632188</v>
      </c>
      <c r="F8" s="2">
        <v>475927</v>
      </c>
      <c r="G8" s="1">
        <v>799</v>
      </c>
      <c r="H8" s="2">
        <v>595.65331664580731</v>
      </c>
    </row>
    <row r="9" spans="1:8" x14ac:dyDescent="0.25">
      <c r="A9" s="1" t="s">
        <v>9</v>
      </c>
      <c r="B9" s="1" t="s">
        <v>13</v>
      </c>
      <c r="C9" s="2">
        <v>26148.46</v>
      </c>
      <c r="D9" s="3">
        <v>51</v>
      </c>
      <c r="E9" s="2">
        <v>512.71490196078435</v>
      </c>
      <c r="F9" s="2">
        <v>201142</v>
      </c>
      <c r="G9" s="1">
        <v>271</v>
      </c>
      <c r="H9" s="2">
        <v>742.22140221402219</v>
      </c>
    </row>
    <row r="10" spans="1:8" x14ac:dyDescent="0.25">
      <c r="A10" s="1" t="s">
        <v>10</v>
      </c>
      <c r="B10" s="1" t="s">
        <v>13</v>
      </c>
      <c r="C10" s="2">
        <v>55442.52</v>
      </c>
      <c r="D10" s="3">
        <v>69</v>
      </c>
      <c r="E10" s="2">
        <v>803.51478260869555</v>
      </c>
      <c r="F10" s="2">
        <v>396018</v>
      </c>
      <c r="G10" s="1">
        <v>406</v>
      </c>
      <c r="H10" s="2">
        <v>975.41379310344826</v>
      </c>
    </row>
    <row r="11" spans="1:8" x14ac:dyDescent="0.25">
      <c r="A11" s="1" t="s">
        <v>7</v>
      </c>
      <c r="B11" s="1" t="s">
        <v>14</v>
      </c>
      <c r="C11" s="2">
        <v>41446.92</v>
      </c>
      <c r="D11" s="3">
        <v>94</v>
      </c>
      <c r="E11" s="2">
        <v>440.92468085106378</v>
      </c>
      <c r="F11" s="2">
        <v>345391</v>
      </c>
      <c r="G11" s="1">
        <v>941</v>
      </c>
      <c r="H11" s="2">
        <v>367.04675876726884</v>
      </c>
    </row>
    <row r="12" spans="1:8" x14ac:dyDescent="0.25">
      <c r="A12" s="1" t="s">
        <v>8</v>
      </c>
      <c r="B12" s="1" t="s">
        <v>14</v>
      </c>
      <c r="C12" s="2">
        <v>19788.3</v>
      </c>
      <c r="D12" s="3">
        <v>112</v>
      </c>
      <c r="E12" s="2">
        <v>176.68125000000001</v>
      </c>
      <c r="F12" s="2">
        <v>141345</v>
      </c>
      <c r="G12" s="1">
        <v>592</v>
      </c>
      <c r="H12" s="2">
        <v>238.75844594594594</v>
      </c>
    </row>
    <row r="13" spans="1:8" x14ac:dyDescent="0.25">
      <c r="A13" s="1" t="s">
        <v>9</v>
      </c>
      <c r="B13" s="1" t="s">
        <v>14</v>
      </c>
      <c r="C13" s="2">
        <v>51123.11</v>
      </c>
      <c r="D13" s="3">
        <v>96</v>
      </c>
      <c r="E13" s="2">
        <v>532.53239583333334</v>
      </c>
      <c r="F13" s="2">
        <v>269069</v>
      </c>
      <c r="G13" s="1">
        <v>506</v>
      </c>
      <c r="H13" s="2">
        <v>531.75691699604738</v>
      </c>
    </row>
    <row r="14" spans="1:8" x14ac:dyDescent="0.25">
      <c r="A14" s="1" t="s">
        <v>10</v>
      </c>
      <c r="B14" s="1" t="s">
        <v>14</v>
      </c>
      <c r="C14" s="2">
        <v>63143.85</v>
      </c>
      <c r="D14" s="3">
        <v>34</v>
      </c>
      <c r="E14" s="2">
        <v>1857.1720588235294</v>
      </c>
      <c r="F14" s="2">
        <v>420959</v>
      </c>
      <c r="G14" s="1">
        <v>216</v>
      </c>
      <c r="H14" s="2">
        <v>1948.8842592592594</v>
      </c>
    </row>
    <row r="15" spans="1:8" x14ac:dyDescent="0.25">
      <c r="A15" s="1" t="s">
        <v>7</v>
      </c>
      <c r="B15" s="1" t="s">
        <v>15</v>
      </c>
      <c r="C15" s="2">
        <v>39377.760000000002</v>
      </c>
      <c r="D15" s="3">
        <v>185</v>
      </c>
      <c r="E15" s="2">
        <v>212.85275675675678</v>
      </c>
      <c r="F15" s="2">
        <v>246111</v>
      </c>
      <c r="G15" s="1">
        <v>975</v>
      </c>
      <c r="H15" s="2">
        <v>252.42153846153846</v>
      </c>
    </row>
    <row r="16" spans="1:8" x14ac:dyDescent="0.25">
      <c r="A16" s="1" t="s">
        <v>8</v>
      </c>
      <c r="B16" s="1" t="s">
        <v>15</v>
      </c>
      <c r="C16" s="2">
        <v>47439.75</v>
      </c>
      <c r="D16" s="3">
        <v>33</v>
      </c>
      <c r="E16" s="2">
        <v>1437.5681818181818</v>
      </c>
      <c r="F16" s="2">
        <v>316265</v>
      </c>
      <c r="G16" s="1">
        <v>333</v>
      </c>
      <c r="H16" s="2">
        <v>949.74474474474471</v>
      </c>
    </row>
    <row r="17" spans="1:8" x14ac:dyDescent="0.25">
      <c r="A17" s="1" t="s">
        <v>9</v>
      </c>
      <c r="B17" s="1" t="s">
        <v>15</v>
      </c>
      <c r="C17" s="2">
        <v>85072.4</v>
      </c>
      <c r="D17" s="3">
        <v>83</v>
      </c>
      <c r="E17" s="2">
        <v>1024.9686746987952</v>
      </c>
      <c r="F17" s="2">
        <v>425362</v>
      </c>
      <c r="G17" s="1">
        <v>492</v>
      </c>
      <c r="H17" s="2">
        <v>864.55691056910564</v>
      </c>
    </row>
    <row r="18" spans="1:8" x14ac:dyDescent="0.25">
      <c r="A18" s="1" t="s">
        <v>10</v>
      </c>
      <c r="B18" s="1" t="s">
        <v>15</v>
      </c>
      <c r="C18" s="2">
        <v>35268</v>
      </c>
      <c r="D18" s="3">
        <v>129</v>
      </c>
      <c r="E18" s="2">
        <v>273.39534883720933</v>
      </c>
      <c r="F18" s="2">
        <v>176340</v>
      </c>
      <c r="G18" s="1">
        <v>927</v>
      </c>
      <c r="H18" s="2">
        <v>190.22653721682849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8"/>
  <sheetViews>
    <sheetView showGridLines="0" tabSelected="1" zoomScale="140" zoomScaleNormal="140" workbookViewId="0">
      <selection activeCell="F14" sqref="F14"/>
    </sheetView>
  </sheetViews>
  <sheetFormatPr defaultRowHeight="15" x14ac:dyDescent="0.25"/>
  <cols>
    <col min="3" max="3" width="12.7109375" hidden="1" customWidth="1"/>
    <col min="4" max="4" width="12.5703125" bestFit="1" customWidth="1"/>
    <col min="5" max="6" width="14.28515625" bestFit="1" customWidth="1"/>
    <col min="7" max="7" width="0.7109375" customWidth="1"/>
    <col min="8" max="8" width="10.28515625" bestFit="1" customWidth="1"/>
    <col min="10" max="10" width="0" hidden="1" customWidth="1"/>
  </cols>
  <sheetData>
    <row r="1" spans="3:11" ht="15.75" thickBot="1" x14ac:dyDescent="0.3">
      <c r="E1" s="4"/>
    </row>
    <row r="2" spans="3:11" ht="15.75" thickBot="1" x14ac:dyDescent="0.3">
      <c r="D2" s="31" t="s">
        <v>11</v>
      </c>
      <c r="E2" s="32" t="s">
        <v>12</v>
      </c>
    </row>
    <row r="3" spans="3:11" x14ac:dyDescent="0.25">
      <c r="D3" s="34"/>
      <c r="E3" s="20" t="s">
        <v>18</v>
      </c>
      <c r="F3" s="18" t="s">
        <v>19</v>
      </c>
      <c r="H3" s="36" t="s">
        <v>21</v>
      </c>
    </row>
    <row r="4" spans="3:11" ht="15.75" thickBot="1" x14ac:dyDescent="0.3">
      <c r="D4" s="35"/>
      <c r="E4" s="21" t="s">
        <v>8</v>
      </c>
      <c r="F4" s="19" t="s">
        <v>7</v>
      </c>
      <c r="H4" s="37"/>
    </row>
    <row r="5" spans="3:11" x14ac:dyDescent="0.25">
      <c r="C5" t="s">
        <v>1</v>
      </c>
      <c r="D5" s="25" t="s">
        <v>1</v>
      </c>
      <c r="E5" s="22">
        <f ca="1">SUMIFS(INDIRECT($C5),QTR,E$4,INDIRECT($D$2),$E$2)</f>
        <v>47179.02</v>
      </c>
      <c r="F5" s="17">
        <f ca="1">SUMIFS(INDIRECT($C5),QTR,F$4,INDIRECT($D$2),$E$2)</f>
        <v>24734.58</v>
      </c>
      <c r="H5" s="8">
        <f ca="1">E5/F5-1</f>
        <v>0.90741140540894549</v>
      </c>
      <c r="J5" t="s">
        <v>24</v>
      </c>
    </row>
    <row r="6" spans="3:11" x14ac:dyDescent="0.25">
      <c r="C6" s="6" t="s">
        <v>2</v>
      </c>
      <c r="D6" s="26" t="s">
        <v>2</v>
      </c>
      <c r="E6" s="23">
        <f ca="1">SUMIFS(INDIRECT($C6),QTR,E$4,INDIRECT($D$2),$E$2)</f>
        <v>69</v>
      </c>
      <c r="F6" s="14">
        <f ca="1">SUMIFS(INDIRECT($C6),QTR,F$4,INDIRECT($D$2),$E$2)</f>
        <v>33</v>
      </c>
      <c r="H6" s="9">
        <f ca="1">E6/F6-1</f>
        <v>1.0909090909090908</v>
      </c>
      <c r="J6" s="7" t="s">
        <v>12</v>
      </c>
    </row>
    <row r="7" spans="3:11" ht="15.75" thickBot="1" x14ac:dyDescent="0.3">
      <c r="C7" s="6" t="s">
        <v>22</v>
      </c>
      <c r="D7" s="27" t="s">
        <v>3</v>
      </c>
      <c r="E7" s="24">
        <f ca="1">E5/E6</f>
        <v>683.75391304347818</v>
      </c>
      <c r="F7" s="16">
        <f ca="1">F5/F6</f>
        <v>749.53272727272736</v>
      </c>
      <c r="H7" s="10">
        <f ca="1">E7/F7-1</f>
        <v>-8.7759762630504445E-2</v>
      </c>
      <c r="J7" s="7" t="s">
        <v>13</v>
      </c>
      <c r="K7" s="7"/>
    </row>
    <row r="8" spans="3:11" ht="3.75" customHeight="1" thickBot="1" x14ac:dyDescent="0.3">
      <c r="J8" s="7" t="s">
        <v>14</v>
      </c>
      <c r="K8" s="7"/>
    </row>
    <row r="9" spans="3:11" x14ac:dyDescent="0.25">
      <c r="C9" t="s">
        <v>4</v>
      </c>
      <c r="D9" s="28" t="s">
        <v>4</v>
      </c>
      <c r="E9" s="11">
        <f ca="1">SUMIFS(INDIRECT($C9),QTR,E$4,INDIRECT($D$2),$E$2)</f>
        <v>336993</v>
      </c>
      <c r="F9" s="12">
        <f ca="1">SUMIFS(INDIRECT($C9),QTR,F$4,INDIRECT($D$2),$E$2)</f>
        <v>130182</v>
      </c>
      <c r="H9" s="8">
        <f ca="1">E9/F9-1</f>
        <v>1.588629764483569</v>
      </c>
      <c r="J9" s="7" t="s">
        <v>15</v>
      </c>
      <c r="K9" s="7"/>
    </row>
    <row r="10" spans="3:11" x14ac:dyDescent="0.25">
      <c r="C10" s="5" t="s">
        <v>5</v>
      </c>
      <c r="D10" s="29" t="s">
        <v>5</v>
      </c>
      <c r="E10" s="13">
        <f ca="1">SUMIFS(INDIRECT($C10),QTR,E$4,INDIRECT($D$2),$E$2)</f>
        <v>636</v>
      </c>
      <c r="F10" s="14">
        <f ca="1">SUMIFS(INDIRECT($C10),QTR,F$4,INDIRECT($D$2),$E$2)</f>
        <v>302</v>
      </c>
      <c r="H10" s="9">
        <f ca="1">E10/F10-1</f>
        <v>1.1059602649006623</v>
      </c>
      <c r="K10" s="7"/>
    </row>
    <row r="11" spans="3:11" ht="15.75" thickBot="1" x14ac:dyDescent="0.3">
      <c r="C11" s="5" t="s">
        <v>23</v>
      </c>
      <c r="D11" s="30" t="s">
        <v>20</v>
      </c>
      <c r="E11" s="15">
        <f ca="1">E9/E10</f>
        <v>529.86320754716985</v>
      </c>
      <c r="F11" s="16">
        <f ca="1">F9/F10</f>
        <v>431.06622516556291</v>
      </c>
      <c r="H11" s="10">
        <f ca="1">E11/F11-1</f>
        <v>0.22919212087112895</v>
      </c>
      <c r="K11" s="7"/>
    </row>
    <row r="12" spans="3:11" x14ac:dyDescent="0.25">
      <c r="K12" s="7"/>
    </row>
    <row r="13" spans="3:11" x14ac:dyDescent="0.25">
      <c r="K13" s="7"/>
    </row>
    <row r="14" spans="3:11" x14ac:dyDescent="0.25">
      <c r="K14" s="7"/>
    </row>
    <row r="15" spans="3:11" x14ac:dyDescent="0.25">
      <c r="K15" s="7"/>
    </row>
    <row r="16" spans="3:11" x14ac:dyDescent="0.25">
      <c r="K16" s="7"/>
    </row>
    <row r="17" spans="11:11" x14ac:dyDescent="0.25">
      <c r="K17" s="7"/>
    </row>
    <row r="18" spans="11:11" x14ac:dyDescent="0.25">
      <c r="K18" s="7"/>
    </row>
  </sheetData>
  <mergeCells count="2">
    <mergeCell ref="D3:D4"/>
    <mergeCell ref="H3:H4"/>
  </mergeCells>
  <conditionalFormatting sqref="H5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">
      <formula1>$J$5:$J$9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Revenue_Wins</vt:lpstr>
      <vt:lpstr>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2023-10-15T09:54:59Z</dcterms:created>
  <dcterms:modified xsi:type="dcterms:W3CDTF">2023-10-15T18:44:24Z</dcterms:modified>
</cp:coreProperties>
</file>