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54gc-my.sharepoint.com/personal/martin_sirois_statcan_gc_ca/Documents/01_Perso/GEHStatcan GIT/gehstatcan.github.io/Saison22/DonnéesCSV/"/>
    </mc:Choice>
  </mc:AlternateContent>
  <xr:revisionPtr revIDLastSave="27" documentId="13_ncr:1_{2591EECF-29F7-4098-BC41-C06DE1DF147F}" xr6:coauthVersionLast="47" xr6:coauthVersionMax="47" xr10:uidLastSave="{6D2BD09B-E48C-4CF2-BD03-997FC967FB14}"/>
  <bookViews>
    <workbookView xWindow="-120" yWindow="-120" windowWidth="29040" windowHeight="15840" xr2:uid="{00000000-000D-0000-FFFF-FFFF00000000}"/>
  </bookViews>
  <sheets>
    <sheet name="Saisie" sheetId="1" r:id="rId1"/>
    <sheet name="tblÉquipes" sheetId="3" r:id="rId2"/>
    <sheet name="tblJoueu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I78" i="4"/>
  <c r="I79" i="4"/>
  <c r="I80" i="4"/>
  <c r="J77" i="4"/>
  <c r="J78" i="4"/>
  <c r="J79" i="4"/>
  <c r="J80" i="4"/>
  <c r="K77" i="4"/>
  <c r="K78" i="4"/>
  <c r="K79" i="4"/>
  <c r="K80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E2" i="3"/>
  <c r="E3" i="3"/>
  <c r="E4" i="3"/>
  <c r="E5" i="3"/>
  <c r="E6" i="3"/>
  <c r="E7" i="3"/>
  <c r="E8" i="3"/>
  <c r="E9" i="3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3" i="1"/>
  <c r="C4" i="1"/>
  <c r="M18" i="4" l="1" a="1"/>
  <c r="A8" i="1" a="1"/>
  <c r="G39" i="1" l="1"/>
  <c r="H39" i="1"/>
  <c r="H36" i="1"/>
  <c r="G38" i="1"/>
  <c r="G37" i="1"/>
  <c r="H37" i="1"/>
  <c r="G36" i="1"/>
  <c r="H38" i="1"/>
  <c r="A8" i="1"/>
  <c r="G18" i="1" s="1"/>
  <c r="M18" i="4"/>
  <c r="H35" i="1" s="1"/>
  <c r="G35" i="1" s="1"/>
  <c r="H34" i="1" s="1"/>
  <c r="G34" i="1" s="1"/>
  <c r="H33" i="1" s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F4" i="1" l="1" a="1"/>
  <c r="F4" i="1" s="1"/>
  <c r="K4" i="1" s="1"/>
  <c r="K8" i="1" l="1"/>
  <c r="K13" i="1"/>
  <c r="K6" i="1"/>
  <c r="K10" i="1"/>
  <c r="K11" i="1"/>
  <c r="K5" i="1"/>
  <c r="K9" i="1"/>
  <c r="K12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<sst xmlns="http://schemas.openxmlformats.org/spreadsheetml/2006/main" count="369" uniqueCount="152">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</sst>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9" totalsRowShown="0">
  <autoFilter ref="A1:E9" xr:uid="{00000000-0009-0000-0100-000001000000}"/>
  <tableColumns count="5">
    <tableColumn id="1" xr3:uid="{00000000-0010-0000-0000-000001000000}" name="NoÉquipe"/>
    <tableColumn id="2" xr3:uid="{00000000-0010-0000-0000-000002000000}" name="NomÉquipe" dataDxfId="9"/>
    <tableColumn id="3" xr3:uid="{00000000-0010-0000-0000-000003000000}" name="PosFinale" dataDxfId="8"/>
    <tableColumn id="4" xr3:uid="{00000000-0010-0000-0000-000004000000}" name="Carillon"/>
    <tableColumn id="5" xr3:uid="{00000000-0010-0000-0000-000005000000}" name="NoÉquipe2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80" totalsRowShown="0">
  <autoFilter ref="A1:K80" xr:uid="{00000000-0009-0000-0100-000002000000}"/>
  <tableColumns count="11">
    <tableColumn id="1" xr3:uid="{00000000-0010-0000-0100-000001000000}" name="NoÉquipe"/>
    <tableColumn id="2" xr3:uid="{00000000-0010-0000-0100-000002000000}" name="NoJoueur"/>
    <tableColumn id="3" xr3:uid="{00000000-0010-0000-0100-000003000000}" name="NomJoueur" dataDxfId="6"/>
    <tableColumn id="4" xr3:uid="{00000000-0010-0000-0100-000004000000}" name="PrénomJoueur" dataDxfId="5"/>
    <tableColumn id="5" xr3:uid="{00000000-0010-0000-0100-000005000000}" name="Alias" dataDxfId="4"/>
    <tableColumn id="6" xr3:uid="{00000000-0010-0000-0100-000006000000}" name="Statut" dataDxfId="3"/>
    <tableColumn id="7" xr3:uid="{00000000-0010-0000-0100-000007000000}" name="Icône"/>
    <tableColumn id="8" xr3:uid="{00000000-0010-0000-0100-000008000000}" name="PosActuelle"/>
    <tableColumn id="11" xr3:uid="{00000000-0010-0000-0100-00000B000000}" name="NoÉquipe2" dataDxfId="2">
      <calculatedColumnFormula>tblJoueurs[[#This Row],[NoÉquipe]]</calculatedColumnFormula>
    </tableColumn>
    <tableColumn id="10" xr3:uid="{00000000-0010-0000-0100-00000A000000}" name="NoJoueur2" dataDxfId="1">
      <calculatedColumnFormula>tblJoueurs[[#This Row],[NoJoueur]]</calculatedColumnFormula>
    </tableColumn>
    <tableColumn id="9" xr3:uid="{00000000-0010-0000-0100-000009000000}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K4" sqref="K4:K13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130</v>
      </c>
      <c r="B1" s="5"/>
      <c r="C1" s="5"/>
      <c r="F1" s="4" t="s">
        <v>140</v>
      </c>
      <c r="G1" s="4"/>
      <c r="H1" s="4"/>
      <c r="I1" s="4"/>
      <c r="K1" t="s">
        <v>142</v>
      </c>
    </row>
    <row r="2" spans="1:11" x14ac:dyDescent="0.25">
      <c r="A2" s="2" t="s">
        <v>138</v>
      </c>
      <c r="B2" s="3">
        <v>24</v>
      </c>
    </row>
    <row r="3" spans="1:11" x14ac:dyDescent="0.25">
      <c r="A3" s="2" t="s">
        <v>131</v>
      </c>
      <c r="B3" s="3" t="s">
        <v>8</v>
      </c>
      <c r="C3">
        <f>VLOOKUP(B3,tblÉquipes[[#All],[NomÉquipe]:[NoÉquipe2]],4,FALSE)</f>
        <v>4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11" x14ac:dyDescent="0.25">
      <c r="A4" s="2" t="s">
        <v>132</v>
      </c>
      <c r="B4" s="3" t="s">
        <v>6</v>
      </c>
      <c r="C4">
        <f>VLOOKUP(B4,tblÉquipes[[#All],[NomÉquipe]:[NoÉquipe2]],4,FALSE)</f>
        <v>2</v>
      </c>
      <c r="F4" cm="1">
        <f t="array" ref="F4:I13">_xlfn._xlws.FILTER(F18:I42,I18:I42&gt;0)</f>
        <v>24</v>
      </c>
      <c r="G4">
        <v>2</v>
      </c>
      <c r="H4">
        <v>1</v>
      </c>
      <c r="I4">
        <v>160</v>
      </c>
      <c r="K4" t="str">
        <f>F4&amp;","&amp;G4&amp;","&amp;H4&amp;","&amp;I4</f>
        <v>24,2,1,160</v>
      </c>
    </row>
    <row r="5" spans="1:11" x14ac:dyDescent="0.25">
      <c r="F5">
        <v>24</v>
      </c>
      <c r="G5">
        <v>2</v>
      </c>
      <c r="H5">
        <v>2</v>
      </c>
      <c r="I5">
        <v>20</v>
      </c>
      <c r="K5" t="str">
        <f t="shared" ref="K5:K13" si="0">F5&amp;","&amp;G5&amp;","&amp;H5&amp;","&amp;I5</f>
        <v>24,2,2,20</v>
      </c>
    </row>
    <row r="6" spans="1:11" x14ac:dyDescent="0.25">
      <c r="F6">
        <v>24</v>
      </c>
      <c r="G6">
        <v>2</v>
      </c>
      <c r="H6">
        <v>4</v>
      </c>
      <c r="I6">
        <v>60</v>
      </c>
      <c r="K6" t="str">
        <f t="shared" si="0"/>
        <v>24,2,4,60</v>
      </c>
    </row>
    <row r="7" spans="1:11" x14ac:dyDescent="0.25">
      <c r="A7" s="2" t="s">
        <v>0</v>
      </c>
      <c r="B7" s="2" t="s">
        <v>13</v>
      </c>
      <c r="C7" s="2" t="s">
        <v>136</v>
      </c>
      <c r="D7" s="2" t="s">
        <v>137</v>
      </c>
      <c r="F7">
        <v>24</v>
      </c>
      <c r="G7">
        <v>2</v>
      </c>
      <c r="H7">
        <v>7</v>
      </c>
      <c r="I7">
        <v>10</v>
      </c>
      <c r="K7" t="str">
        <f t="shared" si="0"/>
        <v>24,2,7,10</v>
      </c>
    </row>
    <row r="8" spans="1:11" x14ac:dyDescent="0.25">
      <c r="A8" cm="1">
        <f t="array" ref="A8:C26">_xlfn._xlws.FILTER(tblJoueurs!I:K,(tblJoueurs!I:I=$C$3)+(tblJoueurs!I:I=$C$4),"")</f>
        <v>2</v>
      </c>
      <c r="B8">
        <v>1</v>
      </c>
      <c r="C8" t="str">
        <v>Steeve Boisvert</v>
      </c>
      <c r="D8" s="3">
        <v>160</v>
      </c>
      <c r="F8">
        <v>24</v>
      </c>
      <c r="G8">
        <v>2</v>
      </c>
      <c r="H8">
        <v>99</v>
      </c>
      <c r="I8">
        <v>10</v>
      </c>
      <c r="K8" t="str">
        <f t="shared" si="0"/>
        <v>24,2,99,10</v>
      </c>
    </row>
    <row r="9" spans="1:11" x14ac:dyDescent="0.25">
      <c r="A9">
        <v>2</v>
      </c>
      <c r="B9">
        <v>2</v>
      </c>
      <c r="C9" t="str">
        <v>Samuel Perreault</v>
      </c>
      <c r="D9" s="3">
        <v>20</v>
      </c>
      <c r="F9">
        <v>24</v>
      </c>
      <c r="G9">
        <v>4</v>
      </c>
      <c r="H9">
        <v>1</v>
      </c>
      <c r="I9">
        <v>95</v>
      </c>
      <c r="K9" t="str">
        <f t="shared" si="0"/>
        <v>24,4,1,95</v>
      </c>
    </row>
    <row r="10" spans="1:11" x14ac:dyDescent="0.25">
      <c r="A10">
        <v>2</v>
      </c>
      <c r="B10">
        <v>3</v>
      </c>
      <c r="C10" t="str">
        <v>Jonathan Baillargeon</v>
      </c>
      <c r="D10" s="3"/>
      <c r="F10">
        <v>24</v>
      </c>
      <c r="G10">
        <v>4</v>
      </c>
      <c r="H10">
        <v>2</v>
      </c>
      <c r="I10">
        <v>90</v>
      </c>
      <c r="K10" t="str">
        <f t="shared" si="0"/>
        <v>24,4,2,90</v>
      </c>
    </row>
    <row r="11" spans="1:11" x14ac:dyDescent="0.25">
      <c r="A11">
        <v>2</v>
      </c>
      <c r="B11">
        <v>4</v>
      </c>
      <c r="C11" t="str">
        <v>Vincent Hardy</v>
      </c>
      <c r="D11" s="3">
        <v>60</v>
      </c>
      <c r="F11">
        <v>24</v>
      </c>
      <c r="G11">
        <v>4</v>
      </c>
      <c r="H11">
        <v>3</v>
      </c>
      <c r="I11">
        <v>90</v>
      </c>
      <c r="K11" t="str">
        <f t="shared" si="0"/>
        <v>24,4,3,90</v>
      </c>
    </row>
    <row r="12" spans="1:11" x14ac:dyDescent="0.25">
      <c r="A12">
        <v>2</v>
      </c>
      <c r="B12">
        <v>5</v>
      </c>
      <c r="C12" t="str">
        <v>Nicole Paquin</v>
      </c>
      <c r="D12" s="3"/>
      <c r="F12">
        <v>24</v>
      </c>
      <c r="G12">
        <v>4</v>
      </c>
      <c r="H12">
        <v>4</v>
      </c>
      <c r="I12">
        <v>60</v>
      </c>
      <c r="K12" t="str">
        <f t="shared" si="0"/>
        <v>24,4,4,60</v>
      </c>
    </row>
    <row r="13" spans="1:11" x14ac:dyDescent="0.25">
      <c r="A13">
        <v>2</v>
      </c>
      <c r="B13">
        <v>6</v>
      </c>
      <c r="C13" t="str">
        <v>Franklin Assoumou</v>
      </c>
      <c r="D13" s="3"/>
      <c r="F13">
        <v>24</v>
      </c>
      <c r="G13">
        <v>4</v>
      </c>
      <c r="H13">
        <v>99</v>
      </c>
      <c r="I13">
        <v>25</v>
      </c>
      <c r="K13" t="str">
        <f t="shared" si="0"/>
        <v>24,4,99,25</v>
      </c>
    </row>
    <row r="14" spans="1:11" x14ac:dyDescent="0.25">
      <c r="A14">
        <v>2</v>
      </c>
      <c r="B14">
        <v>7</v>
      </c>
      <c r="C14" t="str">
        <v>Marie-Hélène Sarrasin</v>
      </c>
      <c r="D14" s="3">
        <v>10</v>
      </c>
    </row>
    <row r="15" spans="1:11" x14ac:dyDescent="0.25">
      <c r="A15">
        <v>2</v>
      </c>
      <c r="B15">
        <v>8</v>
      </c>
      <c r="C15" t="str">
        <v>Absent Absent</v>
      </c>
      <c r="D15" s="3"/>
    </row>
    <row r="16" spans="1:11" ht="15.75" x14ac:dyDescent="0.25">
      <c r="A16">
        <v>2</v>
      </c>
      <c r="B16">
        <v>99</v>
      </c>
      <c r="C16" t="str">
        <v>NA Les Bons Perdants</v>
      </c>
      <c r="D16" s="3">
        <v>10</v>
      </c>
      <c r="F16" s="6" t="s">
        <v>141</v>
      </c>
      <c r="G16" s="6"/>
      <c r="H16" s="6"/>
    </row>
    <row r="17" spans="1:9" x14ac:dyDescent="0.25">
      <c r="A17">
        <v>4</v>
      </c>
      <c r="B17">
        <v>1</v>
      </c>
      <c r="C17" t="str">
        <v>Sébastien Landry</v>
      </c>
      <c r="D17" s="3">
        <v>95</v>
      </c>
      <c r="F17" s="2" t="s">
        <v>139</v>
      </c>
      <c r="G17" s="2" t="s">
        <v>0</v>
      </c>
      <c r="H17" s="2" t="s">
        <v>13</v>
      </c>
      <c r="I17" s="2" t="s">
        <v>137</v>
      </c>
    </row>
    <row r="18" spans="1:9" x14ac:dyDescent="0.25">
      <c r="A18">
        <v>4</v>
      </c>
      <c r="B18">
        <v>2</v>
      </c>
      <c r="C18" t="str">
        <v>Frédéric Bédard</v>
      </c>
      <c r="D18" s="3">
        <v>90</v>
      </c>
      <c r="F18">
        <f>$B$2</f>
        <v>24</v>
      </c>
      <c r="G18">
        <f t="shared" ref="G18:G38" si="1">A8</f>
        <v>2</v>
      </c>
      <c r="H18">
        <f t="shared" ref="H18:H38" si="2">B8</f>
        <v>1</v>
      </c>
      <c r="I18">
        <f t="shared" ref="I18:I38" si="3">D8</f>
        <v>160</v>
      </c>
    </row>
    <row r="19" spans="1:9" x14ac:dyDescent="0.25">
      <c r="A19">
        <v>4</v>
      </c>
      <c r="B19">
        <v>3</v>
      </c>
      <c r="C19" t="str">
        <v>Geneviève Ouellet</v>
      </c>
      <c r="D19" s="3">
        <v>90</v>
      </c>
      <c r="F19">
        <f t="shared" ref="F19:F42" si="4">$B$2</f>
        <v>24</v>
      </c>
      <c r="G19">
        <f t="shared" si="1"/>
        <v>2</v>
      </c>
      <c r="H19">
        <f t="shared" si="2"/>
        <v>2</v>
      </c>
      <c r="I19">
        <f t="shared" si="3"/>
        <v>20</v>
      </c>
    </row>
    <row r="20" spans="1:9" x14ac:dyDescent="0.25">
      <c r="A20">
        <v>4</v>
      </c>
      <c r="B20">
        <v>4</v>
      </c>
      <c r="C20" t="str">
        <v>Samuel Vézina</v>
      </c>
      <c r="D20" s="3">
        <v>60</v>
      </c>
      <c r="F20">
        <f t="shared" si="4"/>
        <v>24</v>
      </c>
      <c r="G20">
        <f t="shared" si="1"/>
        <v>2</v>
      </c>
      <c r="H20">
        <f t="shared" si="2"/>
        <v>3</v>
      </c>
      <c r="I20">
        <f t="shared" si="3"/>
        <v>0</v>
      </c>
    </row>
    <row r="21" spans="1:9" x14ac:dyDescent="0.25">
      <c r="A21">
        <v>4</v>
      </c>
      <c r="B21">
        <v>5</v>
      </c>
      <c r="C21" t="str">
        <v>Jean-Dominique Morency</v>
      </c>
      <c r="D21" s="3"/>
      <c r="F21">
        <f t="shared" si="4"/>
        <v>24</v>
      </c>
      <c r="G21">
        <f t="shared" si="1"/>
        <v>2</v>
      </c>
      <c r="H21">
        <f t="shared" si="2"/>
        <v>4</v>
      </c>
      <c r="I21">
        <f t="shared" si="3"/>
        <v>60</v>
      </c>
    </row>
    <row r="22" spans="1:9" x14ac:dyDescent="0.25">
      <c r="A22">
        <v>4</v>
      </c>
      <c r="B22">
        <v>6</v>
      </c>
      <c r="C22" t="str">
        <v>Stéphane Martineau</v>
      </c>
      <c r="D22" s="3"/>
      <c r="F22">
        <f t="shared" si="4"/>
        <v>24</v>
      </c>
      <c r="G22">
        <f t="shared" si="1"/>
        <v>2</v>
      </c>
      <c r="H22">
        <f t="shared" si="2"/>
        <v>5</v>
      </c>
      <c r="I22">
        <f t="shared" si="3"/>
        <v>0</v>
      </c>
    </row>
    <row r="23" spans="1:9" x14ac:dyDescent="0.25">
      <c r="A23">
        <v>4</v>
      </c>
      <c r="B23">
        <v>7</v>
      </c>
      <c r="C23" t="str">
        <v>Michel Parenteau</v>
      </c>
      <c r="D23" s="3"/>
      <c r="F23">
        <f t="shared" si="4"/>
        <v>24</v>
      </c>
      <c r="G23">
        <f t="shared" si="1"/>
        <v>2</v>
      </c>
      <c r="H23">
        <f t="shared" si="2"/>
        <v>6</v>
      </c>
      <c r="I23">
        <f t="shared" si="3"/>
        <v>0</v>
      </c>
    </row>
    <row r="24" spans="1:9" x14ac:dyDescent="0.25">
      <c r="A24">
        <v>4</v>
      </c>
      <c r="B24">
        <v>8</v>
      </c>
      <c r="C24" t="str">
        <v>Caroline Pelletier</v>
      </c>
      <c r="D24" s="3"/>
      <c r="F24">
        <f t="shared" si="4"/>
        <v>24</v>
      </c>
      <c r="G24">
        <f t="shared" si="1"/>
        <v>2</v>
      </c>
      <c r="H24">
        <f t="shared" si="2"/>
        <v>7</v>
      </c>
      <c r="I24">
        <f t="shared" si="3"/>
        <v>10</v>
      </c>
    </row>
    <row r="25" spans="1:9" x14ac:dyDescent="0.25">
      <c r="A25">
        <v>4</v>
      </c>
      <c r="B25">
        <v>9</v>
      </c>
      <c r="C25" t="str">
        <v>Absent Absent</v>
      </c>
      <c r="D25" s="3"/>
      <c r="F25">
        <f t="shared" si="4"/>
        <v>24</v>
      </c>
      <c r="G25">
        <f t="shared" si="1"/>
        <v>2</v>
      </c>
      <c r="H25">
        <f t="shared" si="2"/>
        <v>8</v>
      </c>
      <c r="I25">
        <f t="shared" si="3"/>
        <v>0</v>
      </c>
    </row>
    <row r="26" spans="1:9" x14ac:dyDescent="0.25">
      <c r="A26">
        <v>4</v>
      </c>
      <c r="B26">
        <v>99</v>
      </c>
      <c r="C26" t="str">
        <v>NA Les Herbizarres</v>
      </c>
      <c r="D26" s="3">
        <v>25</v>
      </c>
      <c r="F26">
        <f t="shared" si="4"/>
        <v>24</v>
      </c>
      <c r="G26">
        <f t="shared" si="1"/>
        <v>2</v>
      </c>
      <c r="H26">
        <f t="shared" si="2"/>
        <v>99</v>
      </c>
      <c r="I26">
        <f t="shared" si="3"/>
        <v>10</v>
      </c>
    </row>
    <row r="27" spans="1:9" x14ac:dyDescent="0.25">
      <c r="D27" s="3"/>
      <c r="F27">
        <f t="shared" si="4"/>
        <v>24</v>
      </c>
      <c r="G27">
        <f t="shared" si="1"/>
        <v>4</v>
      </c>
      <c r="H27">
        <f t="shared" si="2"/>
        <v>1</v>
      </c>
      <c r="I27">
        <f t="shared" si="3"/>
        <v>95</v>
      </c>
    </row>
    <row r="28" spans="1:9" x14ac:dyDescent="0.25">
      <c r="D28" s="3"/>
      <c r="F28">
        <f t="shared" si="4"/>
        <v>24</v>
      </c>
      <c r="G28">
        <f t="shared" si="1"/>
        <v>4</v>
      </c>
      <c r="H28">
        <f t="shared" si="2"/>
        <v>2</v>
      </c>
      <c r="I28">
        <f t="shared" si="3"/>
        <v>90</v>
      </c>
    </row>
    <row r="29" spans="1:9" x14ac:dyDescent="0.25">
      <c r="D29" s="3"/>
      <c r="F29">
        <f t="shared" si="4"/>
        <v>24</v>
      </c>
      <c r="G29">
        <f t="shared" si="1"/>
        <v>4</v>
      </c>
      <c r="H29">
        <f t="shared" si="2"/>
        <v>3</v>
      </c>
      <c r="I29">
        <f t="shared" si="3"/>
        <v>90</v>
      </c>
    </row>
    <row r="30" spans="1:9" x14ac:dyDescent="0.25">
      <c r="D30" s="3"/>
      <c r="F30">
        <f t="shared" si="4"/>
        <v>24</v>
      </c>
      <c r="G30">
        <f t="shared" si="1"/>
        <v>4</v>
      </c>
      <c r="H30">
        <f t="shared" si="2"/>
        <v>4</v>
      </c>
      <c r="I30">
        <f t="shared" si="3"/>
        <v>60</v>
      </c>
    </row>
    <row r="31" spans="1:9" x14ac:dyDescent="0.25">
      <c r="D31" s="3"/>
      <c r="F31">
        <f t="shared" si="4"/>
        <v>24</v>
      </c>
      <c r="G31">
        <f t="shared" si="1"/>
        <v>4</v>
      </c>
      <c r="H31">
        <f t="shared" si="2"/>
        <v>5</v>
      </c>
      <c r="I31">
        <f t="shared" si="3"/>
        <v>0</v>
      </c>
    </row>
    <row r="32" spans="1:9" x14ac:dyDescent="0.25">
      <c r="D32" s="3"/>
      <c r="F32">
        <f t="shared" si="4"/>
        <v>24</v>
      </c>
      <c r="G32">
        <f t="shared" si="1"/>
        <v>4</v>
      </c>
      <c r="H32">
        <f t="shared" si="2"/>
        <v>6</v>
      </c>
      <c r="I32">
        <f t="shared" si="3"/>
        <v>0</v>
      </c>
    </row>
    <row r="33" spans="6:9" x14ac:dyDescent="0.25">
      <c r="F33">
        <f t="shared" si="4"/>
        <v>24</v>
      </c>
      <c r="G33">
        <f t="shared" si="1"/>
        <v>4</v>
      </c>
      <c r="H33">
        <f t="shared" si="2"/>
        <v>7</v>
      </c>
      <c r="I33">
        <f t="shared" si="3"/>
        <v>0</v>
      </c>
    </row>
    <row r="34" spans="6:9" x14ac:dyDescent="0.25">
      <c r="F34">
        <f t="shared" si="4"/>
        <v>24</v>
      </c>
      <c r="G34">
        <f t="shared" si="1"/>
        <v>4</v>
      </c>
      <c r="H34">
        <f t="shared" si="2"/>
        <v>8</v>
      </c>
      <c r="I34">
        <f t="shared" si="3"/>
        <v>0</v>
      </c>
    </row>
    <row r="35" spans="6:9" x14ac:dyDescent="0.25">
      <c r="F35">
        <f t="shared" si="4"/>
        <v>24</v>
      </c>
      <c r="G35">
        <f t="shared" si="1"/>
        <v>4</v>
      </c>
      <c r="H35">
        <f t="shared" si="2"/>
        <v>9</v>
      </c>
      <c r="I35">
        <f t="shared" si="3"/>
        <v>0</v>
      </c>
    </row>
    <row r="36" spans="6:9" x14ac:dyDescent="0.25">
      <c r="F36">
        <f t="shared" si="4"/>
        <v>24</v>
      </c>
      <c r="G36">
        <f t="shared" si="1"/>
        <v>4</v>
      </c>
      <c r="H36">
        <f t="shared" si="2"/>
        <v>99</v>
      </c>
      <c r="I36">
        <f t="shared" si="3"/>
        <v>25</v>
      </c>
    </row>
    <row r="37" spans="6:9" x14ac:dyDescent="0.25">
      <c r="F37">
        <f t="shared" si="4"/>
        <v>24</v>
      </c>
      <c r="G37">
        <f t="shared" si="1"/>
        <v>0</v>
      </c>
      <c r="H37">
        <f t="shared" si="2"/>
        <v>0</v>
      </c>
      <c r="I37">
        <f t="shared" si="3"/>
        <v>0</v>
      </c>
    </row>
    <row r="38" spans="6:9" x14ac:dyDescent="0.25">
      <c r="F38">
        <f t="shared" si="4"/>
        <v>24</v>
      </c>
      <c r="G38">
        <f t="shared" si="1"/>
        <v>0</v>
      </c>
      <c r="H38">
        <f t="shared" si="2"/>
        <v>0</v>
      </c>
      <c r="I38">
        <f t="shared" si="3"/>
        <v>0</v>
      </c>
    </row>
    <row r="39" spans="6:9" x14ac:dyDescent="0.25">
      <c r="F39">
        <f t="shared" si="4"/>
        <v>24</v>
      </c>
      <c r="G39">
        <f t="shared" ref="G39:H39" si="5">A29</f>
        <v>0</v>
      </c>
      <c r="H39">
        <f t="shared" si="5"/>
        <v>0</v>
      </c>
      <c r="I39">
        <f t="shared" ref="I39:I42" si="6">D29</f>
        <v>0</v>
      </c>
    </row>
    <row r="40" spans="6:9" x14ac:dyDescent="0.25">
      <c r="F40">
        <f t="shared" si="4"/>
        <v>24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24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24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opLeftCell="A34" workbookViewId="0">
      <selection activeCell="D47" sqref="C47:D50"/>
    </sheetView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t="s">
        <v>49</v>
      </c>
      <c r="D2" t="s">
        <v>50</v>
      </c>
      <c r="E2" t="s">
        <v>50</v>
      </c>
      <c r="F2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t="s">
        <v>52</v>
      </c>
      <c r="D3" t="s">
        <v>53</v>
      </c>
      <c r="E3" t="s">
        <v>53</v>
      </c>
      <c r="F3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t="s">
        <v>54</v>
      </c>
      <c r="D4" t="s">
        <v>55</v>
      </c>
      <c r="E4" t="s">
        <v>55</v>
      </c>
      <c r="F4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t="s">
        <v>56</v>
      </c>
      <c r="D5" t="s">
        <v>57</v>
      </c>
      <c r="E5" t="s">
        <v>57</v>
      </c>
      <c r="F5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t="s">
        <v>58</v>
      </c>
      <c r="D6" t="s">
        <v>59</v>
      </c>
      <c r="E6" t="s">
        <v>59</v>
      </c>
      <c r="F6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t="s">
        <v>46</v>
      </c>
      <c r="D7" t="s">
        <v>43</v>
      </c>
      <c r="E7" t="s">
        <v>43</v>
      </c>
      <c r="F7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cm="1">
        <f t="array" ref="N7:Q13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t="s">
        <v>20</v>
      </c>
      <c r="D8" t="s">
        <v>20</v>
      </c>
      <c r="E8" t="s">
        <v>20</v>
      </c>
      <c r="F8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99</v>
      </c>
      <c r="C9" t="s">
        <v>4</v>
      </c>
      <c r="D9" t="s">
        <v>147</v>
      </c>
      <c r="E9" t="s">
        <v>4</v>
      </c>
      <c r="F9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2</v>
      </c>
      <c r="B10">
        <v>1</v>
      </c>
      <c r="C10" t="s">
        <v>60</v>
      </c>
      <c r="D10" t="s">
        <v>61</v>
      </c>
      <c r="E10" t="s">
        <v>61</v>
      </c>
      <c r="F10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2</v>
      </c>
      <c r="C11" t="s">
        <v>62</v>
      </c>
      <c r="D11" t="s">
        <v>63</v>
      </c>
      <c r="E11" t="s">
        <v>63</v>
      </c>
      <c r="F1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>
        <v>1</v>
      </c>
      <c r="O11">
        <v>6</v>
      </c>
      <c r="P11" t="str">
        <v>Lemyre (Disciples)</v>
      </c>
      <c r="Q11" t="str">
        <v>Étienne</v>
      </c>
    </row>
    <row r="12" spans="1:17" x14ac:dyDescent="0.25">
      <c r="A12">
        <v>2</v>
      </c>
      <c r="B12">
        <v>3</v>
      </c>
      <c r="C12" t="s">
        <v>64</v>
      </c>
      <c r="D12" t="s">
        <v>65</v>
      </c>
      <c r="E12" t="s">
        <v>65</v>
      </c>
      <c r="F12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4</v>
      </c>
      <c r="C13" t="s">
        <v>66</v>
      </c>
      <c r="D13" t="s">
        <v>67</v>
      </c>
      <c r="E13" t="s">
        <v>67</v>
      </c>
      <c r="F13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>
        <v>1</v>
      </c>
      <c r="O13">
        <v>99</v>
      </c>
      <c r="P13" t="str">
        <v>Les Disciples de Yaourt</v>
      </c>
      <c r="Q13" t="str">
        <v>NA</v>
      </c>
    </row>
    <row r="14" spans="1:17" x14ac:dyDescent="0.25">
      <c r="A14">
        <v>2</v>
      </c>
      <c r="B14">
        <v>5</v>
      </c>
      <c r="C14" t="s">
        <v>68</v>
      </c>
      <c r="D14" t="s">
        <v>69</v>
      </c>
      <c r="E14" t="s">
        <v>69</v>
      </c>
      <c r="F14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</row>
    <row r="15" spans="1:17" x14ac:dyDescent="0.25">
      <c r="A15">
        <v>2</v>
      </c>
      <c r="B15">
        <v>6</v>
      </c>
      <c r="C15" t="s">
        <v>70</v>
      </c>
      <c r="D15" t="s">
        <v>71</v>
      </c>
      <c r="E15" t="s">
        <v>71</v>
      </c>
      <c r="F15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t="s">
        <v>25</v>
      </c>
      <c r="D16" t="s">
        <v>26</v>
      </c>
      <c r="E16" t="s">
        <v>26</v>
      </c>
      <c r="F16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t="s">
        <v>20</v>
      </c>
      <c r="D17" t="s">
        <v>20</v>
      </c>
      <c r="E17" t="s">
        <v>20</v>
      </c>
      <c r="F17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t="s">
        <v>6</v>
      </c>
      <c r="D18" t="s">
        <v>147</v>
      </c>
      <c r="E18" t="s">
        <v>6</v>
      </c>
      <c r="F18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cm="1">
        <f t="array" ref="M18:O25">_xlfn._xlws.FILTER(J:L,I:I=1)</f>
        <v>1</v>
      </c>
      <c r="N18" t="str">
        <v>Kevin Borrelli</v>
      </c>
      <c r="O18">
        <v>0</v>
      </c>
    </row>
    <row r="19" spans="1:15" x14ac:dyDescent="0.25">
      <c r="A19">
        <v>3</v>
      </c>
      <c r="B19">
        <v>1</v>
      </c>
      <c r="C19" t="s">
        <v>72</v>
      </c>
      <c r="D19" t="s">
        <v>73</v>
      </c>
      <c r="E19" t="s">
        <v>73</v>
      </c>
      <c r="F19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2</v>
      </c>
      <c r="C20" t="s">
        <v>74</v>
      </c>
      <c r="D20" t="s">
        <v>75</v>
      </c>
      <c r="E20" t="s">
        <v>75</v>
      </c>
      <c r="F20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3</v>
      </c>
      <c r="C21" t="s">
        <v>76</v>
      </c>
      <c r="D21" t="s">
        <v>59</v>
      </c>
      <c r="E21" t="s">
        <v>59</v>
      </c>
      <c r="F2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4</v>
      </c>
      <c r="C22" t="s">
        <v>77</v>
      </c>
      <c r="D22" t="s">
        <v>78</v>
      </c>
      <c r="E22" t="s">
        <v>78</v>
      </c>
      <c r="F22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5</v>
      </c>
      <c r="C23" t="s">
        <v>79</v>
      </c>
      <c r="D23" t="s">
        <v>80</v>
      </c>
      <c r="E23" t="s">
        <v>80</v>
      </c>
      <c r="F23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>
        <v>6</v>
      </c>
      <c r="N23" t="str">
        <v>Étienne Lemyre (Disciples)</v>
      </c>
      <c r="O23">
        <v>0</v>
      </c>
    </row>
    <row r="24" spans="1:15" x14ac:dyDescent="0.25">
      <c r="A24">
        <v>3</v>
      </c>
      <c r="B24">
        <v>6</v>
      </c>
      <c r="C24" t="s">
        <v>31</v>
      </c>
      <c r="D24" t="s">
        <v>32</v>
      </c>
      <c r="E24" t="s">
        <v>32</v>
      </c>
      <c r="F24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>
        <v>7</v>
      </c>
      <c r="N24" t="str">
        <v>Absent Absent</v>
      </c>
      <c r="O24">
        <v>0</v>
      </c>
    </row>
    <row r="25" spans="1:15" x14ac:dyDescent="0.25">
      <c r="A25">
        <v>3</v>
      </c>
      <c r="B25">
        <v>7</v>
      </c>
      <c r="C25" t="s">
        <v>34</v>
      </c>
      <c r="D25" t="s">
        <v>35</v>
      </c>
      <c r="E25" t="s">
        <v>35</v>
      </c>
      <c r="F25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>
        <v>99</v>
      </c>
      <c r="N25" t="str">
        <v>NA Les Disciples de Yaourt</v>
      </c>
      <c r="O25">
        <v>0</v>
      </c>
    </row>
    <row r="26" spans="1:15" x14ac:dyDescent="0.25">
      <c r="A26">
        <v>3</v>
      </c>
      <c r="B26">
        <v>8</v>
      </c>
      <c r="C26" t="s">
        <v>20</v>
      </c>
      <c r="D26" t="s">
        <v>20</v>
      </c>
      <c r="E26" t="s">
        <v>20</v>
      </c>
      <c r="F26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</row>
    <row r="27" spans="1:15" x14ac:dyDescent="0.25">
      <c r="A27">
        <v>3</v>
      </c>
      <c r="B27">
        <v>99</v>
      </c>
      <c r="C27" t="s">
        <v>7</v>
      </c>
      <c r="D27" t="s">
        <v>147</v>
      </c>
      <c r="E27" t="s">
        <v>7</v>
      </c>
      <c r="F27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t="s">
        <v>81</v>
      </c>
      <c r="D28" t="s">
        <v>82</v>
      </c>
      <c r="E28" t="s">
        <v>82</v>
      </c>
      <c r="F28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t="s">
        <v>83</v>
      </c>
      <c r="D29" t="s">
        <v>84</v>
      </c>
      <c r="E29" t="s">
        <v>84</v>
      </c>
      <c r="F29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t="s">
        <v>85</v>
      </c>
      <c r="D30" t="s">
        <v>86</v>
      </c>
      <c r="E30" t="s">
        <v>86</v>
      </c>
      <c r="F30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t="s">
        <v>87</v>
      </c>
      <c r="D31" t="s">
        <v>63</v>
      </c>
      <c r="E31" t="s">
        <v>63</v>
      </c>
      <c r="F3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t="s">
        <v>47</v>
      </c>
      <c r="D32" t="s">
        <v>48</v>
      </c>
      <c r="E32" t="s">
        <v>48</v>
      </c>
      <c r="F32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t="s">
        <v>88</v>
      </c>
      <c r="D33" t="s">
        <v>89</v>
      </c>
      <c r="E33" t="s">
        <v>89</v>
      </c>
      <c r="F33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t="s">
        <v>90</v>
      </c>
      <c r="D34" t="s">
        <v>91</v>
      </c>
      <c r="E34" t="s">
        <v>91</v>
      </c>
      <c r="F34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t="s">
        <v>92</v>
      </c>
      <c r="D35" t="s">
        <v>93</v>
      </c>
      <c r="E35" t="s">
        <v>93</v>
      </c>
      <c r="F35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t="s">
        <v>20</v>
      </c>
      <c r="D36" t="s">
        <v>20</v>
      </c>
      <c r="E36" t="s">
        <v>20</v>
      </c>
      <c r="F36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t="s">
        <v>8</v>
      </c>
      <c r="D37" t="s">
        <v>147</v>
      </c>
      <c r="E37" t="s">
        <v>8</v>
      </c>
      <c r="F37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t="s">
        <v>94</v>
      </c>
      <c r="D38" t="s">
        <v>57</v>
      </c>
      <c r="E38" t="s">
        <v>57</v>
      </c>
      <c r="F38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t="s">
        <v>95</v>
      </c>
      <c r="D39" t="s">
        <v>96</v>
      </c>
      <c r="E39" t="s">
        <v>96</v>
      </c>
      <c r="F39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t="s">
        <v>97</v>
      </c>
      <c r="D40" t="s">
        <v>98</v>
      </c>
      <c r="E40" t="s">
        <v>98</v>
      </c>
      <c r="F40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t="s">
        <v>99</v>
      </c>
      <c r="D41" t="s">
        <v>100</v>
      </c>
      <c r="E41" t="s">
        <v>100</v>
      </c>
      <c r="F4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t="s">
        <v>101</v>
      </c>
      <c r="D42" t="s">
        <v>102</v>
      </c>
      <c r="E42" t="s">
        <v>102</v>
      </c>
      <c r="F42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t="s">
        <v>103</v>
      </c>
      <c r="D43" t="s">
        <v>104</v>
      </c>
      <c r="E43" t="s">
        <v>104</v>
      </c>
      <c r="F43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t="s">
        <v>20</v>
      </c>
      <c r="D44" t="s">
        <v>20</v>
      </c>
      <c r="E44" t="s">
        <v>20</v>
      </c>
      <c r="F44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8</v>
      </c>
      <c r="C45" t="s">
        <v>143</v>
      </c>
      <c r="D45" t="s">
        <v>144</v>
      </c>
      <c r="E45" t="s">
        <v>144</v>
      </c>
      <c r="F45" t="s">
        <v>21</v>
      </c>
      <c r="G45">
        <v>1</v>
      </c>
      <c r="H45">
        <v>3</v>
      </c>
      <c r="I45" s="1">
        <f>tblJoueurs[[#This Row],[NoÉquipe]]</f>
        <v>5</v>
      </c>
      <c r="J45" s="1">
        <f>tblJoueurs[[#This Row],[NoJoueur]]</f>
        <v>8</v>
      </c>
      <c r="K45" s="1" t="str">
        <f>tblJoueurs[[#This Row],[PrénomJoueur]] &amp; " " &amp;tblJoueurs[[#This Row],[NomJoueur]]</f>
        <v>Marlène Savard</v>
      </c>
    </row>
    <row r="46" spans="1:11" x14ac:dyDescent="0.25">
      <c r="A46">
        <v>5</v>
      </c>
      <c r="B46">
        <v>99</v>
      </c>
      <c r="C46" t="s">
        <v>9</v>
      </c>
      <c r="D46" t="s">
        <v>147</v>
      </c>
      <c r="E46" t="s">
        <v>9</v>
      </c>
      <c r="F46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>NA Les Méthos précieux</v>
      </c>
    </row>
    <row r="47" spans="1:11" x14ac:dyDescent="0.25">
      <c r="A47">
        <v>6</v>
      </c>
      <c r="B47">
        <v>1</v>
      </c>
      <c r="C47" t="s">
        <v>105</v>
      </c>
      <c r="D47" t="s">
        <v>89</v>
      </c>
      <c r="E47" t="s">
        <v>89</v>
      </c>
      <c r="F47" t="s">
        <v>51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t="s">
        <v>109</v>
      </c>
      <c r="D48" t="s">
        <v>110</v>
      </c>
      <c r="E48" t="s">
        <v>110</v>
      </c>
      <c r="F48" t="s">
        <v>27</v>
      </c>
      <c r="G48">
        <v>1</v>
      </c>
      <c r="H48">
        <v>3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Pierre-Olivier Julien</v>
      </c>
    </row>
    <row r="49" spans="1:11" x14ac:dyDescent="0.25">
      <c r="A49">
        <v>6</v>
      </c>
      <c r="B49">
        <v>3</v>
      </c>
      <c r="C49" t="s">
        <v>108</v>
      </c>
      <c r="D49" t="s">
        <v>109</v>
      </c>
      <c r="E49" t="s">
        <v>109</v>
      </c>
      <c r="F49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t="s">
        <v>38</v>
      </c>
      <c r="D50" t="s">
        <v>39</v>
      </c>
      <c r="E50" t="s">
        <v>39</v>
      </c>
      <c r="F50" t="s">
        <v>27</v>
      </c>
      <c r="G50">
        <v>1</v>
      </c>
      <c r="H50">
        <v>0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Patrick Charbonneau</v>
      </c>
    </row>
    <row r="51" spans="1:11" x14ac:dyDescent="0.25">
      <c r="A51">
        <v>6</v>
      </c>
      <c r="B51">
        <v>5</v>
      </c>
      <c r="C51" t="s">
        <v>106</v>
      </c>
      <c r="D51" t="s">
        <v>107</v>
      </c>
      <c r="E51" t="s">
        <v>107</v>
      </c>
      <c r="F51" t="s">
        <v>21</v>
      </c>
      <c r="G51">
        <v>1</v>
      </c>
      <c r="H51">
        <v>4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Keven Bosa</v>
      </c>
    </row>
    <row r="52" spans="1:11" x14ac:dyDescent="0.25">
      <c r="A52">
        <v>6</v>
      </c>
      <c r="B52">
        <v>6</v>
      </c>
      <c r="C52" t="s">
        <v>111</v>
      </c>
      <c r="D52" t="s">
        <v>43</v>
      </c>
      <c r="E52" t="s">
        <v>43</v>
      </c>
      <c r="F52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7</v>
      </c>
      <c r="C53" t="s">
        <v>28</v>
      </c>
      <c r="D53" t="s">
        <v>29</v>
      </c>
      <c r="E53" t="s">
        <v>29</v>
      </c>
      <c r="F53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t="s">
        <v>40</v>
      </c>
      <c r="D54" t="s">
        <v>41</v>
      </c>
      <c r="E54" t="s">
        <v>41</v>
      </c>
      <c r="F54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Emy Bourdages</v>
      </c>
    </row>
    <row r="55" spans="1:11" x14ac:dyDescent="0.25">
      <c r="A55">
        <v>6</v>
      </c>
      <c r="B55">
        <v>9</v>
      </c>
      <c r="C55" t="s">
        <v>44</v>
      </c>
      <c r="D55" t="s">
        <v>45</v>
      </c>
      <c r="E55" t="s">
        <v>45</v>
      </c>
      <c r="F55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David Binet</v>
      </c>
    </row>
    <row r="56" spans="1:11" x14ac:dyDescent="0.25">
      <c r="A56">
        <v>6</v>
      </c>
      <c r="B56">
        <v>10</v>
      </c>
      <c r="C56" t="s">
        <v>20</v>
      </c>
      <c r="D56" t="s">
        <v>20</v>
      </c>
      <c r="E56" t="s">
        <v>20</v>
      </c>
      <c r="F56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Absent Absent</v>
      </c>
    </row>
    <row r="57" spans="1:11" x14ac:dyDescent="0.25">
      <c r="A57">
        <v>6</v>
      </c>
      <c r="B57">
        <v>11</v>
      </c>
      <c r="C57" t="s">
        <v>148</v>
      </c>
      <c r="D57" t="s">
        <v>59</v>
      </c>
      <c r="E57" t="s">
        <v>59</v>
      </c>
      <c r="F57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11</v>
      </c>
      <c r="K57" s="1" t="str">
        <f>tblJoueurs[[#This Row],[PrénomJoueur]] &amp; " " &amp;tblJoueurs[[#This Row],[NomJoueur]]</f>
        <v>François Sergerie</v>
      </c>
    </row>
    <row r="58" spans="1:11" x14ac:dyDescent="0.25">
      <c r="A58">
        <v>6</v>
      </c>
      <c r="B58">
        <v>99</v>
      </c>
      <c r="C58" t="s">
        <v>10</v>
      </c>
      <c r="D58" t="s">
        <v>147</v>
      </c>
      <c r="E58" t="s">
        <v>10</v>
      </c>
      <c r="F58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>NA Les 12e meilleurs</v>
      </c>
    </row>
    <row r="59" spans="1:11" x14ac:dyDescent="0.25">
      <c r="A59">
        <v>7</v>
      </c>
      <c r="B59">
        <v>1</v>
      </c>
      <c r="C59" t="s">
        <v>112</v>
      </c>
      <c r="D59" t="s">
        <v>113</v>
      </c>
      <c r="E59" t="s">
        <v>113</v>
      </c>
      <c r="F59" t="s">
        <v>51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t="s">
        <v>114</v>
      </c>
      <c r="D60" t="s">
        <v>115</v>
      </c>
      <c r="E60" t="s">
        <v>115</v>
      </c>
      <c r="F60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t="s">
        <v>116</v>
      </c>
      <c r="D61" t="s">
        <v>117</v>
      </c>
      <c r="E61" t="s">
        <v>117</v>
      </c>
      <c r="F6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t="s">
        <v>118</v>
      </c>
      <c r="D62" t="s">
        <v>75</v>
      </c>
      <c r="E62" t="s">
        <v>75</v>
      </c>
      <c r="F62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t="s">
        <v>119</v>
      </c>
      <c r="D63" t="s">
        <v>120</v>
      </c>
      <c r="E63" t="s">
        <v>120</v>
      </c>
      <c r="F63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t="s">
        <v>23</v>
      </c>
      <c r="D64" t="s">
        <v>24</v>
      </c>
      <c r="E64" t="s">
        <v>24</v>
      </c>
      <c r="F64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Danielle Turpin</v>
      </c>
    </row>
    <row r="65" spans="1:11" x14ac:dyDescent="0.25">
      <c r="A65">
        <v>7</v>
      </c>
      <c r="B65">
        <v>7</v>
      </c>
      <c r="C65" t="s">
        <v>36</v>
      </c>
      <c r="D65" t="s">
        <v>37</v>
      </c>
      <c r="E65" t="s">
        <v>37</v>
      </c>
      <c r="F65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James Falconer</v>
      </c>
    </row>
    <row r="66" spans="1:11" x14ac:dyDescent="0.25">
      <c r="A66">
        <v>7</v>
      </c>
      <c r="B66">
        <v>8</v>
      </c>
      <c r="C66" t="s">
        <v>20</v>
      </c>
      <c r="D66" t="s">
        <v>20</v>
      </c>
      <c r="E66" t="s">
        <v>20</v>
      </c>
      <c r="F66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>Absent Absent</v>
      </c>
    </row>
    <row r="67" spans="1:11" x14ac:dyDescent="0.25">
      <c r="A67">
        <v>7</v>
      </c>
      <c r="B67">
        <v>9</v>
      </c>
      <c r="C67" t="s">
        <v>147</v>
      </c>
      <c r="D67" t="s">
        <v>30</v>
      </c>
      <c r="E67" t="s">
        <v>30</v>
      </c>
      <c r="F67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>Catherine NA</v>
      </c>
    </row>
    <row r="68" spans="1:11" x14ac:dyDescent="0.25">
      <c r="A68">
        <v>7</v>
      </c>
      <c r="B68">
        <v>10</v>
      </c>
      <c r="C68" t="s">
        <v>147</v>
      </c>
      <c r="D68" t="s">
        <v>33</v>
      </c>
      <c r="E68" t="s">
        <v>33</v>
      </c>
      <c r="F68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Louis NA</v>
      </c>
    </row>
    <row r="69" spans="1:11" x14ac:dyDescent="0.25">
      <c r="A69">
        <v>7</v>
      </c>
      <c r="B69">
        <v>11</v>
      </c>
      <c r="C69" t="s">
        <v>42</v>
      </c>
      <c r="D69" t="s">
        <v>43</v>
      </c>
      <c r="E69" t="s">
        <v>43</v>
      </c>
      <c r="F69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12</v>
      </c>
      <c r="C70" t="s">
        <v>149</v>
      </c>
      <c r="D70" t="s">
        <v>150</v>
      </c>
      <c r="E70" t="s">
        <v>150</v>
      </c>
      <c r="F70" t="s">
        <v>21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12</v>
      </c>
      <c r="K70" s="1" t="str">
        <f>tblJoueurs[[#This Row],[PrénomJoueur]] &amp; " " &amp;tblJoueurs[[#This Row],[NomJoueur]]</f>
        <v>Élizabeth LeBlanc</v>
      </c>
    </row>
    <row r="71" spans="1:11" x14ac:dyDescent="0.25">
      <c r="A71">
        <v>7</v>
      </c>
      <c r="B71">
        <v>99</v>
      </c>
      <c r="C71" t="s">
        <v>11</v>
      </c>
      <c r="D71" t="s">
        <v>147</v>
      </c>
      <c r="E71" t="s">
        <v>11</v>
      </c>
      <c r="F71" t="s">
        <v>22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99</v>
      </c>
      <c r="K71" s="1" t="str">
        <f>tblJoueurs[[#This Row],[PrénomJoueur]] &amp; " " &amp;tblJoueurs[[#This Row],[NomJoueur]]</f>
        <v>NA Les Faciles à cuire</v>
      </c>
    </row>
    <row r="72" spans="1:11" x14ac:dyDescent="0.25">
      <c r="A72">
        <v>8</v>
      </c>
      <c r="B72">
        <v>1</v>
      </c>
      <c r="C72" t="s">
        <v>121</v>
      </c>
      <c r="D72" t="s">
        <v>122</v>
      </c>
      <c r="E72" t="s">
        <v>122</v>
      </c>
      <c r="F72" t="s">
        <v>51</v>
      </c>
      <c r="G72">
        <v>1</v>
      </c>
      <c r="H72">
        <v>1</v>
      </c>
      <c r="I72" s="1">
        <f>tblJoueurs[[#This Row],[NoÉquipe]]</f>
        <v>8</v>
      </c>
      <c r="J72" s="1">
        <f>tblJoueurs[[#This Row],[NoJoueur]]</f>
        <v>1</v>
      </c>
      <c r="K72" s="1" t="str">
        <f>tblJoueurs[[#This Row],[PrénomJoueur]] &amp; " " &amp;tblJoueurs[[#This Row],[NomJoueur]]</f>
        <v>Stéphanie Audet-Brazeau</v>
      </c>
    </row>
    <row r="73" spans="1:11" x14ac:dyDescent="0.25">
      <c r="A73">
        <v>8</v>
      </c>
      <c r="B73">
        <v>2</v>
      </c>
      <c r="C73" t="s">
        <v>123</v>
      </c>
      <c r="D73" t="s">
        <v>124</v>
      </c>
      <c r="E73" t="s">
        <v>124</v>
      </c>
      <c r="F73" t="s">
        <v>27</v>
      </c>
      <c r="G73">
        <v>1</v>
      </c>
      <c r="H73">
        <v>4</v>
      </c>
      <c r="I73" s="1">
        <f>tblJoueurs[[#This Row],[NoÉquipe]]</f>
        <v>8</v>
      </c>
      <c r="J73" s="1">
        <f>tblJoueurs[[#This Row],[NoJoueur]]</f>
        <v>2</v>
      </c>
      <c r="K73" s="1" t="str">
        <f>tblJoueurs[[#This Row],[PrénomJoueur]] &amp; " " &amp;tblJoueurs[[#This Row],[NomJoueur]]</f>
        <v>Julia Colpron</v>
      </c>
    </row>
    <row r="74" spans="1:11" x14ac:dyDescent="0.25">
      <c r="A74">
        <v>8</v>
      </c>
      <c r="B74">
        <v>3</v>
      </c>
      <c r="C74" t="s">
        <v>125</v>
      </c>
      <c r="D74" t="s">
        <v>126</v>
      </c>
      <c r="E74" t="s">
        <v>126</v>
      </c>
      <c r="F74" t="s">
        <v>27</v>
      </c>
      <c r="G74">
        <v>1</v>
      </c>
      <c r="H74">
        <v>2</v>
      </c>
      <c r="I74" s="1">
        <f>tblJoueurs[[#This Row],[NoÉquipe]]</f>
        <v>8</v>
      </c>
      <c r="J74" s="1">
        <f>tblJoueurs[[#This Row],[NoJoueur]]</f>
        <v>3</v>
      </c>
      <c r="K74" s="1" t="str">
        <f>tblJoueurs[[#This Row],[PrénomJoueur]] &amp; " " &amp;tblJoueurs[[#This Row],[NomJoueur]]</f>
        <v>Isabelle Gamache</v>
      </c>
    </row>
    <row r="75" spans="1:11" x14ac:dyDescent="0.25">
      <c r="A75">
        <v>8</v>
      </c>
      <c r="B75">
        <v>4</v>
      </c>
      <c r="C75" t="s">
        <v>127</v>
      </c>
      <c r="D75" t="s">
        <v>30</v>
      </c>
      <c r="E75" t="s">
        <v>30</v>
      </c>
      <c r="F75" t="s">
        <v>27</v>
      </c>
      <c r="G75">
        <v>1</v>
      </c>
      <c r="H75">
        <v>3</v>
      </c>
      <c r="I75" s="1">
        <f>tblJoueurs[[#This Row],[NoÉquipe]]</f>
        <v>8</v>
      </c>
      <c r="J75" s="1">
        <f>tblJoueurs[[#This Row],[NoJoueur]]</f>
        <v>4</v>
      </c>
      <c r="K75" s="1" t="str">
        <f>tblJoueurs[[#This Row],[PrénomJoueur]] &amp; " " &amp;tblJoueurs[[#This Row],[NomJoueur]]</f>
        <v>Catherine Lachance</v>
      </c>
    </row>
    <row r="76" spans="1:11" x14ac:dyDescent="0.25">
      <c r="A76">
        <v>8</v>
      </c>
      <c r="B76">
        <v>5</v>
      </c>
      <c r="C76" t="s">
        <v>128</v>
      </c>
      <c r="D76" t="s">
        <v>129</v>
      </c>
      <c r="E76" t="s">
        <v>129</v>
      </c>
      <c r="F76" t="s">
        <v>27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5</v>
      </c>
      <c r="K76" s="1" t="str">
        <f>tblJoueurs[[#This Row],[PrénomJoueur]] &amp; " " &amp;tblJoueurs[[#This Row],[NomJoueur]]</f>
        <v>Francis Vilandré</v>
      </c>
    </row>
    <row r="77" spans="1:11" x14ac:dyDescent="0.25">
      <c r="A77">
        <v>8</v>
      </c>
      <c r="B77">
        <v>6</v>
      </c>
      <c r="C77" t="s">
        <v>146</v>
      </c>
      <c r="D77" t="s">
        <v>96</v>
      </c>
      <c r="E77" t="s">
        <v>96</v>
      </c>
      <c r="F77" t="s">
        <v>27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6</v>
      </c>
      <c r="K77" s="1" t="str">
        <f>tblJoueurs[[#This Row],[PrénomJoueur]] &amp; " " &amp;tblJoueurs[[#This Row],[NomJoueur]]</f>
        <v>Julie Sarrazin</v>
      </c>
    </row>
    <row r="78" spans="1:11" x14ac:dyDescent="0.25">
      <c r="A78">
        <v>8</v>
      </c>
      <c r="B78">
        <v>7</v>
      </c>
      <c r="C78" t="s">
        <v>20</v>
      </c>
      <c r="D78" t="s">
        <v>20</v>
      </c>
      <c r="E78" t="s">
        <v>20</v>
      </c>
      <c r="F78" t="s">
        <v>21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7</v>
      </c>
      <c r="K78" s="1" t="str">
        <f>tblJoueurs[[#This Row],[PrénomJoueur]] &amp; " " &amp;tblJoueurs[[#This Row],[NomJoueur]]</f>
        <v>Absent Absent</v>
      </c>
    </row>
    <row r="79" spans="1:11" x14ac:dyDescent="0.25">
      <c r="A79">
        <v>8</v>
      </c>
      <c r="B79">
        <v>8</v>
      </c>
      <c r="C79" t="s">
        <v>151</v>
      </c>
      <c r="D79" t="s">
        <v>145</v>
      </c>
      <c r="E79" t="s">
        <v>145</v>
      </c>
      <c r="F79" t="s">
        <v>21</v>
      </c>
      <c r="G79">
        <v>1</v>
      </c>
      <c r="H79">
        <v>0</v>
      </c>
      <c r="I79" s="1">
        <f>tblJoueurs[[#This Row],[NoÉquipe]]</f>
        <v>8</v>
      </c>
      <c r="J79" s="1">
        <f>tblJoueurs[[#This Row],[NoJoueur]]</f>
        <v>8</v>
      </c>
      <c r="K79" s="1" t="str">
        <f>tblJoueurs[[#This Row],[PrénomJoueur]] &amp; " " &amp;tblJoueurs[[#This Row],[NomJoueur]]</f>
        <v>Émilie Fougères</v>
      </c>
    </row>
    <row r="80" spans="1:11" x14ac:dyDescent="0.25">
      <c r="A80">
        <v>8</v>
      </c>
      <c r="B80">
        <v>99</v>
      </c>
      <c r="C80" t="s">
        <v>12</v>
      </c>
      <c r="D80" t="s">
        <v>147</v>
      </c>
      <c r="E80" t="s">
        <v>12</v>
      </c>
      <c r="F80" t="s">
        <v>22</v>
      </c>
      <c r="G80">
        <v>1</v>
      </c>
      <c r="H80">
        <v>0</v>
      </c>
      <c r="I80" s="1">
        <f>tblJoueurs[[#This Row],[NoÉquipe]]</f>
        <v>8</v>
      </c>
      <c r="J80" s="1">
        <f>tblJoueurs[[#This Row],[NoJoueur]]</f>
        <v>99</v>
      </c>
      <c r="K80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2024-02-07T19:07:35Z</dcterms:modified>
</cp:coreProperties>
</file>