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omar\Documents\Github\gehstatcan.github.io\Saison22\DonnéesCSV\"/>
    </mc:Choice>
  </mc:AlternateContent>
  <xr:revisionPtr revIDLastSave="0" documentId="13_ncr:1_{D01AFF82-85D4-43B8-BF65-7A95F6D87308}" xr6:coauthVersionLast="47" xr6:coauthVersionMax="47" xr10:uidLastSave="{00000000-0000-0000-0000-000000000000}"/>
  <bookViews>
    <workbookView xWindow="-120" yWindow="-120" windowWidth="29040" windowHeight="15840" xr2:uid="{1F90E2A6-A110-420C-A41E-684367515E20}"/>
  </bookViews>
  <sheets>
    <sheet name="Saisie" sheetId="1" r:id="rId1"/>
    <sheet name="tblÉquipes" sheetId="3" r:id="rId2"/>
    <sheet name="tblJoueurs" sheetId="4" r:id="rId3"/>
  </sheets>
  <definedNames>
    <definedName name="ExternalData_1" localSheetId="1" hidden="1">tblÉquipes!$A$1:$D$9</definedName>
    <definedName name="ExternalData_1" localSheetId="2" hidden="1">tblJoueurs!$A$1:$H$78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J77" i="4"/>
  <c r="K77" i="4"/>
  <c r="I46" i="4"/>
  <c r="J46" i="4"/>
  <c r="K46" i="4"/>
  <c r="G39" i="1"/>
  <c r="H39" i="1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4" i="1"/>
  <c r="C3" i="1"/>
  <c r="E2" i="3"/>
  <c r="E3" i="3"/>
  <c r="E4" i="3"/>
  <c r="E5" i="3"/>
  <c r="E6" i="3"/>
  <c r="E7" i="3"/>
  <c r="E8" i="3"/>
  <c r="E9" i="3"/>
  <c r="I76" i="4"/>
  <c r="I78" i="4"/>
  <c r="I65" i="4"/>
  <c r="I17" i="4"/>
  <c r="I54" i="4"/>
  <c r="I66" i="4"/>
  <c r="I25" i="4"/>
  <c r="I67" i="4"/>
  <c r="I26" i="4"/>
  <c r="I68" i="4"/>
  <c r="I55" i="4"/>
  <c r="I56" i="4"/>
  <c r="I8" i="4"/>
  <c r="I69" i="4"/>
  <c r="I57" i="4"/>
  <c r="I9" i="4"/>
  <c r="I37" i="4"/>
  <c r="I2" i="4"/>
  <c r="I3" i="4"/>
  <c r="I4" i="4"/>
  <c r="I5" i="4"/>
  <c r="I6" i="4"/>
  <c r="I7" i="4"/>
  <c r="I10" i="4"/>
  <c r="I11" i="4"/>
  <c r="I12" i="4"/>
  <c r="I13" i="4"/>
  <c r="I14" i="4"/>
  <c r="I15" i="4"/>
  <c r="I16" i="4"/>
  <c r="I18" i="4"/>
  <c r="I19" i="4"/>
  <c r="I20" i="4"/>
  <c r="I21" i="4"/>
  <c r="I22" i="4"/>
  <c r="I23" i="4"/>
  <c r="I24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7" i="4"/>
  <c r="I48" i="4"/>
  <c r="I49" i="4"/>
  <c r="I50" i="4"/>
  <c r="I51" i="4"/>
  <c r="I52" i="4"/>
  <c r="I53" i="4"/>
  <c r="I58" i="4"/>
  <c r="I59" i="4"/>
  <c r="I60" i="4"/>
  <c r="I61" i="4"/>
  <c r="I62" i="4"/>
  <c r="I63" i="4"/>
  <c r="I64" i="4"/>
  <c r="I70" i="4"/>
  <c r="I71" i="4"/>
  <c r="I72" i="4"/>
  <c r="I73" i="4"/>
  <c r="I74" i="4"/>
  <c r="I75" i="4"/>
  <c r="J76" i="4"/>
  <c r="J78" i="4"/>
  <c r="J65" i="4"/>
  <c r="J17" i="4"/>
  <c r="J54" i="4"/>
  <c r="J66" i="4"/>
  <c r="J25" i="4"/>
  <c r="J67" i="4"/>
  <c r="J26" i="4"/>
  <c r="J68" i="4"/>
  <c r="J55" i="4"/>
  <c r="J56" i="4"/>
  <c r="J8" i="4"/>
  <c r="J69" i="4"/>
  <c r="J57" i="4"/>
  <c r="J9" i="4"/>
  <c r="J37" i="4"/>
  <c r="J2" i="4"/>
  <c r="J3" i="4"/>
  <c r="J4" i="4"/>
  <c r="J5" i="4"/>
  <c r="J6" i="4"/>
  <c r="J7" i="4"/>
  <c r="J10" i="4"/>
  <c r="J11" i="4"/>
  <c r="J12" i="4"/>
  <c r="J13" i="4"/>
  <c r="J14" i="4"/>
  <c r="J15" i="4"/>
  <c r="J16" i="4"/>
  <c r="J18" i="4"/>
  <c r="J19" i="4"/>
  <c r="J20" i="4"/>
  <c r="J21" i="4"/>
  <c r="J22" i="4"/>
  <c r="J23" i="4"/>
  <c r="J24" i="4"/>
  <c r="J27" i="4"/>
  <c r="J28" i="4"/>
  <c r="J29" i="4"/>
  <c r="J30" i="4"/>
  <c r="J31" i="4"/>
  <c r="J32" i="4"/>
  <c r="J33" i="4"/>
  <c r="J34" i="4"/>
  <c r="J35" i="4"/>
  <c r="J36" i="4"/>
  <c r="J38" i="4"/>
  <c r="J39" i="4"/>
  <c r="J40" i="4"/>
  <c r="J41" i="4"/>
  <c r="J42" i="4"/>
  <c r="J43" i="4"/>
  <c r="J44" i="4"/>
  <c r="J45" i="4"/>
  <c r="J47" i="4"/>
  <c r="J48" i="4"/>
  <c r="J49" i="4"/>
  <c r="J50" i="4"/>
  <c r="J51" i="4"/>
  <c r="J52" i="4"/>
  <c r="J53" i="4"/>
  <c r="J58" i="4"/>
  <c r="J59" i="4"/>
  <c r="J60" i="4"/>
  <c r="J61" i="4"/>
  <c r="J62" i="4"/>
  <c r="J63" i="4"/>
  <c r="J64" i="4"/>
  <c r="J70" i="4"/>
  <c r="J71" i="4"/>
  <c r="J72" i="4"/>
  <c r="J73" i="4"/>
  <c r="J74" i="4"/>
  <c r="J75" i="4"/>
  <c r="K76" i="4"/>
  <c r="K78" i="4"/>
  <c r="K65" i="4"/>
  <c r="K17" i="4"/>
  <c r="K54" i="4"/>
  <c r="K66" i="4"/>
  <c r="K25" i="4"/>
  <c r="K67" i="4"/>
  <c r="K26" i="4"/>
  <c r="K68" i="4"/>
  <c r="K55" i="4"/>
  <c r="K56" i="4"/>
  <c r="K8" i="4"/>
  <c r="K69" i="4"/>
  <c r="K57" i="4"/>
  <c r="K9" i="4"/>
  <c r="K37" i="4"/>
  <c r="K2" i="4"/>
  <c r="K3" i="4"/>
  <c r="K4" i="4"/>
  <c r="K5" i="4"/>
  <c r="K6" i="4"/>
  <c r="K7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7" i="4"/>
  <c r="K28" i="4"/>
  <c r="K29" i="4"/>
  <c r="K30" i="4"/>
  <c r="K31" i="4"/>
  <c r="K32" i="4"/>
  <c r="K33" i="4"/>
  <c r="K34" i="4"/>
  <c r="K35" i="4"/>
  <c r="K36" i="4"/>
  <c r="K38" i="4"/>
  <c r="K39" i="4"/>
  <c r="K40" i="4"/>
  <c r="K41" i="4"/>
  <c r="K42" i="4"/>
  <c r="K43" i="4"/>
  <c r="K44" i="4"/>
  <c r="K45" i="4"/>
  <c r="K47" i="4"/>
  <c r="K48" i="4"/>
  <c r="K49" i="4"/>
  <c r="K50" i="4"/>
  <c r="K51" i="4"/>
  <c r="K52" i="4"/>
  <c r="K53" i="4"/>
  <c r="K58" i="4"/>
  <c r="K59" i="4"/>
  <c r="K60" i="4"/>
  <c r="K61" i="4"/>
  <c r="K62" i="4"/>
  <c r="K63" i="4"/>
  <c r="K64" i="4"/>
  <c r="K70" i="4"/>
  <c r="K71" i="4"/>
  <c r="K72" i="4"/>
  <c r="K73" i="4"/>
  <c r="K74" i="4"/>
  <c r="K75" i="4"/>
  <c r="A8" i="1" l="1" a="1"/>
  <c r="G38" i="1" s="1"/>
  <c r="M18" i="4" a="1"/>
  <c r="M18" i="4" s="1"/>
  <c r="H38" i="1"/>
  <c r="G36" i="1" l="1"/>
  <c r="H36" i="1"/>
  <c r="H37" i="1"/>
  <c r="G37" i="1"/>
  <c r="G19" i="1"/>
  <c r="G23" i="1"/>
  <c r="G27" i="1"/>
  <c r="G31" i="1"/>
  <c r="G20" i="1"/>
  <c r="G24" i="1"/>
  <c r="G28" i="1"/>
  <c r="G32" i="1"/>
  <c r="H33" i="1"/>
  <c r="H29" i="1"/>
  <c r="H25" i="1"/>
  <c r="H21" i="1"/>
  <c r="H34" i="1"/>
  <c r="H30" i="1"/>
  <c r="H26" i="1"/>
  <c r="H22" i="1"/>
  <c r="H18" i="1"/>
  <c r="G35" i="1"/>
  <c r="G21" i="1"/>
  <c r="G25" i="1"/>
  <c r="G29" i="1"/>
  <c r="G33" i="1"/>
  <c r="G22" i="1"/>
  <c r="G26" i="1"/>
  <c r="G30" i="1"/>
  <c r="G34" i="1"/>
  <c r="H31" i="1"/>
  <c r="H27" i="1"/>
  <c r="H23" i="1"/>
  <c r="H19" i="1"/>
  <c r="H32" i="1"/>
  <c r="H28" i="1"/>
  <c r="H24" i="1"/>
  <c r="H20" i="1"/>
  <c r="H35" i="1"/>
  <c r="A8" i="1"/>
  <c r="G18" i="1" s="1"/>
  <c r="F4" i="1" a="1"/>
  <c r="F4" i="1" s="1"/>
  <c r="K4" i="1" s="1"/>
  <c r="K13" i="1" l="1"/>
  <c r="K11" i="1"/>
  <c r="K9" i="1"/>
  <c r="K7" i="1"/>
  <c r="K5" i="1"/>
  <c r="K12" i="1"/>
  <c r="K10" i="1"/>
  <c r="K8" i="1"/>
  <c r="K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29352-B41B-4952-92EC-6FBB305C5CA4}" keepAlive="1" name="Query - tblÉquipes" description="Connection to the 'tblÉquipes' query in the workbook." type="5" refreshedVersion="8" background="1" saveData="1">
    <dbPr connection="Provider=Microsoft.Mashup.OleDb.1;Data Source=$Workbook$;Location=tblÉquipes;Extended Properties=&quot;&quot;" command="SELECT * FROM [tblÉquipes]"/>
  </connection>
  <connection id="2" xr16:uid="{A0233267-FA76-4FAB-9ABC-8F398565F24A}" keepAlive="1" name="Query - tblJoueurs" description="Connection to the 'tblJoueurs' query in the workbook." type="5" refreshedVersion="8" background="1" saveData="1">
    <dbPr connection="Provider=Microsoft.Mashup.OleDb.1;Data Source=$Workbook$;Location=tblJoueurs;Extended Properties=&quot;&quot;" command="SELECT * FROM [tblJoueu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<sst xmlns="http://schemas.openxmlformats.org/spreadsheetml/2006/main" count="361" uniqueCount="148">
  <si>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</si>
  <si>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</si>
  <si>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</si>
  <si>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</si>
  <si>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</si>
  <si>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</si>
  <si>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</si>
  <si>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</si>
  <si>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</si>
  <si>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</si>
  <si>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</si>
  <si>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</si>
  <si>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</si>
  <si>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</si>
  <si>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</si>
  <si>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</si>
  <si>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</si>
  <si>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</si>
  <si>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</si>
  <si>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</si>
  <si>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</si>
  <si>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</si>
  <si>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</si>
  <si>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</si>
  <si>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</si>
  <si>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</si>
  <si>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</si>
  <si>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</si>
  <si>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</si>
  <si>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</si>
  <si>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</si>
  <si>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</si>
  <si>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</si>
  <si>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</si>
  <si>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</si>
  <si>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</si>
  <si>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</si>
  <si>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</si>
  <si>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</si>
  <si>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</si>
  <si>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</si>
  <si>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</si>
  <si>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Grégoire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</si>
  <si>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</si>
  <si>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</si>
  <si>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</si>
  <si>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</si>
  <si>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</si>
  <si>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</si>
  <si>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</si>
  <si>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</si>
  <si>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</si>
  <si>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</si>
  <si>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</si>
  <si>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</si>
  <si>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</si>
  <si>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</si>
  <si>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</si>
  <si>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</si>
  <si>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</si>
  <si>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</si>
  <si>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</si>
  <si>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</si>
  <si>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</si>
  <si>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</si>
  <si>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</si>
  <si>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</si>
  <si>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</si>
  <si>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</si>
  <si>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</si>
  <si>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</si>
  <si>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</si>
  <si>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</si>
  <si>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</si>
  <si>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</si>
  <si>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</si>
  <si>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</si>
  <si>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</si>
  <si>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</si>
  <si>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</si>
  <si>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</si>
  <si>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</si>
  <si>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</si>
  <si>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</si>
  <si>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</si>
  <si>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</si>
  <si>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</si>
  <si>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</si>
  <si>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</si>
  <si>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</si>
  <si>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</si>
  <si>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</si>
  <si>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</si>
  <si>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</si>
  <si>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</si>
  <si>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</si>
  <si>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</si>
  <si>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</si>
  <si>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</si>
  <si>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</si>
  <si>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</si>
  <si>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</si>
  <si>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</si>
  <si>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</si>
  <si>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</si>
  <si>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</si>
  <si>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</si>
  <si>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</si>
  <si>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</si>
  <si>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</si>
  <si>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</si>
  <si>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</si>
  <si>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</si>
  <si>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</si>
  <si>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</si>
  <si>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</si>
  <si>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</si>
  <si>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</si>
  <si>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</si>
  <si>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</si>
  <si>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</si>
  <si>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</si>
  <si>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</si>
  <si>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</si>
  <si>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</si>
  <si>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</si>
  <si>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</si>
  <si>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</si>
  <si>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</si>
  <si>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</si>
  <si>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</si>
  <si>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</si>
  <si>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</si>
  <si>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</si>
  <si>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</si>
  <si>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</si>
  <si>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</si>
  <si>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</si>
  <si>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</si>
  <si>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</si>
  <si>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</si>
  <si>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</si>
  <si>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</si>
  <si>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</si>
  <si>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</si>
  <si>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</si>
  <si>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.</t>
  </si>
  <si>
    <t>Émilie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</si>
</sst>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8FAD2E-B670-4B2C-9EE4-64BC7C5B797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Équipe" tableColumnId="1"/>
      <queryTableField id="2" name="NomÉquipe" tableColumnId="2"/>
      <queryTableField id="3" name="PosFinale" tableColumnId="3"/>
      <queryTableField id="4" name="Carill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76A5BE-3AFF-4F36-901B-B934CD52B2F9}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oÉquipe" tableColumnId="1"/>
      <queryTableField id="2" name="NoJoueur" tableColumnId="2"/>
      <queryTableField id="3" name="NomJoueur" tableColumnId="3"/>
      <queryTableField id="4" name="PrénomJoueur" tableColumnId="4"/>
      <queryTableField id="5" name="Alias" tableColumnId="5"/>
      <queryTableField id="6" name="Statut" tableColumnId="6"/>
      <queryTableField id="7" name="Icône" tableColumnId="7"/>
      <queryTableField id="8" name="PosActuelle" tableColumnId="8"/>
      <queryTableField id="11" dataBound="0" tableColumnId="11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D8CE9-3BEE-411B-B08F-813168C5D6C7}" name="tblÉquipes" displayName="tblÉquipes" ref="A1:E9" tableType="queryTable" totalsRowShown="0">
  <autoFilter ref="A1:E9" xr:uid="{5A8D8CE9-3BEE-411B-B08F-813168C5D6C7}"/>
  <tableColumns count="5">
    <tableColumn id="1" xr3:uid="{3255AC95-F365-494C-9AAA-4D2261E4A69F}" uniqueName="1" name="NoÉquipe" queryTableFieldId="1"/>
    <tableColumn id="2" xr3:uid="{4FB59ED2-BFFE-4820-8290-35CD057109FD}" uniqueName="2" name="NomÉquipe" queryTableFieldId="2" dataDxfId="9"/>
    <tableColumn id="3" xr3:uid="{20E9A42C-809F-4412-B974-FF4D5ABB0EF7}" uniqueName="3" name="PosFinale" queryTableFieldId="3" dataDxfId="8"/>
    <tableColumn id="4" xr3:uid="{4FE8DED9-8B43-4E2D-B402-7A4931E6E628}" uniqueName="4" name="Carillon" queryTableFieldId="4"/>
    <tableColumn id="5" xr3:uid="{CB507F16-653D-40B7-95E6-AD406F5E3D69}" uniqueName="5" name="NoÉquipe2" queryTableFieldId="5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02DF5-173D-4437-AE40-98ACF100B9C9}" name="tblJoueurs" displayName="tblJoueurs" ref="A1:K78" tableType="queryTable" totalsRowShown="0">
  <autoFilter ref="A1:K78" xr:uid="{26202DF5-173D-4437-AE40-98ACF100B9C9}"/>
  <sortState xmlns:xlrd2="http://schemas.microsoft.com/office/spreadsheetml/2017/richdata2" ref="A2:J78">
    <sortCondition ref="A2:A78"/>
    <sortCondition ref="B2:B78"/>
  </sortState>
  <tableColumns count="11">
    <tableColumn id="1" xr3:uid="{2390AF79-B883-4B52-A369-FD3CFFEF220D}" uniqueName="1" name="NoÉquipe" queryTableFieldId="1"/>
    <tableColumn id="2" xr3:uid="{5329C39F-68F4-45C1-881B-1E9072BDAB9F}" uniqueName="2" name="NoJoueur" queryTableFieldId="2"/>
    <tableColumn id="3" xr3:uid="{2F684C92-005F-484B-94A2-D96D2FF23B70}" uniqueName="3" name="NomJoueur" queryTableFieldId="3" dataDxfId="6"/>
    <tableColumn id="4" xr3:uid="{0EA9F200-A2E6-4068-9384-9F42EAC16124}" uniqueName="4" name="PrénomJoueur" queryTableFieldId="4" dataDxfId="5"/>
    <tableColumn id="5" xr3:uid="{6E56F4E1-9E66-496D-94C6-771D8FB616BA}" uniqueName="5" name="Alias" queryTableFieldId="5" dataDxfId="4"/>
    <tableColumn id="6" xr3:uid="{879A9127-5933-4C06-BC9E-64294A76EE92}" uniqueName="6" name="Statut" queryTableFieldId="6" dataDxfId="3"/>
    <tableColumn id="7" xr3:uid="{5EAA1719-9276-4592-8E41-E33236089476}" uniqueName="7" name="Icône" queryTableFieldId="7"/>
    <tableColumn id="8" xr3:uid="{1270054B-0495-4991-B453-E78564AFAD33}" uniqueName="8" name="PosActuelle" queryTableFieldId="8"/>
    <tableColumn id="11" xr3:uid="{57ACA2B6-3527-45EB-ADB8-E3C768E48FA9}" uniqueName="11" name="NoÉquipe2" queryTableFieldId="11" dataDxfId="2">
      <calculatedColumnFormula>tblJoueurs[[#This Row],[NoÉquipe]]</calculatedColumnFormula>
    </tableColumn>
    <tableColumn id="10" xr3:uid="{CB2E1672-9EF7-4089-A98E-4020A2CAB744}" uniqueName="10" name="NoJoueur2" queryTableFieldId="10" dataDxfId="1">
      <calculatedColumnFormula>tblJoueurs[[#This Row],[NoJoueur]]</calculatedColumnFormula>
    </tableColumn>
    <tableColumn id="9" xr3:uid="{A7B0C0B3-12D2-4A94-A033-FE6ACC7058AC}" uniqueName="9" name="Nom complet" queryTableFieldId="9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C8DD-5FD3-4BEC-9926-4496AA8CE0B9}">
  <dimension ref="A1:K42"/>
  <sheetViews>
    <sheetView tabSelected="1" workbookViewId="0">
      <selection activeCell="K4" sqref="K4:K13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131</v>
      </c>
      <c r="B1" s="5"/>
      <c r="C1" s="5"/>
      <c r="F1" s="4" t="s">
        <v>141</v>
      </c>
      <c r="G1" s="4"/>
      <c r="H1" s="4"/>
      <c r="I1" s="4"/>
      <c r="K1" t="s">
        <v>143</v>
      </c>
    </row>
    <row r="2" spans="1:11" x14ac:dyDescent="0.25">
      <c r="A2" s="2" t="s">
        <v>139</v>
      </c>
      <c r="B2" s="3">
        <v>11</v>
      </c>
    </row>
    <row r="3" spans="1:11" x14ac:dyDescent="0.25">
      <c r="A3" s="2" t="s">
        <v>132</v>
      </c>
      <c r="B3" s="3" t="s">
        <v>9</v>
      </c>
      <c r="C3">
        <f>VLOOKUP(B3,tblÉquipes[[#All],[NomÉquipe]:[NoÉquipe2]],4,FALSE)</f>
        <v>5</v>
      </c>
      <c r="F3" s="2" t="s">
        <v>140</v>
      </c>
      <c r="G3" s="2" t="s">
        <v>0</v>
      </c>
      <c r="H3" s="2" t="s">
        <v>13</v>
      </c>
      <c r="I3" s="2" t="s">
        <v>138</v>
      </c>
    </row>
    <row r="4" spans="1:11" x14ac:dyDescent="0.25">
      <c r="A4" s="2" t="s">
        <v>133</v>
      </c>
      <c r="B4" s="3" t="s">
        <v>12</v>
      </c>
      <c r="C4">
        <f>VLOOKUP(B4,tblÉquipes[[#All],[NomÉquipe]:[NoÉquipe2]],4,FALSE)</f>
        <v>8</v>
      </c>
      <c r="F4" cm="1">
        <f t="array" ref="F4:I13">_xlfn._xlws.FILTER(F18:I42,I18:I42&gt;0)</f>
        <v>11</v>
      </c>
      <c r="G4">
        <v>5</v>
      </c>
      <c r="H4">
        <v>1</v>
      </c>
      <c r="I4">
        <v>120</v>
      </c>
      <c r="K4" t="str">
        <f>F4&amp;","&amp;G4&amp;","&amp;H4&amp;","&amp;I4</f>
        <v>11,5,1,120</v>
      </c>
    </row>
    <row r="5" spans="1:11" x14ac:dyDescent="0.25">
      <c r="F5">
        <v>11</v>
      </c>
      <c r="G5">
        <v>5</v>
      </c>
      <c r="H5">
        <v>3</v>
      </c>
      <c r="I5">
        <v>50</v>
      </c>
      <c r="K5" t="str">
        <f t="shared" ref="K5:K13" si="0">F5&amp;","&amp;G5&amp;","&amp;H5&amp;","&amp;I5</f>
        <v>11,5,3,50</v>
      </c>
    </row>
    <row r="6" spans="1:11" x14ac:dyDescent="0.25">
      <c r="F6">
        <v>11</v>
      </c>
      <c r="G6">
        <v>5</v>
      </c>
      <c r="H6">
        <v>4</v>
      </c>
      <c r="I6">
        <v>50</v>
      </c>
      <c r="K6" t="str">
        <f t="shared" si="0"/>
        <v>11,5,4,50</v>
      </c>
    </row>
    <row r="7" spans="1:11" x14ac:dyDescent="0.25">
      <c r="A7" s="2" t="s">
        <v>0</v>
      </c>
      <c r="B7" s="2" t="s">
        <v>13</v>
      </c>
      <c r="C7" s="2" t="s">
        <v>137</v>
      </c>
      <c r="D7" s="2" t="s">
        <v>138</v>
      </c>
      <c r="F7">
        <v>11</v>
      </c>
      <c r="G7">
        <v>5</v>
      </c>
      <c r="H7">
        <v>8</v>
      </c>
      <c r="I7">
        <v>50</v>
      </c>
      <c r="K7" t="str">
        <f t="shared" si="0"/>
        <v>11,5,8,50</v>
      </c>
    </row>
    <row r="8" spans="1:11" x14ac:dyDescent="0.25">
      <c r="A8" cm="1">
        <f t="array" ref="A8:C24">_xlfn._xlws.FILTER(tblJoueurs!I:K,(tblJoueurs!I:I=$C$3)+(tblJoueurs!I:I=$C$4),"")</f>
        <v>5</v>
      </c>
      <c r="B8">
        <v>1</v>
      </c>
      <c r="C8" t="str">
        <v>Bruno Lapierre</v>
      </c>
      <c r="D8" s="3">
        <v>120</v>
      </c>
      <c r="F8">
        <v>11</v>
      </c>
      <c r="G8">
        <v>5</v>
      </c>
      <c r="H8">
        <v>99</v>
      </c>
      <c r="I8">
        <v>45</v>
      </c>
      <c r="K8" t="str">
        <f t="shared" si="0"/>
        <v>11,5,99,45</v>
      </c>
    </row>
    <row r="9" spans="1:11" x14ac:dyDescent="0.25">
      <c r="A9">
        <v>5</v>
      </c>
      <c r="B9">
        <v>2</v>
      </c>
      <c r="C9" t="str">
        <v>Julie Bernier</v>
      </c>
      <c r="D9" s="3"/>
      <c r="F9">
        <v>11</v>
      </c>
      <c r="G9">
        <v>8</v>
      </c>
      <c r="H9">
        <v>1</v>
      </c>
      <c r="I9">
        <v>70</v>
      </c>
      <c r="K9" t="str">
        <f t="shared" si="0"/>
        <v>11,8,1,70</v>
      </c>
    </row>
    <row r="10" spans="1:11" x14ac:dyDescent="0.25">
      <c r="A10">
        <v>5</v>
      </c>
      <c r="B10">
        <v>3</v>
      </c>
      <c r="C10" t="str">
        <v>Sylvain Perron</v>
      </c>
      <c r="D10" s="3">
        <v>50</v>
      </c>
      <c r="F10">
        <v>11</v>
      </c>
      <c r="G10">
        <v>8</v>
      </c>
      <c r="H10">
        <v>4</v>
      </c>
      <c r="I10">
        <v>50</v>
      </c>
      <c r="K10" t="str">
        <f t="shared" si="0"/>
        <v>11,8,4,50</v>
      </c>
    </row>
    <row r="11" spans="1:11" x14ac:dyDescent="0.25">
      <c r="A11">
        <v>5</v>
      </c>
      <c r="B11">
        <v>4</v>
      </c>
      <c r="C11" t="str">
        <v>Martin Sirois</v>
      </c>
      <c r="D11" s="3">
        <v>50</v>
      </c>
      <c r="F11">
        <v>11</v>
      </c>
      <c r="G11">
        <v>8</v>
      </c>
      <c r="H11">
        <v>5</v>
      </c>
      <c r="I11">
        <v>55</v>
      </c>
      <c r="K11" t="str">
        <f t="shared" si="0"/>
        <v>11,8,5,55</v>
      </c>
    </row>
    <row r="12" spans="1:11" x14ac:dyDescent="0.25">
      <c r="A12">
        <v>5</v>
      </c>
      <c r="B12">
        <v>5</v>
      </c>
      <c r="C12" t="str">
        <v>Didier Garriguet</v>
      </c>
      <c r="D12" s="3"/>
      <c r="F12">
        <v>11</v>
      </c>
      <c r="G12">
        <v>8</v>
      </c>
      <c r="H12">
        <v>7</v>
      </c>
      <c r="I12">
        <v>70</v>
      </c>
      <c r="K12" t="str">
        <f t="shared" si="0"/>
        <v>11,8,7,70</v>
      </c>
    </row>
    <row r="13" spans="1:11" x14ac:dyDescent="0.25">
      <c r="A13">
        <v>5</v>
      </c>
      <c r="B13">
        <v>6</v>
      </c>
      <c r="C13" t="str">
        <v>Jean-Sébastien Provencal</v>
      </c>
      <c r="D13" s="3"/>
      <c r="F13">
        <v>11</v>
      </c>
      <c r="G13">
        <v>8</v>
      </c>
      <c r="H13">
        <v>99</v>
      </c>
      <c r="I13">
        <v>25</v>
      </c>
      <c r="K13" t="str">
        <f t="shared" si="0"/>
        <v>11,8,99,25</v>
      </c>
    </row>
    <row r="14" spans="1:11" x14ac:dyDescent="0.25">
      <c r="A14">
        <v>5</v>
      </c>
      <c r="B14">
        <v>7</v>
      </c>
      <c r="C14" t="str">
        <v>Absent Absent</v>
      </c>
      <c r="D14" s="3"/>
    </row>
    <row r="15" spans="1:11" x14ac:dyDescent="0.25">
      <c r="A15">
        <v>5</v>
      </c>
      <c r="B15">
        <v>8</v>
      </c>
      <c r="C15" t="str">
        <v>Marlène Savard</v>
      </c>
      <c r="D15" s="3">
        <v>50</v>
      </c>
    </row>
    <row r="16" spans="1:11" ht="15.75" x14ac:dyDescent="0.25">
      <c r="A16">
        <v>5</v>
      </c>
      <c r="B16">
        <v>99</v>
      </c>
      <c r="C16" t="str">
        <v xml:space="preserve"> Les Méthos précieux</v>
      </c>
      <c r="D16" s="3">
        <v>45</v>
      </c>
      <c r="F16" s="6" t="s">
        <v>142</v>
      </c>
      <c r="G16" s="6"/>
      <c r="H16" s="6"/>
    </row>
    <row r="17" spans="1:9" x14ac:dyDescent="0.25">
      <c r="A17">
        <v>8</v>
      </c>
      <c r="B17">
        <v>1</v>
      </c>
      <c r="C17" t="str">
        <v>Stéphanie Audet-Brazeau</v>
      </c>
      <c r="D17" s="3">
        <v>70</v>
      </c>
      <c r="F17" s="2" t="s">
        <v>140</v>
      </c>
      <c r="G17" s="2" t="s">
        <v>0</v>
      </c>
      <c r="H17" s="2" t="s">
        <v>13</v>
      </c>
      <c r="I17" s="2" t="s">
        <v>138</v>
      </c>
    </row>
    <row r="18" spans="1:9" x14ac:dyDescent="0.25">
      <c r="A18">
        <v>8</v>
      </c>
      <c r="B18">
        <v>2</v>
      </c>
      <c r="C18" t="str">
        <v>Julia Colpron</v>
      </c>
      <c r="D18" s="3"/>
      <c r="F18">
        <f>$B$2</f>
        <v>11</v>
      </c>
      <c r="G18">
        <f t="shared" ref="G18:G38" si="1">A8</f>
        <v>5</v>
      </c>
      <c r="H18">
        <f t="shared" ref="H18:H38" si="2">B8</f>
        <v>1</v>
      </c>
      <c r="I18">
        <f t="shared" ref="I18:I38" si="3">D8</f>
        <v>120</v>
      </c>
    </row>
    <row r="19" spans="1:9" x14ac:dyDescent="0.25">
      <c r="A19">
        <v>8</v>
      </c>
      <c r="B19">
        <v>3</v>
      </c>
      <c r="C19" t="str">
        <v>Isabelle Gamache</v>
      </c>
      <c r="D19" s="3"/>
      <c r="F19">
        <f t="shared" ref="F19:F42" si="4">$B$2</f>
        <v>11</v>
      </c>
      <c r="G19">
        <f t="shared" si="1"/>
        <v>5</v>
      </c>
      <c r="H19">
        <f t="shared" si="2"/>
        <v>2</v>
      </c>
      <c r="I19">
        <f t="shared" si="3"/>
        <v>0</v>
      </c>
    </row>
    <row r="20" spans="1:9" x14ac:dyDescent="0.25">
      <c r="A20">
        <v>8</v>
      </c>
      <c r="B20">
        <v>4</v>
      </c>
      <c r="C20" t="str">
        <v>Catherine Lachance</v>
      </c>
      <c r="D20" s="3">
        <v>50</v>
      </c>
      <c r="F20">
        <f t="shared" si="4"/>
        <v>11</v>
      </c>
      <c r="G20">
        <f t="shared" si="1"/>
        <v>5</v>
      </c>
      <c r="H20">
        <f t="shared" si="2"/>
        <v>3</v>
      </c>
      <c r="I20">
        <f t="shared" si="3"/>
        <v>50</v>
      </c>
    </row>
    <row r="21" spans="1:9" x14ac:dyDescent="0.25">
      <c r="A21">
        <v>8</v>
      </c>
      <c r="B21">
        <v>5</v>
      </c>
      <c r="C21" t="str">
        <v>Francis Vilandré</v>
      </c>
      <c r="D21" s="3">
        <v>55</v>
      </c>
      <c r="F21">
        <f t="shared" si="4"/>
        <v>11</v>
      </c>
      <c r="G21">
        <f t="shared" si="1"/>
        <v>5</v>
      </c>
      <c r="H21">
        <f t="shared" si="2"/>
        <v>4</v>
      </c>
      <c r="I21">
        <f t="shared" si="3"/>
        <v>50</v>
      </c>
    </row>
    <row r="22" spans="1:9" x14ac:dyDescent="0.25">
      <c r="A22">
        <v>8</v>
      </c>
      <c r="B22">
        <v>6</v>
      </c>
      <c r="C22" t="str">
        <v>Absent Absent</v>
      </c>
      <c r="D22" s="3"/>
      <c r="F22">
        <f t="shared" si="4"/>
        <v>11</v>
      </c>
      <c r="G22">
        <f t="shared" si="1"/>
        <v>5</v>
      </c>
      <c r="H22">
        <f t="shared" si="2"/>
        <v>5</v>
      </c>
      <c r="I22">
        <f t="shared" si="3"/>
        <v>0</v>
      </c>
    </row>
    <row r="23" spans="1:9" x14ac:dyDescent="0.25">
      <c r="A23">
        <v>8</v>
      </c>
      <c r="B23">
        <v>7</v>
      </c>
      <c r="C23" t="str">
        <v>Émilie .</v>
      </c>
      <c r="D23" s="3">
        <v>70</v>
      </c>
      <c r="F23">
        <f t="shared" si="4"/>
        <v>11</v>
      </c>
      <c r="G23">
        <f t="shared" si="1"/>
        <v>5</v>
      </c>
      <c r="H23">
        <f t="shared" si="2"/>
        <v>6</v>
      </c>
      <c r="I23">
        <f t="shared" si="3"/>
        <v>0</v>
      </c>
    </row>
    <row r="24" spans="1:9" x14ac:dyDescent="0.25">
      <c r="A24">
        <v>8</v>
      </c>
      <c r="B24">
        <v>99</v>
      </c>
      <c r="C24" t="str">
        <v xml:space="preserve"> Les Génies de la traduction</v>
      </c>
      <c r="D24" s="3">
        <v>25</v>
      </c>
      <c r="F24">
        <f t="shared" si="4"/>
        <v>11</v>
      </c>
      <c r="G24">
        <f t="shared" si="1"/>
        <v>5</v>
      </c>
      <c r="H24">
        <f t="shared" si="2"/>
        <v>7</v>
      </c>
      <c r="I24">
        <f t="shared" si="3"/>
        <v>0</v>
      </c>
    </row>
    <row r="25" spans="1:9" x14ac:dyDescent="0.25">
      <c r="D25" s="3"/>
      <c r="F25">
        <f t="shared" si="4"/>
        <v>11</v>
      </c>
      <c r="G25">
        <f t="shared" si="1"/>
        <v>5</v>
      </c>
      <c r="H25">
        <f t="shared" si="2"/>
        <v>8</v>
      </c>
      <c r="I25">
        <f t="shared" si="3"/>
        <v>50</v>
      </c>
    </row>
    <row r="26" spans="1:9" x14ac:dyDescent="0.25">
      <c r="D26" s="3"/>
      <c r="F26">
        <f t="shared" si="4"/>
        <v>11</v>
      </c>
      <c r="G26">
        <f t="shared" si="1"/>
        <v>5</v>
      </c>
      <c r="H26">
        <f t="shared" si="2"/>
        <v>99</v>
      </c>
      <c r="I26">
        <f t="shared" si="3"/>
        <v>45</v>
      </c>
    </row>
    <row r="27" spans="1:9" x14ac:dyDescent="0.25">
      <c r="D27" s="3"/>
      <c r="F27">
        <f t="shared" si="4"/>
        <v>11</v>
      </c>
      <c r="G27">
        <f t="shared" si="1"/>
        <v>8</v>
      </c>
      <c r="H27">
        <f t="shared" si="2"/>
        <v>1</v>
      </c>
      <c r="I27">
        <f t="shared" si="3"/>
        <v>70</v>
      </c>
    </row>
    <row r="28" spans="1:9" x14ac:dyDescent="0.25">
      <c r="D28" s="3"/>
      <c r="F28">
        <f t="shared" si="4"/>
        <v>11</v>
      </c>
      <c r="G28">
        <f t="shared" si="1"/>
        <v>8</v>
      </c>
      <c r="H28">
        <f t="shared" si="2"/>
        <v>2</v>
      </c>
      <c r="I28">
        <f t="shared" si="3"/>
        <v>0</v>
      </c>
    </row>
    <row r="29" spans="1:9" x14ac:dyDescent="0.25">
      <c r="D29" s="3"/>
      <c r="F29">
        <f t="shared" si="4"/>
        <v>11</v>
      </c>
      <c r="G29">
        <f t="shared" si="1"/>
        <v>8</v>
      </c>
      <c r="H29">
        <f t="shared" si="2"/>
        <v>3</v>
      </c>
      <c r="I29">
        <f t="shared" si="3"/>
        <v>0</v>
      </c>
    </row>
    <row r="30" spans="1:9" x14ac:dyDescent="0.25">
      <c r="D30" s="3"/>
      <c r="F30">
        <f t="shared" si="4"/>
        <v>11</v>
      </c>
      <c r="G30">
        <f t="shared" si="1"/>
        <v>8</v>
      </c>
      <c r="H30">
        <f t="shared" si="2"/>
        <v>4</v>
      </c>
      <c r="I30">
        <f t="shared" si="3"/>
        <v>50</v>
      </c>
    </row>
    <row r="31" spans="1:9" x14ac:dyDescent="0.25">
      <c r="D31" s="3"/>
      <c r="F31">
        <f t="shared" si="4"/>
        <v>11</v>
      </c>
      <c r="G31">
        <f t="shared" si="1"/>
        <v>8</v>
      </c>
      <c r="H31">
        <f t="shared" si="2"/>
        <v>5</v>
      </c>
      <c r="I31">
        <f t="shared" si="3"/>
        <v>55</v>
      </c>
    </row>
    <row r="32" spans="1:9" x14ac:dyDescent="0.25">
      <c r="D32" s="3"/>
      <c r="F32">
        <f t="shared" si="4"/>
        <v>11</v>
      </c>
      <c r="G32">
        <f t="shared" si="1"/>
        <v>8</v>
      </c>
      <c r="H32">
        <f t="shared" si="2"/>
        <v>6</v>
      </c>
      <c r="I32">
        <f t="shared" si="3"/>
        <v>0</v>
      </c>
    </row>
    <row r="33" spans="6:9" x14ac:dyDescent="0.25">
      <c r="F33">
        <f t="shared" si="4"/>
        <v>11</v>
      </c>
      <c r="G33">
        <f t="shared" si="1"/>
        <v>8</v>
      </c>
      <c r="H33">
        <f t="shared" si="2"/>
        <v>7</v>
      </c>
      <c r="I33">
        <f t="shared" si="3"/>
        <v>70</v>
      </c>
    </row>
    <row r="34" spans="6:9" x14ac:dyDescent="0.25">
      <c r="F34">
        <f t="shared" si="4"/>
        <v>11</v>
      </c>
      <c r="G34">
        <f t="shared" si="1"/>
        <v>8</v>
      </c>
      <c r="H34">
        <f t="shared" si="2"/>
        <v>99</v>
      </c>
      <c r="I34">
        <f t="shared" si="3"/>
        <v>25</v>
      </c>
    </row>
    <row r="35" spans="6:9" x14ac:dyDescent="0.25">
      <c r="F35">
        <f t="shared" si="4"/>
        <v>11</v>
      </c>
      <c r="G35">
        <f t="shared" si="1"/>
        <v>0</v>
      </c>
      <c r="H35">
        <f t="shared" si="2"/>
        <v>0</v>
      </c>
      <c r="I35">
        <f t="shared" si="3"/>
        <v>0</v>
      </c>
    </row>
    <row r="36" spans="6:9" x14ac:dyDescent="0.25">
      <c r="F36">
        <f t="shared" si="4"/>
        <v>11</v>
      </c>
      <c r="G36">
        <f t="shared" si="1"/>
        <v>0</v>
      </c>
      <c r="H36">
        <f t="shared" si="2"/>
        <v>0</v>
      </c>
      <c r="I36">
        <f t="shared" si="3"/>
        <v>0</v>
      </c>
    </row>
    <row r="37" spans="6:9" x14ac:dyDescent="0.25">
      <c r="F37">
        <f t="shared" si="4"/>
        <v>11</v>
      </c>
      <c r="G37">
        <f t="shared" si="1"/>
        <v>0</v>
      </c>
      <c r="H37">
        <f t="shared" si="2"/>
        <v>0</v>
      </c>
      <c r="I37">
        <f t="shared" si="3"/>
        <v>0</v>
      </c>
    </row>
    <row r="38" spans="6:9" x14ac:dyDescent="0.25">
      <c r="F38">
        <f t="shared" si="4"/>
        <v>11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11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11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11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11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F2667B-AD62-4696-9270-2BC061854741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0034-9894-432B-B52C-F03BCB46C1D7}">
  <dimension ref="A1:E9"/>
  <sheetViews>
    <sheetView workbookViewId="0">
      <selection activeCell="J22" sqref="J22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FD62-6D21-4D8A-85C3-C212D7BF7AF9}">
  <dimension ref="A1:Q78"/>
  <sheetViews>
    <sheetView topLeftCell="A49" workbookViewId="0">
      <selection activeCell="I78" sqref="I78"/>
    </sheetView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136</v>
      </c>
      <c r="J1" t="s">
        <v>135</v>
      </c>
      <c r="K1" t="s">
        <v>134</v>
      </c>
    </row>
    <row r="2" spans="1:17" x14ac:dyDescent="0.25">
      <c r="A2">
        <v>1</v>
      </c>
      <c r="B2">
        <v>1</v>
      </c>
      <c r="C2" s="1" t="s">
        <v>50</v>
      </c>
      <c r="D2" s="1" t="s">
        <v>51</v>
      </c>
      <c r="E2" s="1" t="s">
        <v>51</v>
      </c>
      <c r="F2" s="1" t="s">
        <v>52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s="1" t="s">
        <v>53</v>
      </c>
      <c r="D3" s="1" t="s">
        <v>54</v>
      </c>
      <c r="E3" s="1" t="s">
        <v>54</v>
      </c>
      <c r="F3" s="1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s="1" t="s">
        <v>55</v>
      </c>
      <c r="D4" s="1" t="s">
        <v>56</v>
      </c>
      <c r="E4" s="1" t="s">
        <v>56</v>
      </c>
      <c r="F4" s="1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s="1" t="s">
        <v>57</v>
      </c>
      <c r="D5" s="1" t="s">
        <v>58</v>
      </c>
      <c r="E5" s="1" t="s">
        <v>58</v>
      </c>
      <c r="F5" s="1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s="1" t="s">
        <v>59</v>
      </c>
      <c r="D6" s="1" t="s">
        <v>60</v>
      </c>
      <c r="E6" s="1" t="s">
        <v>60</v>
      </c>
      <c r="F6" s="1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s="1" t="s">
        <v>20</v>
      </c>
      <c r="D7" s="1" t="s">
        <v>20</v>
      </c>
      <c r="E7" s="1" t="s">
        <v>20</v>
      </c>
      <c r="F7" s="1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Absent Absent</v>
      </c>
      <c r="N7" cm="1">
        <f t="array" ref="N7:Q14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s="1" t="s">
        <v>5</v>
      </c>
      <c r="D8" s="1" t="s">
        <v>42</v>
      </c>
      <c r="E8" s="1" t="s">
        <v>42</v>
      </c>
      <c r="F8" s="1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 xml:space="preserve">Grégoire 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8</v>
      </c>
      <c r="C9" s="1" t="s">
        <v>47</v>
      </c>
      <c r="D9" s="1" t="s">
        <v>44</v>
      </c>
      <c r="E9" s="1" t="s">
        <v>44</v>
      </c>
      <c r="F9" s="1" t="s">
        <v>21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8</v>
      </c>
      <c r="K9" s="1" t="str">
        <f>tblJoueurs[[#This Row],[PrénomJoueur]] &amp; " " &amp;tblJoueurs[[#This Row],[NomJoueur]]</f>
        <v>Étienne Lemyre (Disciples)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1</v>
      </c>
      <c r="B10">
        <v>99</v>
      </c>
      <c r="C10" s="1" t="s">
        <v>4</v>
      </c>
      <c r="D10" s="1" t="s">
        <v>5</v>
      </c>
      <c r="E10" s="1" t="s">
        <v>4</v>
      </c>
      <c r="F10" s="1" t="s">
        <v>22</v>
      </c>
      <c r="G10">
        <v>1</v>
      </c>
      <c r="H10">
        <v>0</v>
      </c>
      <c r="I10" s="1">
        <f>tblJoueurs[[#This Row],[NoÉquipe]]</f>
        <v>1</v>
      </c>
      <c r="J10" s="1">
        <f>tblJoueurs[[#This Row],[NoJoueur]]</f>
        <v>99</v>
      </c>
      <c r="K10" s="1" t="str">
        <f>tblJoueurs[[#This Row],[PrénomJoueur]] &amp; " " &amp;tblJoueurs[[#This Row],[NomJoueur]]</f>
        <v xml:space="preserve"> Les Disciples de Yaourt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1</v>
      </c>
      <c r="C11" s="1" t="s">
        <v>61</v>
      </c>
      <c r="D11" s="1" t="s">
        <v>62</v>
      </c>
      <c r="E11" s="1" t="s">
        <v>62</v>
      </c>
      <c r="F11" s="1" t="s">
        <v>52</v>
      </c>
      <c r="G11">
        <v>1</v>
      </c>
      <c r="H11">
        <v>1</v>
      </c>
      <c r="I11" s="1">
        <f>tblJoueurs[[#This Row],[NoÉquipe]]</f>
        <v>2</v>
      </c>
      <c r="J11" s="1">
        <f>tblJoueurs[[#This Row],[NoJoueur]]</f>
        <v>1</v>
      </c>
      <c r="K11" s="1" t="str">
        <f>tblJoueurs[[#This Row],[PrénomJoueur]] &amp; " " &amp;tblJoueurs[[#This Row],[NomJoueur]]</f>
        <v>Steeve Boisvert</v>
      </c>
      <c r="N11">
        <v>1</v>
      </c>
      <c r="O11">
        <v>6</v>
      </c>
      <c r="P11" t="str">
        <v>Absent</v>
      </c>
      <c r="Q11" t="str">
        <v>Absent</v>
      </c>
    </row>
    <row r="12" spans="1:17" x14ac:dyDescent="0.25">
      <c r="A12">
        <v>2</v>
      </c>
      <c r="B12">
        <v>2</v>
      </c>
      <c r="C12" s="1" t="s">
        <v>63</v>
      </c>
      <c r="D12" s="1" t="s">
        <v>64</v>
      </c>
      <c r="E12" s="1" t="s">
        <v>64</v>
      </c>
      <c r="F12" s="1" t="s">
        <v>27</v>
      </c>
      <c r="G12">
        <v>1</v>
      </c>
      <c r="H12">
        <v>0</v>
      </c>
      <c r="I12" s="1">
        <f>tblJoueurs[[#This Row],[NoÉquipe]]</f>
        <v>2</v>
      </c>
      <c r="J12" s="1">
        <f>tblJoueurs[[#This Row],[NoJoueur]]</f>
        <v>2</v>
      </c>
      <c r="K12" s="1" t="str">
        <f>tblJoueurs[[#This Row],[PrénomJoueur]] &amp; " " &amp;tblJoueurs[[#This Row],[NomJoueur]]</f>
        <v>Samuel Perreault</v>
      </c>
      <c r="N12">
        <v>1</v>
      </c>
      <c r="O12">
        <v>7</v>
      </c>
      <c r="P12" t="str">
        <v/>
      </c>
      <c r="Q12" t="str">
        <v>Grégoire</v>
      </c>
    </row>
    <row r="13" spans="1:17" x14ac:dyDescent="0.25">
      <c r="A13">
        <v>2</v>
      </c>
      <c r="B13">
        <v>3</v>
      </c>
      <c r="C13" s="1" t="s">
        <v>65</v>
      </c>
      <c r="D13" s="1" t="s">
        <v>66</v>
      </c>
      <c r="E13" s="1" t="s">
        <v>66</v>
      </c>
      <c r="F13" s="1" t="s">
        <v>27</v>
      </c>
      <c r="G13">
        <v>1</v>
      </c>
      <c r="H13">
        <v>4</v>
      </c>
      <c r="I13" s="1">
        <f>tblJoueurs[[#This Row],[NoÉquipe]]</f>
        <v>2</v>
      </c>
      <c r="J13" s="1">
        <f>tblJoueurs[[#This Row],[NoJoueur]]</f>
        <v>3</v>
      </c>
      <c r="K13" s="1" t="str">
        <f>tblJoueurs[[#This Row],[PrénomJoueur]] &amp; " " &amp;tblJoueurs[[#This Row],[NomJoueur]]</f>
        <v>Jonathan Baillargeon</v>
      </c>
      <c r="N13">
        <v>1</v>
      </c>
      <c r="O13">
        <v>8</v>
      </c>
      <c r="P13" t="str">
        <v>Lemyre (Disciples)</v>
      </c>
      <c r="Q13" t="str">
        <v>Étienne</v>
      </c>
    </row>
    <row r="14" spans="1:17" x14ac:dyDescent="0.25">
      <c r="A14">
        <v>2</v>
      </c>
      <c r="B14">
        <v>4</v>
      </c>
      <c r="C14" s="1" t="s">
        <v>67</v>
      </c>
      <c r="D14" s="1" t="s">
        <v>68</v>
      </c>
      <c r="E14" s="1" t="s">
        <v>68</v>
      </c>
      <c r="F14" s="1" t="s">
        <v>27</v>
      </c>
      <c r="G14">
        <v>1</v>
      </c>
      <c r="H14">
        <v>2</v>
      </c>
      <c r="I14" s="1">
        <f>tblJoueurs[[#This Row],[NoÉquipe]]</f>
        <v>2</v>
      </c>
      <c r="J14" s="1">
        <f>tblJoueurs[[#This Row],[NoJoueur]]</f>
        <v>4</v>
      </c>
      <c r="K14" s="1" t="str">
        <f>tblJoueurs[[#This Row],[PrénomJoueur]] &amp; " " &amp;tblJoueurs[[#This Row],[NomJoueur]]</f>
        <v>Vincent Hardy</v>
      </c>
      <c r="N14">
        <v>1</v>
      </c>
      <c r="O14">
        <v>99</v>
      </c>
      <c r="P14" t="str">
        <v>Les Disciples de Yaourt</v>
      </c>
      <c r="Q14" t="str">
        <v/>
      </c>
    </row>
    <row r="15" spans="1:17" x14ac:dyDescent="0.25">
      <c r="A15">
        <v>2</v>
      </c>
      <c r="B15">
        <v>5</v>
      </c>
      <c r="C15" s="1" t="s">
        <v>69</v>
      </c>
      <c r="D15" s="1" t="s">
        <v>70</v>
      </c>
      <c r="E15" s="1" t="s">
        <v>70</v>
      </c>
      <c r="F15" s="1" t="s">
        <v>21</v>
      </c>
      <c r="G15">
        <v>1</v>
      </c>
      <c r="H15">
        <v>3</v>
      </c>
      <c r="I15" s="1">
        <f>tblJoueurs[[#This Row],[NoÉquipe]]</f>
        <v>2</v>
      </c>
      <c r="J15" s="1">
        <f>tblJoueurs[[#This Row],[NoJoueur]]</f>
        <v>5</v>
      </c>
      <c r="K15" s="1" t="str">
        <f>tblJoueurs[[#This Row],[PrénomJoueur]] &amp; " " &amp;tblJoueurs[[#This Row],[NomJoueur]]</f>
        <v>Nicole Paquin</v>
      </c>
    </row>
    <row r="16" spans="1:17" x14ac:dyDescent="0.25">
      <c r="A16">
        <v>2</v>
      </c>
      <c r="B16">
        <v>6</v>
      </c>
      <c r="C16" s="1" t="s">
        <v>71</v>
      </c>
      <c r="D16" s="1" t="s">
        <v>72</v>
      </c>
      <c r="E16" s="1" t="s">
        <v>72</v>
      </c>
      <c r="F16" s="1" t="s">
        <v>21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6</v>
      </c>
      <c r="K16" s="1" t="str">
        <f>tblJoueurs[[#This Row],[PrénomJoueur]] &amp; " " &amp;tblJoueurs[[#This Row],[NomJoueur]]</f>
        <v>Franklin Assoumou</v>
      </c>
    </row>
    <row r="17" spans="1:15" x14ac:dyDescent="0.25">
      <c r="A17">
        <v>2</v>
      </c>
      <c r="B17">
        <v>7</v>
      </c>
      <c r="C17" s="1" t="s">
        <v>25</v>
      </c>
      <c r="D17" s="1" t="s">
        <v>26</v>
      </c>
      <c r="E17" s="1" t="s">
        <v>26</v>
      </c>
      <c r="F17" s="1" t="s">
        <v>27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7</v>
      </c>
      <c r="K17" s="1" t="str">
        <f>tblJoueurs[[#This Row],[PrénomJoueur]] &amp; " " &amp;tblJoueurs[[#This Row],[NomJoueur]]</f>
        <v>Marie-Hélène Sarrasin</v>
      </c>
    </row>
    <row r="18" spans="1:15" x14ac:dyDescent="0.25">
      <c r="A18">
        <v>2</v>
      </c>
      <c r="B18">
        <v>9</v>
      </c>
      <c r="C18" s="1" t="s">
        <v>20</v>
      </c>
      <c r="D18" s="1" t="s">
        <v>20</v>
      </c>
      <c r="E18" s="1" t="s">
        <v>20</v>
      </c>
      <c r="F18" s="1" t="s">
        <v>21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</v>
      </c>
      <c r="K18" s="1" t="str">
        <f>tblJoueurs[[#This Row],[PrénomJoueur]] &amp; " " &amp;tblJoueurs[[#This Row],[NomJoueur]]</f>
        <v>Absent Absent</v>
      </c>
      <c r="M18" cm="1">
        <f t="array" ref="M18:O26">_xlfn._xlws.FILTER(J:L,I:I=1)</f>
        <v>1</v>
      </c>
      <c r="N18" t="str">
        <v>Kevin Borrelli</v>
      </c>
      <c r="O18">
        <v>0</v>
      </c>
    </row>
    <row r="19" spans="1:15" x14ac:dyDescent="0.25">
      <c r="A19">
        <v>2</v>
      </c>
      <c r="B19">
        <v>99</v>
      </c>
      <c r="C19" s="1" t="s">
        <v>6</v>
      </c>
      <c r="D19" s="1" t="s">
        <v>5</v>
      </c>
      <c r="E19" s="1" t="s">
        <v>6</v>
      </c>
      <c r="F19" s="1" t="s">
        <v>22</v>
      </c>
      <c r="G19">
        <v>1</v>
      </c>
      <c r="H19">
        <v>0</v>
      </c>
      <c r="I19" s="1">
        <f>tblJoueurs[[#This Row],[NoÉquipe]]</f>
        <v>2</v>
      </c>
      <c r="J19" s="1">
        <f>tblJoueurs[[#This Row],[NoJoueur]]</f>
        <v>99</v>
      </c>
      <c r="K19" s="1" t="str">
        <f>tblJoueurs[[#This Row],[PrénomJoueur]] &amp; " " &amp;tblJoueurs[[#This Row],[NomJoueur]]</f>
        <v xml:space="preserve"> Les Bons Perdants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1</v>
      </c>
      <c r="C20" s="1" t="s">
        <v>73</v>
      </c>
      <c r="D20" s="1" t="s">
        <v>74</v>
      </c>
      <c r="E20" s="1" t="s">
        <v>74</v>
      </c>
      <c r="F20" s="1" t="s">
        <v>52</v>
      </c>
      <c r="G20">
        <v>1</v>
      </c>
      <c r="H20">
        <v>3</v>
      </c>
      <c r="I20" s="1">
        <f>tblJoueurs[[#This Row],[NoÉquipe]]</f>
        <v>3</v>
      </c>
      <c r="J20" s="1">
        <f>tblJoueurs[[#This Row],[NoJoueur]]</f>
        <v>1</v>
      </c>
      <c r="K20" s="1" t="str">
        <f>tblJoueurs[[#This Row],[PrénomJoueur]] &amp; " " &amp;tblJoueurs[[#This Row],[NomJoueur]]</f>
        <v>Mark Switzer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2</v>
      </c>
      <c r="C21" s="1" t="s">
        <v>75</v>
      </c>
      <c r="D21" s="1" t="s">
        <v>76</v>
      </c>
      <c r="E21" s="1" t="s">
        <v>76</v>
      </c>
      <c r="F21" s="1" t="s">
        <v>27</v>
      </c>
      <c r="G21">
        <v>1</v>
      </c>
      <c r="H21">
        <v>1</v>
      </c>
      <c r="I21" s="1">
        <f>tblJoueurs[[#This Row],[NoÉquipe]]</f>
        <v>3</v>
      </c>
      <c r="J21" s="1">
        <f>tblJoueurs[[#This Row],[NoJoueur]]</f>
        <v>2</v>
      </c>
      <c r="K21" s="1" t="str">
        <f>tblJoueurs[[#This Row],[PrénomJoueur]] &amp; " " &amp;tblJoueurs[[#This Row],[NomJoueur]]</f>
        <v>Pierre Parent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3</v>
      </c>
      <c r="C22" s="1" t="s">
        <v>77</v>
      </c>
      <c r="D22" s="1" t="s">
        <v>60</v>
      </c>
      <c r="E22" s="1" t="s">
        <v>60</v>
      </c>
      <c r="F22" s="1" t="s">
        <v>27</v>
      </c>
      <c r="G22">
        <v>1</v>
      </c>
      <c r="H22">
        <v>2</v>
      </c>
      <c r="I22" s="1">
        <f>tblJoueurs[[#This Row],[NoÉquipe]]</f>
        <v>3</v>
      </c>
      <c r="J22" s="1">
        <f>tblJoueurs[[#This Row],[NoJoueur]]</f>
        <v>3</v>
      </c>
      <c r="K22" s="1" t="str">
        <f>tblJoueurs[[#This Row],[PrénomJoueur]] &amp; " " &amp;tblJoueurs[[#This Row],[NomJoueur]]</f>
        <v>François Rivest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4</v>
      </c>
      <c r="C23" s="1" t="s">
        <v>78</v>
      </c>
      <c r="D23" s="1" t="s">
        <v>79</v>
      </c>
      <c r="E23" s="1" t="s">
        <v>79</v>
      </c>
      <c r="F23" s="1" t="s">
        <v>27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4</v>
      </c>
      <c r="K23" s="1" t="str">
        <f>tblJoueurs[[#This Row],[PrénomJoueur]] &amp; " " &amp;tblJoueurs[[#This Row],[NomJoueur]]</f>
        <v>André Delage</v>
      </c>
      <c r="M23">
        <v>6</v>
      </c>
      <c r="N23" t="str">
        <v>Absent Absent</v>
      </c>
      <c r="O23">
        <v>0</v>
      </c>
    </row>
    <row r="24" spans="1:15" x14ac:dyDescent="0.25">
      <c r="A24">
        <v>3</v>
      </c>
      <c r="B24">
        <v>5</v>
      </c>
      <c r="C24" s="1" t="s">
        <v>80</v>
      </c>
      <c r="D24" s="1" t="s">
        <v>81</v>
      </c>
      <c r="E24" s="1" t="s">
        <v>81</v>
      </c>
      <c r="F24" s="1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5</v>
      </c>
      <c r="K24" s="1" t="str">
        <f>tblJoueurs[[#This Row],[PrénomJoueur]] &amp; " " &amp;tblJoueurs[[#This Row],[NomJoueur]]</f>
        <v>Louise Maheux</v>
      </c>
      <c r="M24">
        <v>7</v>
      </c>
      <c r="N24" t="str">
        <v xml:space="preserve">Grégoire </v>
      </c>
      <c r="O24">
        <v>0</v>
      </c>
    </row>
    <row r="25" spans="1:15" x14ac:dyDescent="0.25">
      <c r="A25">
        <v>3</v>
      </c>
      <c r="B25">
        <v>6</v>
      </c>
      <c r="C25" s="1" t="s">
        <v>31</v>
      </c>
      <c r="D25" s="1" t="s">
        <v>32</v>
      </c>
      <c r="E25" s="1" t="s">
        <v>32</v>
      </c>
      <c r="F25" s="1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6</v>
      </c>
      <c r="K25" s="1" t="str">
        <f>tblJoueurs[[#This Row],[PrénomJoueur]] &amp; " " &amp;tblJoueurs[[#This Row],[NomJoueur]]</f>
        <v>Yanick Aubé</v>
      </c>
      <c r="M25">
        <v>8</v>
      </c>
      <c r="N25" t="str">
        <v>Étienne Lemyre (Disciples)</v>
      </c>
      <c r="O25">
        <v>0</v>
      </c>
    </row>
    <row r="26" spans="1:15" x14ac:dyDescent="0.25">
      <c r="A26">
        <v>3</v>
      </c>
      <c r="B26">
        <v>7</v>
      </c>
      <c r="C26" s="1" t="s">
        <v>34</v>
      </c>
      <c r="D26" s="1" t="s">
        <v>35</v>
      </c>
      <c r="E26" s="1" t="s">
        <v>35</v>
      </c>
      <c r="F26" s="1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7</v>
      </c>
      <c r="K26" s="1" t="str">
        <f>tblJoueurs[[#This Row],[PrénomJoueur]] &amp; " " &amp;tblJoueurs[[#This Row],[NomJoueur]]</f>
        <v>Jean-Michel M.</v>
      </c>
      <c r="M26">
        <v>99</v>
      </c>
      <c r="N26" t="str">
        <v xml:space="preserve"> Les Disciples de Yaourt</v>
      </c>
      <c r="O26">
        <v>0</v>
      </c>
    </row>
    <row r="27" spans="1:15" x14ac:dyDescent="0.25">
      <c r="A27">
        <v>3</v>
      </c>
      <c r="B27">
        <v>8</v>
      </c>
      <c r="C27" s="1" t="s">
        <v>20</v>
      </c>
      <c r="D27" s="1" t="s">
        <v>20</v>
      </c>
      <c r="E27" s="1" t="s">
        <v>20</v>
      </c>
      <c r="F27" s="1" t="s">
        <v>21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8</v>
      </c>
      <c r="K27" s="1" t="str">
        <f>tblJoueurs[[#This Row],[PrénomJoueur]] &amp; " " &amp;tblJoueurs[[#This Row],[NomJoueur]]</f>
        <v>Absent Absent</v>
      </c>
    </row>
    <row r="28" spans="1:15" x14ac:dyDescent="0.25">
      <c r="A28">
        <v>3</v>
      </c>
      <c r="B28">
        <v>99</v>
      </c>
      <c r="C28" s="1" t="s">
        <v>7</v>
      </c>
      <c r="D28" s="1" t="s">
        <v>5</v>
      </c>
      <c r="E28" s="1" t="s">
        <v>7</v>
      </c>
      <c r="F28" s="1" t="s">
        <v>22</v>
      </c>
      <c r="G28">
        <v>1</v>
      </c>
      <c r="H28">
        <v>0</v>
      </c>
      <c r="I28" s="1">
        <f>tblJoueurs[[#This Row],[NoÉquipe]]</f>
        <v>3</v>
      </c>
      <c r="J28" s="1">
        <f>tblJoueurs[[#This Row],[NoJoueur]]</f>
        <v>99</v>
      </c>
      <c r="K28" s="1" t="str">
        <f>tblJoueurs[[#This Row],[PrénomJoueur]] &amp; " " &amp;tblJoueurs[[#This Row],[NomJoueur]]</f>
        <v xml:space="preserve"> Les érudits en gerbe</v>
      </c>
    </row>
    <row r="29" spans="1:15" x14ac:dyDescent="0.25">
      <c r="A29">
        <v>4</v>
      </c>
      <c r="B29">
        <v>1</v>
      </c>
      <c r="C29" s="1" t="s">
        <v>82</v>
      </c>
      <c r="D29" s="1" t="s">
        <v>83</v>
      </c>
      <c r="E29" s="1" t="s">
        <v>83</v>
      </c>
      <c r="F29" s="1" t="s">
        <v>52</v>
      </c>
      <c r="G29">
        <v>1</v>
      </c>
      <c r="H29">
        <v>1</v>
      </c>
      <c r="I29" s="1">
        <f>tblJoueurs[[#This Row],[NoÉquipe]]</f>
        <v>4</v>
      </c>
      <c r="J29" s="1">
        <f>tblJoueurs[[#This Row],[NoJoueur]]</f>
        <v>1</v>
      </c>
      <c r="K29" s="1" t="str">
        <f>tblJoueurs[[#This Row],[PrénomJoueur]] &amp; " " &amp;tblJoueurs[[#This Row],[NomJoueur]]</f>
        <v>Sébastien Landry</v>
      </c>
    </row>
    <row r="30" spans="1:15" x14ac:dyDescent="0.25">
      <c r="A30">
        <v>4</v>
      </c>
      <c r="B30">
        <v>2</v>
      </c>
      <c r="C30" s="1" t="s">
        <v>84</v>
      </c>
      <c r="D30" s="1" t="s">
        <v>85</v>
      </c>
      <c r="E30" s="1" t="s">
        <v>85</v>
      </c>
      <c r="F30" s="1" t="s">
        <v>27</v>
      </c>
      <c r="G30">
        <v>1</v>
      </c>
      <c r="H30">
        <v>4</v>
      </c>
      <c r="I30" s="1">
        <f>tblJoueurs[[#This Row],[NoÉquipe]]</f>
        <v>4</v>
      </c>
      <c r="J30" s="1">
        <f>tblJoueurs[[#This Row],[NoJoueur]]</f>
        <v>2</v>
      </c>
      <c r="K30" s="1" t="str">
        <f>tblJoueurs[[#This Row],[PrénomJoueur]] &amp; " " &amp;tblJoueurs[[#This Row],[NomJoueur]]</f>
        <v>Frédéric Bédard</v>
      </c>
    </row>
    <row r="31" spans="1:15" x14ac:dyDescent="0.25">
      <c r="A31">
        <v>4</v>
      </c>
      <c r="B31">
        <v>3</v>
      </c>
      <c r="C31" s="1" t="s">
        <v>86</v>
      </c>
      <c r="D31" s="1" t="s">
        <v>87</v>
      </c>
      <c r="E31" s="1" t="s">
        <v>87</v>
      </c>
      <c r="F31" s="1" t="s">
        <v>27</v>
      </c>
      <c r="G31">
        <v>1</v>
      </c>
      <c r="H31">
        <v>2</v>
      </c>
      <c r="I31" s="1">
        <f>tblJoueurs[[#This Row],[NoÉquipe]]</f>
        <v>4</v>
      </c>
      <c r="J31" s="1">
        <f>tblJoueurs[[#This Row],[NoJoueur]]</f>
        <v>3</v>
      </c>
      <c r="K31" s="1" t="str">
        <f>tblJoueurs[[#This Row],[PrénomJoueur]] &amp; " " &amp;tblJoueurs[[#This Row],[NomJoueur]]</f>
        <v>Geneviève Ouellet</v>
      </c>
    </row>
    <row r="32" spans="1:15" x14ac:dyDescent="0.25">
      <c r="A32">
        <v>4</v>
      </c>
      <c r="B32">
        <v>4</v>
      </c>
      <c r="C32" s="1" t="s">
        <v>88</v>
      </c>
      <c r="D32" s="1" t="s">
        <v>64</v>
      </c>
      <c r="E32" s="1" t="s">
        <v>64</v>
      </c>
      <c r="F32" s="1" t="s">
        <v>27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4</v>
      </c>
      <c r="K32" s="1" t="str">
        <f>tblJoueurs[[#This Row],[PrénomJoueur]] &amp; " " &amp;tblJoueurs[[#This Row],[NomJoueur]]</f>
        <v>Samuel Vézina</v>
      </c>
    </row>
    <row r="33" spans="1:11" x14ac:dyDescent="0.25">
      <c r="A33">
        <v>4</v>
      </c>
      <c r="B33">
        <v>5</v>
      </c>
      <c r="C33" s="1" t="s">
        <v>89</v>
      </c>
      <c r="D33" s="1" t="s">
        <v>90</v>
      </c>
      <c r="E33" s="1" t="s">
        <v>90</v>
      </c>
      <c r="F33" s="1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5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6</v>
      </c>
      <c r="C34" s="1" t="s">
        <v>91</v>
      </c>
      <c r="D34" s="1" t="s">
        <v>92</v>
      </c>
      <c r="E34" s="1" t="s">
        <v>92</v>
      </c>
      <c r="F34" s="1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6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7</v>
      </c>
      <c r="C35" s="1" t="s">
        <v>93</v>
      </c>
      <c r="D35" s="1" t="s">
        <v>94</v>
      </c>
      <c r="E35" s="1" t="s">
        <v>94</v>
      </c>
      <c r="F35" s="1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7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8</v>
      </c>
      <c r="C36" s="1" t="s">
        <v>20</v>
      </c>
      <c r="D36" s="1" t="s">
        <v>20</v>
      </c>
      <c r="E36" s="1" t="s">
        <v>20</v>
      </c>
      <c r="F36" s="1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8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</v>
      </c>
      <c r="C37" s="1" t="s">
        <v>48</v>
      </c>
      <c r="D37" s="1" t="s">
        <v>49</v>
      </c>
      <c r="E37" s="1" t="s">
        <v>49</v>
      </c>
      <c r="F37" s="1" t="s">
        <v>21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</v>
      </c>
      <c r="K37" s="1" t="str">
        <f>tblJoueurs[[#This Row],[PrénomJoueur]] &amp; " " &amp;tblJoueurs[[#This Row],[NomJoueur]]</f>
        <v>Jean-Dominique Morency</v>
      </c>
    </row>
    <row r="38" spans="1:11" x14ac:dyDescent="0.25">
      <c r="A38">
        <v>4</v>
      </c>
      <c r="B38">
        <v>99</v>
      </c>
      <c r="C38" s="1" t="s">
        <v>8</v>
      </c>
      <c r="D38" s="1" t="s">
        <v>5</v>
      </c>
      <c r="E38" s="1" t="s">
        <v>8</v>
      </c>
      <c r="F38" s="1" t="s">
        <v>22</v>
      </c>
      <c r="G38">
        <v>1</v>
      </c>
      <c r="H38">
        <v>0</v>
      </c>
      <c r="I38" s="1">
        <f>tblJoueurs[[#This Row],[NoÉquipe]]</f>
        <v>4</v>
      </c>
      <c r="J38" s="1">
        <f>tblJoueurs[[#This Row],[NoJoueur]]</f>
        <v>99</v>
      </c>
      <c r="K38" s="1" t="str">
        <f>tblJoueurs[[#This Row],[PrénomJoueur]] &amp; " " &amp;tblJoueurs[[#This Row],[NomJoueur]]</f>
        <v xml:space="preserve"> Les Herbizarres</v>
      </c>
    </row>
    <row r="39" spans="1:11" x14ac:dyDescent="0.25">
      <c r="A39">
        <v>5</v>
      </c>
      <c r="B39">
        <v>1</v>
      </c>
      <c r="C39" s="1" t="s">
        <v>95</v>
      </c>
      <c r="D39" s="1" t="s">
        <v>58</v>
      </c>
      <c r="E39" s="1" t="s">
        <v>58</v>
      </c>
      <c r="F39" s="1" t="s">
        <v>52</v>
      </c>
      <c r="G39">
        <v>1</v>
      </c>
      <c r="H39">
        <v>4</v>
      </c>
      <c r="I39" s="1">
        <f>tblJoueurs[[#This Row],[NoÉquipe]]</f>
        <v>5</v>
      </c>
      <c r="J39" s="1">
        <f>tblJoueurs[[#This Row],[NoJoueur]]</f>
        <v>1</v>
      </c>
      <c r="K39" s="1" t="str">
        <f>tblJoueurs[[#This Row],[PrénomJoueur]] &amp; " " &amp;tblJoueurs[[#This Row],[NomJoueur]]</f>
        <v>Bruno Lapierre</v>
      </c>
    </row>
    <row r="40" spans="1:11" x14ac:dyDescent="0.25">
      <c r="A40">
        <v>5</v>
      </c>
      <c r="B40">
        <v>2</v>
      </c>
      <c r="C40" s="1" t="s">
        <v>96</v>
      </c>
      <c r="D40" s="1" t="s">
        <v>97</v>
      </c>
      <c r="E40" s="1" t="s">
        <v>97</v>
      </c>
      <c r="F40" s="1" t="s">
        <v>27</v>
      </c>
      <c r="G40">
        <v>1</v>
      </c>
      <c r="H40">
        <v>1</v>
      </c>
      <c r="I40" s="1">
        <f>tblJoueurs[[#This Row],[NoÉquipe]]</f>
        <v>5</v>
      </c>
      <c r="J40" s="1">
        <f>tblJoueurs[[#This Row],[NoJoueur]]</f>
        <v>2</v>
      </c>
      <c r="K40" s="1" t="str">
        <f>tblJoueurs[[#This Row],[PrénomJoueur]] &amp; " " &amp;tblJoueurs[[#This Row],[NomJoueur]]</f>
        <v>Julie Bernier</v>
      </c>
    </row>
    <row r="41" spans="1:11" x14ac:dyDescent="0.25">
      <c r="A41">
        <v>5</v>
      </c>
      <c r="B41">
        <v>3</v>
      </c>
      <c r="C41" s="1" t="s">
        <v>98</v>
      </c>
      <c r="D41" s="1" t="s">
        <v>99</v>
      </c>
      <c r="E41" s="1" t="s">
        <v>99</v>
      </c>
      <c r="F41" s="1" t="s">
        <v>27</v>
      </c>
      <c r="G41">
        <v>1</v>
      </c>
      <c r="H41">
        <v>2</v>
      </c>
      <c r="I41" s="1">
        <f>tblJoueurs[[#This Row],[NoÉquipe]]</f>
        <v>5</v>
      </c>
      <c r="J41" s="1">
        <f>tblJoueurs[[#This Row],[NoJoueur]]</f>
        <v>3</v>
      </c>
      <c r="K41" s="1" t="str">
        <f>tblJoueurs[[#This Row],[PrénomJoueur]] &amp; " " &amp;tblJoueurs[[#This Row],[NomJoueur]]</f>
        <v>Sylvain Perron</v>
      </c>
    </row>
    <row r="42" spans="1:11" x14ac:dyDescent="0.25">
      <c r="A42">
        <v>5</v>
      </c>
      <c r="B42">
        <v>4</v>
      </c>
      <c r="C42" s="1" t="s">
        <v>100</v>
      </c>
      <c r="D42" s="1" t="s">
        <v>101</v>
      </c>
      <c r="E42" s="1" t="s">
        <v>101</v>
      </c>
      <c r="F42" s="1" t="s">
        <v>27</v>
      </c>
      <c r="G42">
        <v>1</v>
      </c>
      <c r="H42">
        <v>0</v>
      </c>
      <c r="I42" s="1">
        <f>tblJoueurs[[#This Row],[NoÉquipe]]</f>
        <v>5</v>
      </c>
      <c r="J42" s="1">
        <f>tblJoueurs[[#This Row],[NoJoueur]]</f>
        <v>4</v>
      </c>
      <c r="K42" s="1" t="str">
        <f>tblJoueurs[[#This Row],[PrénomJoueur]] &amp; " " &amp;tblJoueurs[[#This Row],[NomJoueur]]</f>
        <v>Martin Sirois</v>
      </c>
    </row>
    <row r="43" spans="1:11" x14ac:dyDescent="0.25">
      <c r="A43">
        <v>5</v>
      </c>
      <c r="B43">
        <v>5</v>
      </c>
      <c r="C43" s="1" t="s">
        <v>102</v>
      </c>
      <c r="D43" s="1" t="s">
        <v>103</v>
      </c>
      <c r="E43" s="1" t="s">
        <v>103</v>
      </c>
      <c r="F43" s="1" t="s">
        <v>21</v>
      </c>
      <c r="G43">
        <v>1</v>
      </c>
      <c r="H43">
        <v>3</v>
      </c>
      <c r="I43" s="1">
        <f>tblJoueurs[[#This Row],[NoÉquipe]]</f>
        <v>5</v>
      </c>
      <c r="J43" s="1">
        <f>tblJoueurs[[#This Row],[NoJoueur]]</f>
        <v>5</v>
      </c>
      <c r="K43" s="1" t="str">
        <f>tblJoueurs[[#This Row],[PrénomJoueur]] &amp; " " &amp;tblJoueurs[[#This Row],[NomJoueur]]</f>
        <v>Didier Garriguet</v>
      </c>
    </row>
    <row r="44" spans="1:11" x14ac:dyDescent="0.25">
      <c r="A44">
        <v>5</v>
      </c>
      <c r="B44">
        <v>6</v>
      </c>
      <c r="C44" s="1" t="s">
        <v>104</v>
      </c>
      <c r="D44" s="1" t="s">
        <v>105</v>
      </c>
      <c r="E44" s="1" t="s">
        <v>105</v>
      </c>
      <c r="F44" s="1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6</v>
      </c>
      <c r="K44" s="1" t="str">
        <f>tblJoueurs[[#This Row],[PrénomJoueur]] &amp; " " &amp;tblJoueurs[[#This Row],[NomJoueur]]</f>
        <v>Jean-Sébastien Provencal</v>
      </c>
    </row>
    <row r="45" spans="1:11" x14ac:dyDescent="0.25">
      <c r="A45">
        <v>5</v>
      </c>
      <c r="B45">
        <v>7</v>
      </c>
      <c r="C45" s="1" t="s">
        <v>20</v>
      </c>
      <c r="D45" s="1" t="s">
        <v>20</v>
      </c>
      <c r="E45" s="1" t="s">
        <v>20</v>
      </c>
      <c r="F45" s="1" t="s">
        <v>21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7</v>
      </c>
      <c r="K45" s="1" t="str">
        <f>tblJoueurs[[#This Row],[PrénomJoueur]] &amp; " " &amp;tblJoueurs[[#This Row],[NomJoueur]]</f>
        <v>Absent Absent</v>
      </c>
    </row>
    <row r="46" spans="1:11" x14ac:dyDescent="0.25">
      <c r="A46">
        <v>5</v>
      </c>
      <c r="B46">
        <v>8</v>
      </c>
      <c r="C46" s="1" t="s">
        <v>144</v>
      </c>
      <c r="D46" s="1" t="s">
        <v>145</v>
      </c>
      <c r="E46" s="1" t="s">
        <v>145</v>
      </c>
      <c r="F46" s="1" t="s">
        <v>21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8</v>
      </c>
      <c r="K46" s="1" t="str">
        <f>tblJoueurs[[#This Row],[PrénomJoueur]] &amp; " " &amp;tblJoueurs[[#This Row],[NomJoueur]]</f>
        <v>Marlène Savard</v>
      </c>
    </row>
    <row r="47" spans="1:11" x14ac:dyDescent="0.25">
      <c r="A47">
        <v>5</v>
      </c>
      <c r="B47">
        <v>99</v>
      </c>
      <c r="C47" s="1" t="s">
        <v>9</v>
      </c>
      <c r="D47" s="1" t="s">
        <v>5</v>
      </c>
      <c r="E47" s="1" t="s">
        <v>9</v>
      </c>
      <c r="F47" s="1" t="s">
        <v>22</v>
      </c>
      <c r="G47">
        <v>1</v>
      </c>
      <c r="H47">
        <v>0</v>
      </c>
      <c r="I47" s="1">
        <f>tblJoueurs[[#This Row],[NoÉquipe]]</f>
        <v>5</v>
      </c>
      <c r="J47" s="1">
        <f>tblJoueurs[[#This Row],[NoJoueur]]</f>
        <v>99</v>
      </c>
      <c r="K47" s="1" t="str">
        <f>tblJoueurs[[#This Row],[PrénomJoueur]] &amp; " " &amp;tblJoueurs[[#This Row],[NomJoueur]]</f>
        <v xml:space="preserve"> Les Méthos précieux</v>
      </c>
    </row>
    <row r="48" spans="1:11" x14ac:dyDescent="0.25">
      <c r="A48">
        <v>6</v>
      </c>
      <c r="B48">
        <v>1</v>
      </c>
      <c r="C48" s="1" t="s">
        <v>106</v>
      </c>
      <c r="D48" s="1" t="s">
        <v>90</v>
      </c>
      <c r="E48" s="1" t="s">
        <v>90</v>
      </c>
      <c r="F48" s="1" t="s">
        <v>52</v>
      </c>
      <c r="G48">
        <v>1</v>
      </c>
      <c r="H48">
        <v>1</v>
      </c>
      <c r="I48" s="1">
        <f>tblJoueurs[[#This Row],[NoÉquipe]]</f>
        <v>6</v>
      </c>
      <c r="J48" s="1">
        <f>tblJoueurs[[#This Row],[NoJoueur]]</f>
        <v>1</v>
      </c>
      <c r="K48" s="1" t="str">
        <f>tblJoueurs[[#This Row],[PrénomJoueur]] &amp; " " &amp;tblJoueurs[[#This Row],[NomJoueur]]</f>
        <v>Stéphane Mongeau</v>
      </c>
    </row>
    <row r="49" spans="1:11" x14ac:dyDescent="0.25">
      <c r="A49">
        <v>6</v>
      </c>
      <c r="B49">
        <v>2</v>
      </c>
      <c r="C49" s="1" t="s">
        <v>107</v>
      </c>
      <c r="D49" s="1" t="s">
        <v>108</v>
      </c>
      <c r="E49" s="1" t="s">
        <v>108</v>
      </c>
      <c r="F49" s="1" t="s">
        <v>27</v>
      </c>
      <c r="G49">
        <v>1</v>
      </c>
      <c r="H49">
        <v>4</v>
      </c>
      <c r="I49" s="1">
        <f>tblJoueurs[[#This Row],[NoÉquipe]]</f>
        <v>6</v>
      </c>
      <c r="J49" s="1">
        <f>tblJoueurs[[#This Row],[NoJoueur]]</f>
        <v>2</v>
      </c>
      <c r="K49" s="1" t="str">
        <f>tblJoueurs[[#This Row],[PrénomJoueur]] &amp; " " &amp;tblJoueurs[[#This Row],[NomJoueur]]</f>
        <v>Keven Bosa</v>
      </c>
    </row>
    <row r="50" spans="1:11" x14ac:dyDescent="0.25">
      <c r="A50">
        <v>6</v>
      </c>
      <c r="B50">
        <v>3</v>
      </c>
      <c r="C50" s="1" t="s">
        <v>109</v>
      </c>
      <c r="D50" s="1" t="s">
        <v>110</v>
      </c>
      <c r="E50" s="1" t="s">
        <v>110</v>
      </c>
      <c r="F50" s="1" t="s">
        <v>27</v>
      </c>
      <c r="G50">
        <v>1</v>
      </c>
      <c r="H50">
        <v>2</v>
      </c>
      <c r="I50" s="1">
        <f>tblJoueurs[[#This Row],[NoÉquipe]]</f>
        <v>6</v>
      </c>
      <c r="J50" s="1">
        <f>tblJoueurs[[#This Row],[NoJoueur]]</f>
        <v>3</v>
      </c>
      <c r="K50" s="1" t="str">
        <f>tblJoueurs[[#This Row],[PrénomJoueur]] &amp; " " &amp;tblJoueurs[[#This Row],[NomJoueur]]</f>
        <v>Julien Bérard-Chagnon</v>
      </c>
    </row>
    <row r="51" spans="1:11" x14ac:dyDescent="0.25">
      <c r="A51">
        <v>6</v>
      </c>
      <c r="B51">
        <v>4</v>
      </c>
      <c r="C51" s="1" t="s">
        <v>110</v>
      </c>
      <c r="D51" s="1" t="s">
        <v>111</v>
      </c>
      <c r="E51" s="1" t="s">
        <v>111</v>
      </c>
      <c r="F51" s="1" t="s">
        <v>27</v>
      </c>
      <c r="G51">
        <v>1</v>
      </c>
      <c r="H51">
        <v>3</v>
      </c>
      <c r="I51" s="1">
        <f>tblJoueurs[[#This Row],[NoÉquipe]]</f>
        <v>6</v>
      </c>
      <c r="J51" s="1">
        <f>tblJoueurs[[#This Row],[NoJoueur]]</f>
        <v>4</v>
      </c>
      <c r="K51" s="1" t="str">
        <f>tblJoueurs[[#This Row],[PrénomJoueur]] &amp; " " &amp;tblJoueurs[[#This Row],[NomJoueur]]</f>
        <v>Pierre-Olivier Julien</v>
      </c>
    </row>
    <row r="52" spans="1:11" x14ac:dyDescent="0.25">
      <c r="A52">
        <v>6</v>
      </c>
      <c r="B52">
        <v>5</v>
      </c>
      <c r="C52" s="1" t="s">
        <v>112</v>
      </c>
      <c r="D52" s="1" t="s">
        <v>44</v>
      </c>
      <c r="E52" s="1" t="s">
        <v>44</v>
      </c>
      <c r="F52" s="1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5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6</v>
      </c>
      <c r="C53" s="1" t="s">
        <v>20</v>
      </c>
      <c r="D53" s="1" t="s">
        <v>20</v>
      </c>
      <c r="E53" s="1" t="s">
        <v>20</v>
      </c>
      <c r="F53" s="1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6</v>
      </c>
      <c r="K53" s="1" t="str">
        <f>tblJoueurs[[#This Row],[PrénomJoueur]] &amp; " " &amp;tblJoueurs[[#This Row],[NomJoueur]]</f>
        <v>Absent Absent</v>
      </c>
    </row>
    <row r="54" spans="1:11" x14ac:dyDescent="0.25">
      <c r="A54">
        <v>6</v>
      </c>
      <c r="B54">
        <v>7</v>
      </c>
      <c r="C54" s="1" t="s">
        <v>28</v>
      </c>
      <c r="D54" s="1" t="s">
        <v>29</v>
      </c>
      <c r="E54" s="1" t="s">
        <v>29</v>
      </c>
      <c r="F54" s="1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7</v>
      </c>
      <c r="K54" s="1" t="str">
        <f>tblJoueurs[[#This Row],[PrénomJoueur]] &amp; " " &amp;tblJoueurs[[#This Row],[NomJoueur]]</f>
        <v>Daphné Allard Gervais</v>
      </c>
    </row>
    <row r="55" spans="1:11" x14ac:dyDescent="0.25">
      <c r="A55">
        <v>6</v>
      </c>
      <c r="B55">
        <v>8</v>
      </c>
      <c r="C55" s="1" t="s">
        <v>38</v>
      </c>
      <c r="D55" s="1" t="s">
        <v>39</v>
      </c>
      <c r="E55" s="1" t="s">
        <v>39</v>
      </c>
      <c r="F55" s="1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8</v>
      </c>
      <c r="K55" s="1" t="str">
        <f>tblJoueurs[[#This Row],[PrénomJoueur]] &amp; " " &amp;tblJoueurs[[#This Row],[NomJoueur]]</f>
        <v>Patrick Charbonneau</v>
      </c>
    </row>
    <row r="56" spans="1:11" x14ac:dyDescent="0.25">
      <c r="A56">
        <v>6</v>
      </c>
      <c r="B56">
        <v>9</v>
      </c>
      <c r="C56" s="1" t="s">
        <v>40</v>
      </c>
      <c r="D56" s="1" t="s">
        <v>41</v>
      </c>
      <c r="E56" s="1" t="s">
        <v>41</v>
      </c>
      <c r="F56" s="1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9</v>
      </c>
      <c r="K56" s="1" t="str">
        <f>tblJoueurs[[#This Row],[PrénomJoueur]] &amp; " " &amp;tblJoueurs[[#This Row],[NomJoueur]]</f>
        <v>Emy Bourdages</v>
      </c>
    </row>
    <row r="57" spans="1:11" x14ac:dyDescent="0.25">
      <c r="A57">
        <v>6</v>
      </c>
      <c r="B57">
        <v>10</v>
      </c>
      <c r="C57" s="1" t="s">
        <v>45</v>
      </c>
      <c r="D57" s="1" t="s">
        <v>46</v>
      </c>
      <c r="E57" s="1" t="s">
        <v>46</v>
      </c>
      <c r="F57" s="1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10</v>
      </c>
      <c r="K57" s="1" t="str">
        <f>tblJoueurs[[#This Row],[PrénomJoueur]] &amp; " " &amp;tblJoueurs[[#This Row],[NomJoueur]]</f>
        <v>David Binet</v>
      </c>
    </row>
    <row r="58" spans="1:11" x14ac:dyDescent="0.25">
      <c r="A58">
        <v>6</v>
      </c>
      <c r="B58">
        <v>99</v>
      </c>
      <c r="C58" s="1" t="s">
        <v>10</v>
      </c>
      <c r="D58" s="1" t="s">
        <v>5</v>
      </c>
      <c r="E58" s="1" t="s">
        <v>10</v>
      </c>
      <c r="F58" s="1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 xml:space="preserve"> Les 12e meilleurs</v>
      </c>
    </row>
    <row r="59" spans="1:11" x14ac:dyDescent="0.25">
      <c r="A59">
        <v>7</v>
      </c>
      <c r="B59">
        <v>1</v>
      </c>
      <c r="C59" s="1" t="s">
        <v>113</v>
      </c>
      <c r="D59" s="1" t="s">
        <v>114</v>
      </c>
      <c r="E59" s="1" t="s">
        <v>114</v>
      </c>
      <c r="F59" s="1" t="s">
        <v>52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s="1" t="s">
        <v>115</v>
      </c>
      <c r="D60" s="1" t="s">
        <v>116</v>
      </c>
      <c r="E60" s="1" t="s">
        <v>116</v>
      </c>
      <c r="F60" s="1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s="1" t="s">
        <v>117</v>
      </c>
      <c r="D61" s="1" t="s">
        <v>118</v>
      </c>
      <c r="E61" s="1" t="s">
        <v>118</v>
      </c>
      <c r="F61" s="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s="1" t="s">
        <v>119</v>
      </c>
      <c r="D62" s="1" t="s">
        <v>76</v>
      </c>
      <c r="E62" s="1" t="s">
        <v>76</v>
      </c>
      <c r="F62" s="1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s="1" t="s">
        <v>120</v>
      </c>
      <c r="D63" s="1" t="s">
        <v>121</v>
      </c>
      <c r="E63" s="1" t="s">
        <v>121</v>
      </c>
      <c r="F63" s="1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s="1" t="s">
        <v>20</v>
      </c>
      <c r="D64" s="1" t="s">
        <v>20</v>
      </c>
      <c r="E64" s="1" t="s">
        <v>20</v>
      </c>
      <c r="F64" s="1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Absent Absent</v>
      </c>
    </row>
    <row r="65" spans="1:11" x14ac:dyDescent="0.25">
      <c r="A65">
        <v>7</v>
      </c>
      <c r="B65">
        <v>7</v>
      </c>
      <c r="C65" s="1" t="s">
        <v>23</v>
      </c>
      <c r="D65" s="1" t="s">
        <v>24</v>
      </c>
      <c r="E65" s="1" t="s">
        <v>24</v>
      </c>
      <c r="F65" s="1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Danielle Turpin</v>
      </c>
    </row>
    <row r="66" spans="1:11" x14ac:dyDescent="0.25">
      <c r="A66">
        <v>7</v>
      </c>
      <c r="B66">
        <v>8</v>
      </c>
      <c r="C66" s="1" t="s">
        <v>5</v>
      </c>
      <c r="D66" s="1" t="s">
        <v>30</v>
      </c>
      <c r="E66" s="1" t="s">
        <v>30</v>
      </c>
      <c r="F66" s="1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 xml:space="preserve">Catherine </v>
      </c>
    </row>
    <row r="67" spans="1:11" x14ac:dyDescent="0.25">
      <c r="A67">
        <v>7</v>
      </c>
      <c r="B67">
        <v>9</v>
      </c>
      <c r="C67" s="1" t="s">
        <v>5</v>
      </c>
      <c r="D67" s="1" t="s">
        <v>33</v>
      </c>
      <c r="E67" s="1" t="s">
        <v>33</v>
      </c>
      <c r="F67" s="1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 xml:space="preserve">Louis </v>
      </c>
    </row>
    <row r="68" spans="1:11" x14ac:dyDescent="0.25">
      <c r="A68">
        <v>7</v>
      </c>
      <c r="B68">
        <v>10</v>
      </c>
      <c r="C68" s="1" t="s">
        <v>36</v>
      </c>
      <c r="D68" s="1" t="s">
        <v>37</v>
      </c>
      <c r="E68" s="1" t="s">
        <v>37</v>
      </c>
      <c r="F68" s="1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James Falconer</v>
      </c>
    </row>
    <row r="69" spans="1:11" x14ac:dyDescent="0.25">
      <c r="A69">
        <v>7</v>
      </c>
      <c r="B69">
        <v>11</v>
      </c>
      <c r="C69" s="1" t="s">
        <v>43</v>
      </c>
      <c r="D69" s="1" t="s">
        <v>44</v>
      </c>
      <c r="E69" s="1" t="s">
        <v>44</v>
      </c>
      <c r="F69" s="1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99</v>
      </c>
      <c r="C70" s="1" t="s">
        <v>11</v>
      </c>
      <c r="D70" s="1" t="s">
        <v>5</v>
      </c>
      <c r="E70" s="1" t="s">
        <v>11</v>
      </c>
      <c r="F70" s="1" t="s">
        <v>22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99</v>
      </c>
      <c r="K70" s="1" t="str">
        <f>tblJoueurs[[#This Row],[PrénomJoueur]] &amp; " " &amp;tblJoueurs[[#This Row],[NomJoueur]]</f>
        <v xml:space="preserve"> Les Faciles à cuire</v>
      </c>
    </row>
    <row r="71" spans="1:11" x14ac:dyDescent="0.25">
      <c r="A71">
        <v>8</v>
      </c>
      <c r="B71">
        <v>1</v>
      </c>
      <c r="C71" s="1" t="s">
        <v>122</v>
      </c>
      <c r="D71" s="1" t="s">
        <v>123</v>
      </c>
      <c r="E71" s="1" t="s">
        <v>123</v>
      </c>
      <c r="F71" s="1" t="s">
        <v>52</v>
      </c>
      <c r="G71">
        <v>1</v>
      </c>
      <c r="H71">
        <v>1</v>
      </c>
      <c r="I71" s="1">
        <f>tblJoueurs[[#This Row],[NoÉquipe]]</f>
        <v>8</v>
      </c>
      <c r="J71" s="1">
        <f>tblJoueurs[[#This Row],[NoJoueur]]</f>
        <v>1</v>
      </c>
      <c r="K71" s="1" t="str">
        <f>tblJoueurs[[#This Row],[PrénomJoueur]] &amp; " " &amp;tblJoueurs[[#This Row],[NomJoueur]]</f>
        <v>Stéphanie Audet-Brazeau</v>
      </c>
    </row>
    <row r="72" spans="1:11" x14ac:dyDescent="0.25">
      <c r="A72">
        <v>8</v>
      </c>
      <c r="B72">
        <v>2</v>
      </c>
      <c r="C72" s="1" t="s">
        <v>124</v>
      </c>
      <c r="D72" s="1" t="s">
        <v>125</v>
      </c>
      <c r="E72" s="1" t="s">
        <v>125</v>
      </c>
      <c r="F72" s="1" t="s">
        <v>27</v>
      </c>
      <c r="G72">
        <v>1</v>
      </c>
      <c r="H72">
        <v>4</v>
      </c>
      <c r="I72" s="1">
        <f>tblJoueurs[[#This Row],[NoÉquipe]]</f>
        <v>8</v>
      </c>
      <c r="J72" s="1">
        <f>tblJoueurs[[#This Row],[NoJoueur]]</f>
        <v>2</v>
      </c>
      <c r="K72" s="1" t="str">
        <f>tblJoueurs[[#This Row],[PrénomJoueur]] &amp; " " &amp;tblJoueurs[[#This Row],[NomJoueur]]</f>
        <v>Julia Colpron</v>
      </c>
    </row>
    <row r="73" spans="1:11" x14ac:dyDescent="0.25">
      <c r="A73">
        <v>8</v>
      </c>
      <c r="B73">
        <v>3</v>
      </c>
      <c r="C73" s="1" t="s">
        <v>126</v>
      </c>
      <c r="D73" s="1" t="s">
        <v>127</v>
      </c>
      <c r="E73" s="1" t="s">
        <v>127</v>
      </c>
      <c r="F73" s="1" t="s">
        <v>27</v>
      </c>
      <c r="G73">
        <v>1</v>
      </c>
      <c r="H73">
        <v>2</v>
      </c>
      <c r="I73" s="1">
        <f>tblJoueurs[[#This Row],[NoÉquipe]]</f>
        <v>8</v>
      </c>
      <c r="J73" s="1">
        <f>tblJoueurs[[#This Row],[NoJoueur]]</f>
        <v>3</v>
      </c>
      <c r="K73" s="1" t="str">
        <f>tblJoueurs[[#This Row],[PrénomJoueur]] &amp; " " &amp;tblJoueurs[[#This Row],[NomJoueur]]</f>
        <v>Isabelle Gamache</v>
      </c>
    </row>
    <row r="74" spans="1:11" x14ac:dyDescent="0.25">
      <c r="A74">
        <v>8</v>
      </c>
      <c r="B74">
        <v>4</v>
      </c>
      <c r="C74" s="1" t="s">
        <v>128</v>
      </c>
      <c r="D74" s="1" t="s">
        <v>30</v>
      </c>
      <c r="E74" s="1" t="s">
        <v>30</v>
      </c>
      <c r="F74" s="1" t="s">
        <v>27</v>
      </c>
      <c r="G74">
        <v>1</v>
      </c>
      <c r="H74">
        <v>3</v>
      </c>
      <c r="I74" s="1">
        <f>tblJoueurs[[#This Row],[NoÉquipe]]</f>
        <v>8</v>
      </c>
      <c r="J74" s="1">
        <f>tblJoueurs[[#This Row],[NoJoueur]]</f>
        <v>4</v>
      </c>
      <c r="K74" s="1" t="str">
        <f>tblJoueurs[[#This Row],[PrénomJoueur]] &amp; " " &amp;tblJoueurs[[#This Row],[NomJoueur]]</f>
        <v>Catherine Lachance</v>
      </c>
    </row>
    <row r="75" spans="1:11" x14ac:dyDescent="0.25">
      <c r="A75">
        <v>8</v>
      </c>
      <c r="B75">
        <v>5</v>
      </c>
      <c r="C75" s="1" t="s">
        <v>129</v>
      </c>
      <c r="D75" s="1" t="s">
        <v>130</v>
      </c>
      <c r="E75" s="1" t="s">
        <v>130</v>
      </c>
      <c r="F75" s="1" t="s">
        <v>27</v>
      </c>
      <c r="G75">
        <v>1</v>
      </c>
      <c r="H75">
        <v>0</v>
      </c>
      <c r="I75" s="1">
        <f>tblJoueurs[[#This Row],[NoÉquipe]]</f>
        <v>8</v>
      </c>
      <c r="J75" s="1">
        <f>tblJoueurs[[#This Row],[NoJoueur]]</f>
        <v>5</v>
      </c>
      <c r="K75" s="1" t="str">
        <f>tblJoueurs[[#This Row],[PrénomJoueur]] &amp; " " &amp;tblJoueurs[[#This Row],[NomJoueur]]</f>
        <v>Francis Vilandré</v>
      </c>
    </row>
    <row r="76" spans="1:11" x14ac:dyDescent="0.25">
      <c r="A76">
        <v>8</v>
      </c>
      <c r="B76">
        <v>6</v>
      </c>
      <c r="C76" s="1" t="s">
        <v>20</v>
      </c>
      <c r="D76" s="1" t="s">
        <v>20</v>
      </c>
      <c r="E76" s="1" t="s">
        <v>20</v>
      </c>
      <c r="F76" s="1" t="s">
        <v>21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6</v>
      </c>
      <c r="K76" s="1" t="str">
        <f>tblJoueurs[[#This Row],[PrénomJoueur]] &amp; " " &amp;tblJoueurs[[#This Row],[NomJoueur]]</f>
        <v>Absent Absent</v>
      </c>
    </row>
    <row r="77" spans="1:11" x14ac:dyDescent="0.25">
      <c r="A77">
        <v>8</v>
      </c>
      <c r="B77">
        <v>7</v>
      </c>
      <c r="C77" s="1" t="s">
        <v>146</v>
      </c>
      <c r="D77" s="1" t="s">
        <v>147</v>
      </c>
      <c r="E77" s="1" t="s">
        <v>147</v>
      </c>
      <c r="F77" s="1" t="s">
        <v>21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7</v>
      </c>
      <c r="K77" s="1" t="str">
        <f>tblJoueurs[[#This Row],[PrénomJoueur]] &amp; " " &amp;tblJoueurs[[#This Row],[NomJoueur]]</f>
        <v>Émilie .</v>
      </c>
    </row>
    <row r="78" spans="1:11" x14ac:dyDescent="0.25">
      <c r="A78">
        <v>8</v>
      </c>
      <c r="B78">
        <v>99</v>
      </c>
      <c r="C78" s="1" t="s">
        <v>12</v>
      </c>
      <c r="D78" s="1" t="s">
        <v>5</v>
      </c>
      <c r="E78" s="1" t="s">
        <v>12</v>
      </c>
      <c r="F78" s="1" t="s">
        <v>22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99</v>
      </c>
      <c r="K78" s="1" t="str">
        <f>tblJoueurs[[#This Row],[PrénomJoueur]] &amp; " " &amp;tblJoueurs[[#This Row],[NomJoueur]]</f>
        <v xml:space="preserve">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2023-11-29T19:41:01Z</dcterms:modified>
</cp:coreProperties>
</file>