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omar\Documents\Github\gehstatcan.github.io\Saison22\DonnéesCSV\"/>
    </mc:Choice>
  </mc:AlternateContent>
  <xr:revisionPtr revIDLastSave="0" documentId="13_ncr:1_{2591EECF-29F7-4098-BC41-C06DE1DF14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isie" sheetId="1" r:id="rId1"/>
    <sheet name="tblÉquipes" sheetId="3" r:id="rId2"/>
    <sheet name="tblJoueu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7" i="4" l="1"/>
  <c r="I78" i="4"/>
  <c r="I79" i="4"/>
  <c r="I80" i="4"/>
  <c r="J77" i="4"/>
  <c r="J78" i="4"/>
  <c r="J79" i="4"/>
  <c r="J80" i="4"/>
  <c r="K77" i="4"/>
  <c r="K78" i="4"/>
  <c r="K79" i="4"/>
  <c r="K80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E2" i="3"/>
  <c r="E3" i="3"/>
  <c r="E4" i="3"/>
  <c r="E5" i="3"/>
  <c r="E6" i="3"/>
  <c r="E7" i="3"/>
  <c r="E8" i="3"/>
  <c r="E9" i="3"/>
  <c r="I39" i="1"/>
  <c r="G40" i="1"/>
  <c r="H40" i="1"/>
  <c r="I40" i="1"/>
  <c r="G41" i="1"/>
  <c r="H41" i="1"/>
  <c r="I41" i="1"/>
  <c r="G42" i="1"/>
  <c r="H42" i="1"/>
  <c r="I42" i="1"/>
  <c r="F39" i="1"/>
  <c r="F40" i="1"/>
  <c r="F41" i="1"/>
  <c r="F42" i="1"/>
  <c r="F38" i="1"/>
  <c r="I3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18" i="1"/>
  <c r="F37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8" i="1"/>
  <c r="N7" i="4" a="1"/>
  <c r="N7" i="4" s="1"/>
  <c r="C3" i="1"/>
  <c r="C4" i="1"/>
  <c r="M18" i="4" l="1" a="1"/>
  <c r="A8" i="1" a="1"/>
  <c r="G39" i="1" l="1"/>
  <c r="H39" i="1"/>
  <c r="H36" i="1"/>
  <c r="G38" i="1"/>
  <c r="G37" i="1"/>
  <c r="H37" i="1"/>
  <c r="G36" i="1"/>
  <c r="H38" i="1"/>
  <c r="A8" i="1"/>
  <c r="G18" i="1" s="1"/>
  <c r="M18" i="4"/>
  <c r="H35" i="1" s="1"/>
  <c r="G35" i="1" s="1"/>
  <c r="H34" i="1" s="1"/>
  <c r="G34" i="1" s="1"/>
  <c r="H33" i="1" s="1"/>
  <c r="G33" i="1" s="1"/>
  <c r="H32" i="1" s="1"/>
  <c r="G32" i="1" s="1"/>
  <c r="H31" i="1" s="1"/>
  <c r="G31" i="1" s="1"/>
  <c r="H30" i="1" s="1"/>
  <c r="G30" i="1" s="1"/>
  <c r="H29" i="1" s="1"/>
  <c r="G29" i="1" s="1"/>
  <c r="H28" i="1" s="1"/>
  <c r="G28" i="1" s="1"/>
  <c r="H27" i="1" s="1"/>
  <c r="G27" i="1" s="1"/>
  <c r="H26" i="1" s="1"/>
  <c r="G26" i="1" s="1"/>
  <c r="H25" i="1" s="1"/>
  <c r="G25" i="1" s="1"/>
  <c r="H24" i="1" s="1"/>
  <c r="G24" i="1" s="1"/>
  <c r="H23" i="1" s="1"/>
  <c r="G23" i="1" s="1"/>
  <c r="H22" i="1" s="1"/>
  <c r="G22" i="1" s="1"/>
  <c r="H21" i="1" s="1"/>
  <c r="G21" i="1" s="1"/>
  <c r="H20" i="1" s="1"/>
  <c r="G20" i="1" s="1"/>
  <c r="H19" i="1" s="1"/>
  <c r="G19" i="1" s="1"/>
  <c r="H18" i="1" s="1"/>
  <c r="F4" i="1" l="1" a="1"/>
  <c r="F4" i="1" s="1"/>
  <c r="K4" i="1" s="1"/>
  <c r="K8" i="1" l="1"/>
  <c r="K13" i="1"/>
  <c r="K6" i="1"/>
  <c r="K10" i="1"/>
  <c r="K11" i="1"/>
  <c r="K5" i="1"/>
  <c r="K9" i="1"/>
  <c r="K12" i="1"/>
  <c r="K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<sst xmlns="http://schemas.openxmlformats.org/spreadsheetml/2006/main" count="369" uniqueCount="152">
  <si>
    <t>NoÉquipe</t>
  </si>
  <si>
    <t>NomÉquipe</t>
  </si>
  <si>
    <t>PosFinale</t>
  </si>
  <si>
    <t>Carillon</t>
  </si>
  <si>
    <t>Les Disciples de Yaourt</t>
  </si>
  <si>
    <t/>
  </si>
  <si>
    <t>Les Bons Perdants</t>
  </si>
  <si>
    <t>Les érudits en gerbe</t>
  </si>
  <si>
    <t>Les Herbizarres</t>
  </si>
  <si>
    <t>Les Méthos précieux</t>
  </si>
  <si>
    <t>Les 12e meilleurs</t>
  </si>
  <si>
    <t>Les Faciles à cuire</t>
  </si>
  <si>
    <t>Les Génies de la traduction</t>
  </si>
  <si>
    <t>NoJoueur</t>
  </si>
  <si>
    <t>NomJoueur</t>
  </si>
  <si>
    <t>PrénomJoueur</t>
  </si>
  <si>
    <t>Alias</t>
  </si>
  <si>
    <t>Statut</t>
  </si>
  <si>
    <t>Icône</t>
  </si>
  <si>
    <t>PosActuelle</t>
  </si>
  <si>
    <t>Absent</t>
  </si>
  <si>
    <t>Remplaçant</t>
  </si>
  <si>
    <t>Équipe</t>
  </si>
  <si>
    <t>Turpin</t>
  </si>
  <si>
    <t>Danielle</t>
  </si>
  <si>
    <t>Sarrasin</t>
  </si>
  <si>
    <t>Marie-Hélène</t>
  </si>
  <si>
    <t>Régulier</t>
  </si>
  <si>
    <t>Allard Gervais</t>
  </si>
  <si>
    <t>Daphné</t>
  </si>
  <si>
    <t>Catherine</t>
  </si>
  <si>
    <t>Aubé</t>
  </si>
  <si>
    <t>Yanick</t>
  </si>
  <si>
    <t>Louis</t>
  </si>
  <si>
    <t>M.</t>
  </si>
  <si>
    <t>Jean-Michel</t>
  </si>
  <si>
    <t>Falconer</t>
  </si>
  <si>
    <t>James</t>
  </si>
  <si>
    <t>Charbonneau</t>
  </si>
  <si>
    <t>Patrick</t>
  </si>
  <si>
    <t>Bourdages</t>
  </si>
  <si>
    <t>Emy</t>
  </si>
  <si>
    <t>Lemyre (Faciles)</t>
  </si>
  <si>
    <t>Étienne</t>
  </si>
  <si>
    <t>Binet</t>
  </si>
  <si>
    <t>David</t>
  </si>
  <si>
    <t>Lemyre (Disciples)</t>
  </si>
  <si>
    <t>Morency</t>
  </si>
  <si>
    <t>Jean-Dominique</t>
  </si>
  <si>
    <t>Borrelli</t>
  </si>
  <si>
    <t>Kevin</t>
  </si>
  <si>
    <t>Capitaine</t>
  </si>
  <si>
    <t>Dionne</t>
  </si>
  <si>
    <t>Claude</t>
  </si>
  <si>
    <t>Ouellet-Léveillé</t>
  </si>
  <si>
    <t>Bertrand</t>
  </si>
  <si>
    <t>Morin</t>
  </si>
  <si>
    <t>Bruno</t>
  </si>
  <si>
    <t>Lavoie</t>
  </si>
  <si>
    <t>François</t>
  </si>
  <si>
    <t>Boisvert</t>
  </si>
  <si>
    <t>Steeve</t>
  </si>
  <si>
    <t>Perreault</t>
  </si>
  <si>
    <t>Samuel</t>
  </si>
  <si>
    <t>Baillargeon</t>
  </si>
  <si>
    <t>Jonathan</t>
  </si>
  <si>
    <t>Hardy</t>
  </si>
  <si>
    <t>Vincent</t>
  </si>
  <si>
    <t>Paquin</t>
  </si>
  <si>
    <t>Nicole</t>
  </si>
  <si>
    <t>Assoumou</t>
  </si>
  <si>
    <t>Franklin</t>
  </si>
  <si>
    <t>Switzer</t>
  </si>
  <si>
    <t>Mark</t>
  </si>
  <si>
    <t>Parent</t>
  </si>
  <si>
    <t>Pierre</t>
  </si>
  <si>
    <t>Rivest</t>
  </si>
  <si>
    <t>Delage</t>
  </si>
  <si>
    <t>André</t>
  </si>
  <si>
    <t>Maheux</t>
  </si>
  <si>
    <t>Louise</t>
  </si>
  <si>
    <t>Landry</t>
  </si>
  <si>
    <t>Sébastien</t>
  </si>
  <si>
    <t>Bédard</t>
  </si>
  <si>
    <t>Frédéric</t>
  </si>
  <si>
    <t>Ouellet</t>
  </si>
  <si>
    <t>Geneviève</t>
  </si>
  <si>
    <t>Vézina</t>
  </si>
  <si>
    <t>Martineau</t>
  </si>
  <si>
    <t>Stéphane</t>
  </si>
  <si>
    <t>Parenteau</t>
  </si>
  <si>
    <t>Michel</t>
  </si>
  <si>
    <t>Pelletier</t>
  </si>
  <si>
    <t>Caroline</t>
  </si>
  <si>
    <t>Lapierre</t>
  </si>
  <si>
    <t>Bernier</t>
  </si>
  <si>
    <t>Julie</t>
  </si>
  <si>
    <t>Perron</t>
  </si>
  <si>
    <t>Sylvain</t>
  </si>
  <si>
    <t>Sirois</t>
  </si>
  <si>
    <t>Martin</t>
  </si>
  <si>
    <t>Garriguet</t>
  </si>
  <si>
    <t>Didier</t>
  </si>
  <si>
    <t>Provencal</t>
  </si>
  <si>
    <t>Jean-Sébastien</t>
  </si>
  <si>
    <t>Mongeau</t>
  </si>
  <si>
    <t>Bosa</t>
  </si>
  <si>
    <t>Keven</t>
  </si>
  <si>
    <t>Bérard-Chagnon</t>
  </si>
  <si>
    <t>Julien</t>
  </si>
  <si>
    <t>Pierre-Olivier</t>
  </si>
  <si>
    <t>Rassart</t>
  </si>
  <si>
    <t>Bérubé</t>
  </si>
  <si>
    <t>Philippe</t>
  </si>
  <si>
    <t>Labillois</t>
  </si>
  <si>
    <t>Tony</t>
  </si>
  <si>
    <t>Caron-Malenfant</t>
  </si>
  <si>
    <t>Éric</t>
  </si>
  <si>
    <t>Galarneau</t>
  </si>
  <si>
    <t>Labrecque-Synnott</t>
  </si>
  <si>
    <t>Félix</t>
  </si>
  <si>
    <t>Audet-Brazeau</t>
  </si>
  <si>
    <t>Stéphanie</t>
  </si>
  <si>
    <t>Colpron</t>
  </si>
  <si>
    <t>Julia</t>
  </si>
  <si>
    <t>Gamache</t>
  </si>
  <si>
    <t>Isabelle</t>
  </si>
  <si>
    <t>Lachance</t>
  </si>
  <si>
    <t>Vilandré</t>
  </si>
  <si>
    <t>Francis</t>
  </si>
  <si>
    <t>Saisi des points</t>
  </si>
  <si>
    <t>Équipe A</t>
  </si>
  <si>
    <t>Équipe B</t>
  </si>
  <si>
    <t>Nom complet</t>
  </si>
  <si>
    <t>NoJoueur2</t>
  </si>
  <si>
    <t>NoÉquipe2</t>
  </si>
  <si>
    <t>Nom</t>
  </si>
  <si>
    <t>Points</t>
  </si>
  <si>
    <t># partie</t>
  </si>
  <si>
    <t>NoPartie</t>
  </si>
  <si>
    <t>Format tblRépondantsParJoueurs</t>
  </si>
  <si>
    <t>Copie avec les bonnes colonnes</t>
  </si>
  <si>
    <t>Format CSV</t>
  </si>
  <si>
    <t>Savard</t>
  </si>
  <si>
    <t>Marlène</t>
  </si>
  <si>
    <t>Émilie</t>
  </si>
  <si>
    <t>Sarrazin</t>
  </si>
  <si>
    <t>NA</t>
  </si>
  <si>
    <t>Sergerie</t>
  </si>
  <si>
    <t>LeBlanc</t>
  </si>
  <si>
    <t>Élizabeth</t>
  </si>
  <si>
    <t>Fougères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</si>
</sst>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2" borderId="1" xfId="1"/>
    <xf numFmtId="0" fontId="5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Output" xfId="1" builtinId="2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Équipes" displayName="tblÉquipes" ref="A1:E9" totalsRowShown="0">
  <autoFilter ref="A1:E9" xr:uid="{00000000-0009-0000-0100-000001000000}"/>
  <tableColumns count="5">
    <tableColumn id="1" xr3:uid="{00000000-0010-0000-0000-000001000000}" name="NoÉquipe"/>
    <tableColumn id="2" xr3:uid="{00000000-0010-0000-0000-000002000000}" name="NomÉquipe" dataDxfId="9"/>
    <tableColumn id="3" xr3:uid="{00000000-0010-0000-0000-000003000000}" name="PosFinale" dataDxfId="8"/>
    <tableColumn id="4" xr3:uid="{00000000-0010-0000-0000-000004000000}" name="Carillon"/>
    <tableColumn id="5" xr3:uid="{00000000-0010-0000-0000-000005000000}" name="NoÉquipe2" dataDxfId="7">
      <calculatedColumnFormula>tblÉquipes[[#This Row],[NoÉquipe]]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Joueurs" displayName="tblJoueurs" ref="A1:K80" totalsRowShown="0">
  <autoFilter ref="A1:K80" xr:uid="{00000000-0009-0000-0100-000002000000}"/>
  <tableColumns count="11">
    <tableColumn id="1" xr3:uid="{00000000-0010-0000-0100-000001000000}" name="NoÉquipe"/>
    <tableColumn id="2" xr3:uid="{00000000-0010-0000-0100-000002000000}" name="NoJoueur"/>
    <tableColumn id="3" xr3:uid="{00000000-0010-0000-0100-000003000000}" name="NomJoueur" dataDxfId="6"/>
    <tableColumn id="4" xr3:uid="{00000000-0010-0000-0100-000004000000}" name="PrénomJoueur" dataDxfId="5"/>
    <tableColumn id="5" xr3:uid="{00000000-0010-0000-0100-000005000000}" name="Alias" dataDxfId="4"/>
    <tableColumn id="6" xr3:uid="{00000000-0010-0000-0100-000006000000}" name="Statut" dataDxfId="3"/>
    <tableColumn id="7" xr3:uid="{00000000-0010-0000-0100-000007000000}" name="Icône"/>
    <tableColumn id="8" xr3:uid="{00000000-0010-0000-0100-000008000000}" name="PosActuelle"/>
    <tableColumn id="11" xr3:uid="{00000000-0010-0000-0100-00000B000000}" name="NoÉquipe2" dataDxfId="2">
      <calculatedColumnFormula>tblJoueurs[[#This Row],[NoÉquipe]]</calculatedColumnFormula>
    </tableColumn>
    <tableColumn id="10" xr3:uid="{00000000-0010-0000-0100-00000A000000}" name="NoJoueur2" dataDxfId="1">
      <calculatedColumnFormula>tblJoueurs[[#This Row],[NoJoueur]]</calculatedColumnFormula>
    </tableColumn>
    <tableColumn id="9" xr3:uid="{00000000-0010-0000-0100-000009000000}" name="Nom complet" dataDxfId="0">
      <calculatedColumnFormula>tblJoueurs[[#This Row],[PrénomJoueur]] &amp; " " &amp;tblJoueurs[[#This Row],[NomJoueur]]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L21" sqref="L21"/>
    </sheetView>
  </sheetViews>
  <sheetFormatPr defaultColWidth="8.85546875" defaultRowHeight="15" x14ac:dyDescent="0.25"/>
  <cols>
    <col min="1" max="1" width="9.7109375" bestFit="1" customWidth="1"/>
    <col min="2" max="2" width="21.5703125" bestFit="1" customWidth="1"/>
    <col min="3" max="3" width="25" bestFit="1" customWidth="1"/>
    <col min="4" max="5" width="6.5703125" bestFit="1" customWidth="1"/>
    <col min="6" max="6" width="8.85546875" bestFit="1" customWidth="1"/>
    <col min="7" max="7" width="9.7109375" bestFit="1" customWidth="1"/>
    <col min="8" max="8" width="9.5703125" bestFit="1" customWidth="1"/>
    <col min="9" max="9" width="6.5703125" bestFit="1" customWidth="1"/>
    <col min="10" max="10" width="18.5703125" customWidth="1"/>
    <col min="11" max="11" width="10.42578125" customWidth="1"/>
  </cols>
  <sheetData>
    <row r="1" spans="1:11" ht="21" x14ac:dyDescent="0.35">
      <c r="A1" s="5" t="s">
        <v>130</v>
      </c>
      <c r="B1" s="5"/>
      <c r="C1" s="5"/>
      <c r="F1" s="4" t="s">
        <v>140</v>
      </c>
      <c r="G1" s="4"/>
      <c r="H1" s="4"/>
      <c r="I1" s="4"/>
      <c r="K1" t="s">
        <v>142</v>
      </c>
    </row>
    <row r="2" spans="1:11" x14ac:dyDescent="0.25">
      <c r="A2" s="2" t="s">
        <v>138</v>
      </c>
      <c r="B2" s="3">
        <v>22</v>
      </c>
    </row>
    <row r="3" spans="1:11" x14ac:dyDescent="0.25">
      <c r="A3" s="2" t="s">
        <v>131</v>
      </c>
      <c r="B3" s="3" t="s">
        <v>11</v>
      </c>
      <c r="C3">
        <f>VLOOKUP(B3,tblÉquipes[[#All],[NomÉquipe]:[NoÉquipe2]],4,FALSE)</f>
        <v>7</v>
      </c>
      <c r="F3" s="2" t="s">
        <v>139</v>
      </c>
      <c r="G3" s="2" t="s">
        <v>0</v>
      </c>
      <c r="H3" s="2" t="s">
        <v>13</v>
      </c>
      <c r="I3" s="2" t="s">
        <v>137</v>
      </c>
    </row>
    <row r="4" spans="1:11" x14ac:dyDescent="0.25">
      <c r="A4" s="2" t="s">
        <v>132</v>
      </c>
      <c r="B4" s="3" t="s">
        <v>12</v>
      </c>
      <c r="C4">
        <f>VLOOKUP(B4,tblÉquipes[[#All],[NomÉquipe]:[NoÉquipe2]],4,FALSE)</f>
        <v>8</v>
      </c>
      <c r="F4" cm="1">
        <f t="array" ref="F4:I13">_xlfn._xlws.FILTER(F18:I42,I18:I42&gt;0)</f>
        <v>22</v>
      </c>
      <c r="G4">
        <v>7</v>
      </c>
      <c r="H4">
        <v>1</v>
      </c>
      <c r="I4">
        <v>120</v>
      </c>
      <c r="K4" t="str">
        <f>F4&amp;","&amp;G4&amp;","&amp;H4&amp;","&amp;I4</f>
        <v>22,7,1,120</v>
      </c>
    </row>
    <row r="5" spans="1:11" x14ac:dyDescent="0.25">
      <c r="F5">
        <v>22</v>
      </c>
      <c r="G5">
        <v>7</v>
      </c>
      <c r="H5">
        <v>3</v>
      </c>
      <c r="I5">
        <v>105</v>
      </c>
      <c r="K5" t="str">
        <f t="shared" ref="K5:K13" si="0">F5&amp;","&amp;G5&amp;","&amp;H5&amp;","&amp;I5</f>
        <v>22,7,3,105</v>
      </c>
    </row>
    <row r="6" spans="1:11" x14ac:dyDescent="0.25">
      <c r="F6">
        <v>22</v>
      </c>
      <c r="G6">
        <v>7</v>
      </c>
      <c r="H6">
        <v>4</v>
      </c>
      <c r="I6">
        <v>150</v>
      </c>
      <c r="K6" t="str">
        <f t="shared" si="0"/>
        <v>22,7,4,150</v>
      </c>
    </row>
    <row r="7" spans="1:11" x14ac:dyDescent="0.25">
      <c r="A7" s="2" t="s">
        <v>0</v>
      </c>
      <c r="B7" s="2" t="s">
        <v>13</v>
      </c>
      <c r="C7" s="2" t="s">
        <v>136</v>
      </c>
      <c r="D7" s="2" t="s">
        <v>137</v>
      </c>
      <c r="F7">
        <v>22</v>
      </c>
      <c r="G7">
        <v>7</v>
      </c>
      <c r="H7">
        <v>12</v>
      </c>
      <c r="I7">
        <v>40</v>
      </c>
      <c r="K7" t="str">
        <f t="shared" si="0"/>
        <v>22,7,12,40</v>
      </c>
    </row>
    <row r="8" spans="1:11" x14ac:dyDescent="0.25">
      <c r="A8" cm="1">
        <f t="array" ref="A8:C29">_xlfn._xlws.FILTER(tblJoueurs!I:K,(tblJoueurs!I:I=$C$3)+(tblJoueurs!I:I=$C$4),"")</f>
        <v>7</v>
      </c>
      <c r="B8">
        <v>1</v>
      </c>
      <c r="C8" t="str">
        <v>Philippe Bérubé</v>
      </c>
      <c r="D8" s="3">
        <v>120</v>
      </c>
      <c r="F8">
        <v>22</v>
      </c>
      <c r="G8">
        <v>7</v>
      </c>
      <c r="H8">
        <v>99</v>
      </c>
      <c r="I8">
        <v>65</v>
      </c>
      <c r="K8" t="str">
        <f t="shared" si="0"/>
        <v>22,7,99,65</v>
      </c>
    </row>
    <row r="9" spans="1:11" x14ac:dyDescent="0.25">
      <c r="A9">
        <v>7</v>
      </c>
      <c r="B9">
        <v>2</v>
      </c>
      <c r="C9" t="str">
        <v>Tony Labillois</v>
      </c>
      <c r="D9" s="3"/>
      <c r="F9">
        <v>22</v>
      </c>
      <c r="G9">
        <v>8</v>
      </c>
      <c r="H9">
        <v>4</v>
      </c>
      <c r="I9">
        <v>20</v>
      </c>
      <c r="K9" t="str">
        <f t="shared" si="0"/>
        <v>22,8,4,20</v>
      </c>
    </row>
    <row r="10" spans="1:11" x14ac:dyDescent="0.25">
      <c r="A10">
        <v>7</v>
      </c>
      <c r="B10">
        <v>3</v>
      </c>
      <c r="C10" t="str">
        <v>Éric Caron-Malenfant</v>
      </c>
      <c r="D10" s="3">
        <v>105</v>
      </c>
      <c r="F10">
        <v>22</v>
      </c>
      <c r="G10">
        <v>8</v>
      </c>
      <c r="H10">
        <v>5</v>
      </c>
      <c r="I10">
        <v>80</v>
      </c>
      <c r="K10" t="str">
        <f t="shared" si="0"/>
        <v>22,8,5,80</v>
      </c>
    </row>
    <row r="11" spans="1:11" x14ac:dyDescent="0.25">
      <c r="A11">
        <v>7</v>
      </c>
      <c r="B11">
        <v>4</v>
      </c>
      <c r="C11" t="str">
        <v>Pierre Galarneau</v>
      </c>
      <c r="D11" s="3">
        <v>150</v>
      </c>
      <c r="F11">
        <v>22</v>
      </c>
      <c r="G11">
        <v>8</v>
      </c>
      <c r="H11">
        <v>6</v>
      </c>
      <c r="I11">
        <v>40</v>
      </c>
      <c r="K11" t="str">
        <f t="shared" si="0"/>
        <v>22,8,6,40</v>
      </c>
    </row>
    <row r="12" spans="1:11" x14ac:dyDescent="0.25">
      <c r="A12">
        <v>7</v>
      </c>
      <c r="B12">
        <v>5</v>
      </c>
      <c r="C12" t="str">
        <v>Félix Labrecque-Synnott</v>
      </c>
      <c r="D12" s="3"/>
      <c r="F12">
        <v>22</v>
      </c>
      <c r="G12">
        <v>8</v>
      </c>
      <c r="H12">
        <v>8</v>
      </c>
      <c r="I12">
        <v>40</v>
      </c>
      <c r="K12" t="str">
        <f t="shared" si="0"/>
        <v>22,8,8,40</v>
      </c>
    </row>
    <row r="13" spans="1:11" x14ac:dyDescent="0.25">
      <c r="A13">
        <v>7</v>
      </c>
      <c r="B13">
        <v>6</v>
      </c>
      <c r="C13" t="str">
        <v>Danielle Turpin</v>
      </c>
      <c r="D13" s="3"/>
      <c r="F13">
        <v>22</v>
      </c>
      <c r="G13">
        <v>8</v>
      </c>
      <c r="H13">
        <v>99</v>
      </c>
      <c r="I13">
        <v>35</v>
      </c>
      <c r="K13" t="str">
        <f t="shared" si="0"/>
        <v>22,8,99,35</v>
      </c>
    </row>
    <row r="14" spans="1:11" x14ac:dyDescent="0.25">
      <c r="A14">
        <v>7</v>
      </c>
      <c r="B14">
        <v>7</v>
      </c>
      <c r="C14" t="str">
        <v>James Falconer</v>
      </c>
      <c r="D14" s="3"/>
    </row>
    <row r="15" spans="1:11" x14ac:dyDescent="0.25">
      <c r="A15">
        <v>7</v>
      </c>
      <c r="B15">
        <v>8</v>
      </c>
      <c r="C15" t="str">
        <v>Absent Absent</v>
      </c>
      <c r="D15" s="3"/>
    </row>
    <row r="16" spans="1:11" ht="15.75" x14ac:dyDescent="0.25">
      <c r="A16">
        <v>7</v>
      </c>
      <c r="B16">
        <v>9</v>
      </c>
      <c r="C16" t="str">
        <v>Catherine NA</v>
      </c>
      <c r="D16" s="3"/>
      <c r="F16" s="6" t="s">
        <v>141</v>
      </c>
      <c r="G16" s="6"/>
      <c r="H16" s="6"/>
    </row>
    <row r="17" spans="1:9" x14ac:dyDescent="0.25">
      <c r="A17">
        <v>7</v>
      </c>
      <c r="B17">
        <v>10</v>
      </c>
      <c r="C17" t="str">
        <v>Louis NA</v>
      </c>
      <c r="D17" s="3"/>
      <c r="F17" s="2" t="s">
        <v>139</v>
      </c>
      <c r="G17" s="2" t="s">
        <v>0</v>
      </c>
      <c r="H17" s="2" t="s">
        <v>13</v>
      </c>
      <c r="I17" s="2" t="s">
        <v>137</v>
      </c>
    </row>
    <row r="18" spans="1:9" x14ac:dyDescent="0.25">
      <c r="A18">
        <v>7</v>
      </c>
      <c r="B18">
        <v>11</v>
      </c>
      <c r="C18" t="str">
        <v>Étienne Lemyre (Faciles)</v>
      </c>
      <c r="D18" s="3"/>
      <c r="F18">
        <f>$B$2</f>
        <v>22</v>
      </c>
      <c r="G18">
        <f t="shared" ref="G18:G38" si="1">A8</f>
        <v>7</v>
      </c>
      <c r="H18">
        <f t="shared" ref="H18:H38" si="2">B8</f>
        <v>1</v>
      </c>
      <c r="I18">
        <f t="shared" ref="I18:I38" si="3">D8</f>
        <v>120</v>
      </c>
    </row>
    <row r="19" spans="1:9" x14ac:dyDescent="0.25">
      <c r="A19">
        <v>7</v>
      </c>
      <c r="B19">
        <v>12</v>
      </c>
      <c r="C19" t="str">
        <v>Élizabeth LeBlanc</v>
      </c>
      <c r="D19" s="3">
        <v>40</v>
      </c>
      <c r="F19">
        <f t="shared" ref="F19:F42" si="4">$B$2</f>
        <v>22</v>
      </c>
      <c r="G19">
        <f t="shared" si="1"/>
        <v>7</v>
      </c>
      <c r="H19">
        <f t="shared" si="2"/>
        <v>2</v>
      </c>
      <c r="I19">
        <f t="shared" si="3"/>
        <v>0</v>
      </c>
    </row>
    <row r="20" spans="1:9" x14ac:dyDescent="0.25">
      <c r="A20">
        <v>7</v>
      </c>
      <c r="B20">
        <v>99</v>
      </c>
      <c r="C20" t="str">
        <v>NA Les Faciles à cuire</v>
      </c>
      <c r="D20" s="3">
        <v>65</v>
      </c>
      <c r="F20">
        <f t="shared" si="4"/>
        <v>22</v>
      </c>
      <c r="G20">
        <f t="shared" si="1"/>
        <v>7</v>
      </c>
      <c r="H20">
        <f t="shared" si="2"/>
        <v>3</v>
      </c>
      <c r="I20">
        <f t="shared" si="3"/>
        <v>105</v>
      </c>
    </row>
    <row r="21" spans="1:9" x14ac:dyDescent="0.25">
      <c r="A21">
        <v>8</v>
      </c>
      <c r="B21">
        <v>1</v>
      </c>
      <c r="C21" t="str">
        <v>Stéphanie Audet-Brazeau</v>
      </c>
      <c r="D21" s="3"/>
      <c r="F21">
        <f t="shared" si="4"/>
        <v>22</v>
      </c>
      <c r="G21">
        <f t="shared" si="1"/>
        <v>7</v>
      </c>
      <c r="H21">
        <f t="shared" si="2"/>
        <v>4</v>
      </c>
      <c r="I21">
        <f t="shared" si="3"/>
        <v>150</v>
      </c>
    </row>
    <row r="22" spans="1:9" x14ac:dyDescent="0.25">
      <c r="A22">
        <v>8</v>
      </c>
      <c r="B22">
        <v>2</v>
      </c>
      <c r="C22" t="str">
        <v>Julia Colpron</v>
      </c>
      <c r="D22" s="3"/>
      <c r="F22">
        <f t="shared" si="4"/>
        <v>22</v>
      </c>
      <c r="G22">
        <f t="shared" si="1"/>
        <v>7</v>
      </c>
      <c r="H22">
        <f t="shared" si="2"/>
        <v>5</v>
      </c>
      <c r="I22">
        <f t="shared" si="3"/>
        <v>0</v>
      </c>
    </row>
    <row r="23" spans="1:9" x14ac:dyDescent="0.25">
      <c r="A23">
        <v>8</v>
      </c>
      <c r="B23">
        <v>3</v>
      </c>
      <c r="C23" t="str">
        <v>Isabelle Gamache</v>
      </c>
      <c r="D23" s="3"/>
      <c r="F23">
        <f t="shared" si="4"/>
        <v>22</v>
      </c>
      <c r="G23">
        <f t="shared" si="1"/>
        <v>7</v>
      </c>
      <c r="H23">
        <f t="shared" si="2"/>
        <v>6</v>
      </c>
      <c r="I23">
        <f t="shared" si="3"/>
        <v>0</v>
      </c>
    </row>
    <row r="24" spans="1:9" x14ac:dyDescent="0.25">
      <c r="A24">
        <v>8</v>
      </c>
      <c r="B24">
        <v>4</v>
      </c>
      <c r="C24" t="str">
        <v>Catherine Lachance</v>
      </c>
      <c r="D24" s="3">
        <v>20</v>
      </c>
      <c r="F24">
        <f t="shared" si="4"/>
        <v>22</v>
      </c>
      <c r="G24">
        <f t="shared" si="1"/>
        <v>7</v>
      </c>
      <c r="H24">
        <f t="shared" si="2"/>
        <v>7</v>
      </c>
      <c r="I24">
        <f t="shared" si="3"/>
        <v>0</v>
      </c>
    </row>
    <row r="25" spans="1:9" x14ac:dyDescent="0.25">
      <c r="A25">
        <v>8</v>
      </c>
      <c r="B25">
        <v>5</v>
      </c>
      <c r="C25" t="str">
        <v>Francis Vilandré</v>
      </c>
      <c r="D25" s="3">
        <v>80</v>
      </c>
      <c r="F25">
        <f t="shared" si="4"/>
        <v>22</v>
      </c>
      <c r="G25">
        <f t="shared" si="1"/>
        <v>7</v>
      </c>
      <c r="H25">
        <f t="shared" si="2"/>
        <v>8</v>
      </c>
      <c r="I25">
        <f t="shared" si="3"/>
        <v>0</v>
      </c>
    </row>
    <row r="26" spans="1:9" x14ac:dyDescent="0.25">
      <c r="A26">
        <v>8</v>
      </c>
      <c r="B26">
        <v>6</v>
      </c>
      <c r="C26" t="str">
        <v>Julie Sarrazin</v>
      </c>
      <c r="D26" s="3">
        <v>40</v>
      </c>
      <c r="F26">
        <f t="shared" si="4"/>
        <v>22</v>
      </c>
      <c r="G26">
        <f t="shared" si="1"/>
        <v>7</v>
      </c>
      <c r="H26">
        <f t="shared" si="2"/>
        <v>9</v>
      </c>
      <c r="I26">
        <f t="shared" si="3"/>
        <v>0</v>
      </c>
    </row>
    <row r="27" spans="1:9" x14ac:dyDescent="0.25">
      <c r="A27">
        <v>8</v>
      </c>
      <c r="B27">
        <v>7</v>
      </c>
      <c r="C27" t="str">
        <v>Absent Absent</v>
      </c>
      <c r="D27" s="3"/>
      <c r="F27">
        <f t="shared" si="4"/>
        <v>22</v>
      </c>
      <c r="G27">
        <f t="shared" si="1"/>
        <v>7</v>
      </c>
      <c r="H27">
        <f t="shared" si="2"/>
        <v>10</v>
      </c>
      <c r="I27">
        <f t="shared" si="3"/>
        <v>0</v>
      </c>
    </row>
    <row r="28" spans="1:9" x14ac:dyDescent="0.25">
      <c r="A28">
        <v>8</v>
      </c>
      <c r="B28">
        <v>8</v>
      </c>
      <c r="C28" t="str">
        <v>Émilie Fougères</v>
      </c>
      <c r="D28" s="3">
        <v>40</v>
      </c>
      <c r="F28">
        <f t="shared" si="4"/>
        <v>22</v>
      </c>
      <c r="G28">
        <f t="shared" si="1"/>
        <v>7</v>
      </c>
      <c r="H28">
        <f t="shared" si="2"/>
        <v>11</v>
      </c>
      <c r="I28">
        <f t="shared" si="3"/>
        <v>0</v>
      </c>
    </row>
    <row r="29" spans="1:9" x14ac:dyDescent="0.25">
      <c r="A29">
        <v>8</v>
      </c>
      <c r="B29">
        <v>99</v>
      </c>
      <c r="C29" t="str">
        <v>NA Les Génies de la traduction</v>
      </c>
      <c r="D29" s="3">
        <v>35</v>
      </c>
      <c r="F29">
        <f t="shared" si="4"/>
        <v>22</v>
      </c>
      <c r="G29">
        <f t="shared" si="1"/>
        <v>7</v>
      </c>
      <c r="H29">
        <f t="shared" si="2"/>
        <v>12</v>
      </c>
      <c r="I29">
        <f t="shared" si="3"/>
        <v>40</v>
      </c>
    </row>
    <row r="30" spans="1:9" x14ac:dyDescent="0.25">
      <c r="D30" s="3"/>
      <c r="F30">
        <f t="shared" si="4"/>
        <v>22</v>
      </c>
      <c r="G30">
        <f t="shared" si="1"/>
        <v>7</v>
      </c>
      <c r="H30">
        <f t="shared" si="2"/>
        <v>99</v>
      </c>
      <c r="I30">
        <f t="shared" si="3"/>
        <v>65</v>
      </c>
    </row>
    <row r="31" spans="1:9" x14ac:dyDescent="0.25">
      <c r="D31" s="3"/>
      <c r="F31">
        <f t="shared" si="4"/>
        <v>22</v>
      </c>
      <c r="G31">
        <f t="shared" si="1"/>
        <v>8</v>
      </c>
      <c r="H31">
        <f t="shared" si="2"/>
        <v>1</v>
      </c>
      <c r="I31">
        <f t="shared" si="3"/>
        <v>0</v>
      </c>
    </row>
    <row r="32" spans="1:9" x14ac:dyDescent="0.25">
      <c r="D32" s="3"/>
      <c r="F32">
        <f t="shared" si="4"/>
        <v>22</v>
      </c>
      <c r="G32">
        <f t="shared" si="1"/>
        <v>8</v>
      </c>
      <c r="H32">
        <f t="shared" si="2"/>
        <v>2</v>
      </c>
      <c r="I32">
        <f t="shared" si="3"/>
        <v>0</v>
      </c>
    </row>
    <row r="33" spans="6:9" x14ac:dyDescent="0.25">
      <c r="F33">
        <f t="shared" si="4"/>
        <v>22</v>
      </c>
      <c r="G33">
        <f t="shared" si="1"/>
        <v>8</v>
      </c>
      <c r="H33">
        <f t="shared" si="2"/>
        <v>3</v>
      </c>
      <c r="I33">
        <f t="shared" si="3"/>
        <v>0</v>
      </c>
    </row>
    <row r="34" spans="6:9" x14ac:dyDescent="0.25">
      <c r="F34">
        <f t="shared" si="4"/>
        <v>22</v>
      </c>
      <c r="G34">
        <f t="shared" si="1"/>
        <v>8</v>
      </c>
      <c r="H34">
        <f t="shared" si="2"/>
        <v>4</v>
      </c>
      <c r="I34">
        <f t="shared" si="3"/>
        <v>20</v>
      </c>
    </row>
    <row r="35" spans="6:9" x14ac:dyDescent="0.25">
      <c r="F35">
        <f t="shared" si="4"/>
        <v>22</v>
      </c>
      <c r="G35">
        <f t="shared" si="1"/>
        <v>8</v>
      </c>
      <c r="H35">
        <f t="shared" si="2"/>
        <v>5</v>
      </c>
      <c r="I35">
        <f t="shared" si="3"/>
        <v>80</v>
      </c>
    </row>
    <row r="36" spans="6:9" x14ac:dyDescent="0.25">
      <c r="F36">
        <f t="shared" si="4"/>
        <v>22</v>
      </c>
      <c r="G36">
        <f t="shared" si="1"/>
        <v>8</v>
      </c>
      <c r="H36">
        <f t="shared" si="2"/>
        <v>6</v>
      </c>
      <c r="I36">
        <f t="shared" si="3"/>
        <v>40</v>
      </c>
    </row>
    <row r="37" spans="6:9" x14ac:dyDescent="0.25">
      <c r="F37">
        <f t="shared" si="4"/>
        <v>22</v>
      </c>
      <c r="G37">
        <f t="shared" si="1"/>
        <v>8</v>
      </c>
      <c r="H37">
        <f t="shared" si="2"/>
        <v>7</v>
      </c>
      <c r="I37">
        <f t="shared" si="3"/>
        <v>0</v>
      </c>
    </row>
    <row r="38" spans="6:9" x14ac:dyDescent="0.25">
      <c r="F38">
        <f t="shared" si="4"/>
        <v>22</v>
      </c>
      <c r="G38">
        <f t="shared" si="1"/>
        <v>8</v>
      </c>
      <c r="H38">
        <f t="shared" si="2"/>
        <v>8</v>
      </c>
      <c r="I38">
        <f t="shared" si="3"/>
        <v>40</v>
      </c>
    </row>
    <row r="39" spans="6:9" x14ac:dyDescent="0.25">
      <c r="F39">
        <f t="shared" si="4"/>
        <v>22</v>
      </c>
      <c r="G39">
        <f t="shared" ref="G39:H39" si="5">A29</f>
        <v>8</v>
      </c>
      <c r="H39">
        <f t="shared" si="5"/>
        <v>99</v>
      </c>
      <c r="I39">
        <f t="shared" ref="I39:I42" si="6">D29</f>
        <v>35</v>
      </c>
    </row>
    <row r="40" spans="6:9" x14ac:dyDescent="0.25">
      <c r="F40">
        <f t="shared" si="4"/>
        <v>22</v>
      </c>
      <c r="G40">
        <f t="shared" ref="G40:H40" si="7">A30</f>
        <v>0</v>
      </c>
      <c r="H40">
        <f t="shared" si="7"/>
        <v>0</v>
      </c>
      <c r="I40">
        <f t="shared" si="6"/>
        <v>0</v>
      </c>
    </row>
    <row r="41" spans="6:9" x14ac:dyDescent="0.25">
      <c r="F41">
        <f t="shared" si="4"/>
        <v>22</v>
      </c>
      <c r="G41">
        <f t="shared" ref="G41:H41" si="8">A31</f>
        <v>0</v>
      </c>
      <c r="H41">
        <f t="shared" si="8"/>
        <v>0</v>
      </c>
      <c r="I41">
        <f t="shared" si="6"/>
        <v>0</v>
      </c>
    </row>
    <row r="42" spans="6:9" x14ac:dyDescent="0.25">
      <c r="F42">
        <f t="shared" si="4"/>
        <v>22</v>
      </c>
      <c r="G42">
        <f t="shared" ref="G42:H42" si="9">A32</f>
        <v>0</v>
      </c>
      <c r="H42">
        <f t="shared" si="9"/>
        <v>0</v>
      </c>
      <c r="I42">
        <f t="shared" si="6"/>
        <v>0</v>
      </c>
    </row>
  </sheetData>
  <mergeCells count="2">
    <mergeCell ref="A1:C1"/>
    <mergeCell ref="F16:H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tblÉquipes!$B$2:$B$9</xm:f>
          </x14:formula1>
          <xm:sqref>B3:B4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B5" sqref="B5"/>
    </sheetView>
  </sheetViews>
  <sheetFormatPr defaultColWidth="8.85546875" defaultRowHeight="15" x14ac:dyDescent="0.25"/>
  <cols>
    <col min="1" max="1" width="12" bestFit="1" customWidth="1"/>
    <col min="2" max="2" width="25.140625" bestFit="1" customWidth="1"/>
    <col min="3" max="3" width="11.85546875" bestFit="1" customWidth="1"/>
    <col min="4" max="4" width="10.14062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1</v>
      </c>
      <c r="B2" s="1" t="s">
        <v>4</v>
      </c>
      <c r="C2" s="1" t="s">
        <v>5</v>
      </c>
      <c r="D2">
        <v>10</v>
      </c>
      <c r="E2">
        <f>tblÉquipes[[#This Row],[NoÉquipe]]</f>
        <v>1</v>
      </c>
    </row>
    <row r="3" spans="1:5" x14ac:dyDescent="0.25">
      <c r="A3">
        <v>2</v>
      </c>
      <c r="B3" s="1" t="s">
        <v>6</v>
      </c>
      <c r="C3" s="1" t="s">
        <v>5</v>
      </c>
      <c r="D3">
        <v>10</v>
      </c>
      <c r="E3">
        <f>tblÉquipes[[#This Row],[NoÉquipe]]</f>
        <v>2</v>
      </c>
    </row>
    <row r="4" spans="1:5" x14ac:dyDescent="0.25">
      <c r="A4">
        <v>3</v>
      </c>
      <c r="B4" s="1" t="s">
        <v>7</v>
      </c>
      <c r="C4" s="1" t="s">
        <v>5</v>
      </c>
      <c r="D4">
        <v>10</v>
      </c>
      <c r="E4">
        <f>tblÉquipes[[#This Row],[NoÉquipe]]</f>
        <v>3</v>
      </c>
    </row>
    <row r="5" spans="1:5" x14ac:dyDescent="0.25">
      <c r="A5">
        <v>4</v>
      </c>
      <c r="B5" s="1" t="s">
        <v>8</v>
      </c>
      <c r="C5" s="1" t="s">
        <v>5</v>
      </c>
      <c r="D5">
        <v>10</v>
      </c>
      <c r="E5">
        <f>tblÉquipes[[#This Row],[NoÉquipe]]</f>
        <v>4</v>
      </c>
    </row>
    <row r="6" spans="1:5" x14ac:dyDescent="0.25">
      <c r="A6">
        <v>5</v>
      </c>
      <c r="B6" s="1" t="s">
        <v>9</v>
      </c>
      <c r="C6" s="1" t="s">
        <v>5</v>
      </c>
      <c r="D6">
        <v>16</v>
      </c>
      <c r="E6">
        <f>tblÉquipes[[#This Row],[NoÉquipe]]</f>
        <v>5</v>
      </c>
    </row>
    <row r="7" spans="1:5" x14ac:dyDescent="0.25">
      <c r="A7">
        <v>6</v>
      </c>
      <c r="B7" s="1" t="s">
        <v>10</v>
      </c>
      <c r="C7" s="1" t="s">
        <v>5</v>
      </c>
      <c r="D7">
        <v>10</v>
      </c>
      <c r="E7">
        <f>tblÉquipes[[#This Row],[NoÉquipe]]</f>
        <v>6</v>
      </c>
    </row>
    <row r="8" spans="1:5" x14ac:dyDescent="0.25">
      <c r="A8">
        <v>7</v>
      </c>
      <c r="B8" s="1" t="s">
        <v>11</v>
      </c>
      <c r="C8" s="1" t="s">
        <v>5</v>
      </c>
      <c r="D8">
        <v>16</v>
      </c>
      <c r="E8">
        <f>tblÉquipes[[#This Row],[NoÉquipe]]</f>
        <v>7</v>
      </c>
    </row>
    <row r="9" spans="1:5" x14ac:dyDescent="0.25">
      <c r="A9">
        <v>8</v>
      </c>
      <c r="B9" s="1" t="s">
        <v>12</v>
      </c>
      <c r="C9" s="1" t="s">
        <v>5</v>
      </c>
      <c r="D9">
        <v>10</v>
      </c>
      <c r="E9">
        <f>tblÉquipes[[#This Row],[NoÉquipe]]</f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0"/>
  <sheetViews>
    <sheetView topLeftCell="A22" workbookViewId="0">
      <selection activeCell="E50" sqref="E50"/>
    </sheetView>
  </sheetViews>
  <sheetFormatPr defaultColWidth="8.85546875" defaultRowHeight="15" x14ac:dyDescent="0.25"/>
  <cols>
    <col min="1" max="1" width="12" bestFit="1" customWidth="1"/>
    <col min="2" max="2" width="11.85546875" bestFit="1" customWidth="1"/>
    <col min="3" max="3" width="25.140625" bestFit="1" customWidth="1"/>
    <col min="4" max="4" width="16.42578125" bestFit="1" customWidth="1"/>
    <col min="5" max="5" width="25.140625" bestFit="1" customWidth="1"/>
    <col min="6" max="6" width="11.42578125" bestFit="1" customWidth="1"/>
    <col min="7" max="7" width="8.140625" bestFit="1" customWidth="1"/>
    <col min="8" max="8" width="13.85546875" bestFit="1" customWidth="1"/>
    <col min="9" max="9" width="13" bestFit="1" customWidth="1"/>
    <col min="10" max="10" width="12.85546875" bestFit="1" customWidth="1"/>
    <col min="11" max="13" width="25.7109375" bestFit="1" customWidth="1"/>
    <col min="14" max="14" width="25" bestFit="1" customWidth="1"/>
  </cols>
  <sheetData>
    <row r="1" spans="1:1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135</v>
      </c>
      <c r="J1" t="s">
        <v>134</v>
      </c>
      <c r="K1" t="s">
        <v>133</v>
      </c>
    </row>
    <row r="2" spans="1:17" x14ac:dyDescent="0.25">
      <c r="A2">
        <v>1</v>
      </c>
      <c r="B2">
        <v>1</v>
      </c>
      <c r="C2" t="s">
        <v>49</v>
      </c>
      <c r="D2" t="s">
        <v>50</v>
      </c>
      <c r="E2" t="s">
        <v>50</v>
      </c>
      <c r="F2" t="s">
        <v>51</v>
      </c>
      <c r="G2">
        <v>1</v>
      </c>
      <c r="H2">
        <v>2</v>
      </c>
      <c r="I2" s="1">
        <f>tblJoueurs[[#This Row],[NoÉquipe]]</f>
        <v>1</v>
      </c>
      <c r="J2" s="1">
        <f>tblJoueurs[[#This Row],[NoJoueur]]</f>
        <v>1</v>
      </c>
      <c r="K2" s="1" t="str">
        <f>tblJoueurs[[#This Row],[PrénomJoueur]] &amp; " " &amp;tblJoueurs[[#This Row],[NomJoueur]]</f>
        <v>Kevin Borrelli</v>
      </c>
      <c r="N2">
        <v>1</v>
      </c>
    </row>
    <row r="3" spans="1:17" x14ac:dyDescent="0.25">
      <c r="A3">
        <v>1</v>
      </c>
      <c r="B3">
        <v>2</v>
      </c>
      <c r="C3" t="s">
        <v>52</v>
      </c>
      <c r="D3" t="s">
        <v>53</v>
      </c>
      <c r="E3" t="s">
        <v>53</v>
      </c>
      <c r="F3" t="s">
        <v>27</v>
      </c>
      <c r="G3">
        <v>1</v>
      </c>
      <c r="H3">
        <v>3</v>
      </c>
      <c r="I3" s="1">
        <f>tblJoueurs[[#This Row],[NoÉquipe]]</f>
        <v>1</v>
      </c>
      <c r="J3" s="1">
        <f>tblJoueurs[[#This Row],[NoJoueur]]</f>
        <v>2</v>
      </c>
      <c r="K3" s="1" t="str">
        <f>tblJoueurs[[#This Row],[PrénomJoueur]] &amp; " " &amp;tblJoueurs[[#This Row],[NomJoueur]]</f>
        <v>Claude Dionne</v>
      </c>
    </row>
    <row r="4" spans="1:17" x14ac:dyDescent="0.25">
      <c r="A4">
        <v>1</v>
      </c>
      <c r="B4">
        <v>3</v>
      </c>
      <c r="C4" t="s">
        <v>54</v>
      </c>
      <c r="D4" t="s">
        <v>55</v>
      </c>
      <c r="E4" t="s">
        <v>55</v>
      </c>
      <c r="F4" t="s">
        <v>27</v>
      </c>
      <c r="G4">
        <v>1</v>
      </c>
      <c r="H4">
        <v>1</v>
      </c>
      <c r="I4" s="1">
        <f>tblJoueurs[[#This Row],[NoÉquipe]]</f>
        <v>1</v>
      </c>
      <c r="J4" s="1">
        <f>tblJoueurs[[#This Row],[NoJoueur]]</f>
        <v>3</v>
      </c>
      <c r="K4" s="1" t="str">
        <f>tblJoueurs[[#This Row],[PrénomJoueur]] &amp; " " &amp;tblJoueurs[[#This Row],[NomJoueur]]</f>
        <v>Bertrand Ouellet-Léveillé</v>
      </c>
    </row>
    <row r="5" spans="1:17" x14ac:dyDescent="0.25">
      <c r="A5">
        <v>1</v>
      </c>
      <c r="B5">
        <v>4</v>
      </c>
      <c r="C5" t="s">
        <v>56</v>
      </c>
      <c r="D5" t="s">
        <v>57</v>
      </c>
      <c r="E5" t="s">
        <v>57</v>
      </c>
      <c r="F5" t="s">
        <v>27</v>
      </c>
      <c r="G5">
        <v>1</v>
      </c>
      <c r="H5">
        <v>4</v>
      </c>
      <c r="I5" s="1">
        <f>tblJoueurs[[#This Row],[NoÉquipe]]</f>
        <v>1</v>
      </c>
      <c r="J5" s="1">
        <f>tblJoueurs[[#This Row],[NoJoueur]]</f>
        <v>4</v>
      </c>
      <c r="K5" s="1" t="str">
        <f>tblJoueurs[[#This Row],[PrénomJoueur]] &amp; " " &amp;tblJoueurs[[#This Row],[NomJoueur]]</f>
        <v>Bruno Morin</v>
      </c>
    </row>
    <row r="6" spans="1:17" x14ac:dyDescent="0.25">
      <c r="A6">
        <v>1</v>
      </c>
      <c r="B6">
        <v>5</v>
      </c>
      <c r="C6" t="s">
        <v>58</v>
      </c>
      <c r="D6" t="s">
        <v>59</v>
      </c>
      <c r="E6" t="s">
        <v>59</v>
      </c>
      <c r="F6" t="s">
        <v>21</v>
      </c>
      <c r="G6">
        <v>1</v>
      </c>
      <c r="H6">
        <v>0</v>
      </c>
      <c r="I6" s="1">
        <f>tblJoueurs[[#This Row],[NoÉquipe]]</f>
        <v>1</v>
      </c>
      <c r="J6" s="1">
        <f>tblJoueurs[[#This Row],[NoJoueur]]</f>
        <v>5</v>
      </c>
      <c r="K6" s="1" t="str">
        <f>tblJoueurs[[#This Row],[PrénomJoueur]] &amp; " " &amp;tblJoueurs[[#This Row],[NomJoueur]]</f>
        <v>François Lavoie</v>
      </c>
    </row>
    <row r="7" spans="1:17" x14ac:dyDescent="0.25">
      <c r="A7">
        <v>1</v>
      </c>
      <c r="B7">
        <v>6</v>
      </c>
      <c r="C7" t="s">
        <v>46</v>
      </c>
      <c r="D7" t="s">
        <v>43</v>
      </c>
      <c r="E7" t="s">
        <v>43</v>
      </c>
      <c r="F7" t="s">
        <v>21</v>
      </c>
      <c r="G7">
        <v>1</v>
      </c>
      <c r="H7">
        <v>0</v>
      </c>
      <c r="I7" s="1">
        <f>tblJoueurs[[#This Row],[NoÉquipe]]</f>
        <v>1</v>
      </c>
      <c r="J7" s="1">
        <f>tblJoueurs[[#This Row],[NoJoueur]]</f>
        <v>6</v>
      </c>
      <c r="K7" s="1" t="str">
        <f>tblJoueurs[[#This Row],[PrénomJoueur]] &amp; " " &amp;tblJoueurs[[#This Row],[NomJoueur]]</f>
        <v>Étienne Lemyre (Disciples)</v>
      </c>
      <c r="N7" cm="1">
        <f t="array" ref="N7:Q13">_xlfn._xlws.FILTER(A3:D14,A3:A14=1)</f>
        <v>1</v>
      </c>
      <c r="O7">
        <v>2</v>
      </c>
      <c r="P7" t="str">
        <v>Dionne</v>
      </c>
      <c r="Q7" t="str">
        <v>Claude</v>
      </c>
    </row>
    <row r="8" spans="1:17" x14ac:dyDescent="0.25">
      <c r="A8">
        <v>1</v>
      </c>
      <c r="B8">
        <v>7</v>
      </c>
      <c r="C8" t="s">
        <v>20</v>
      </c>
      <c r="D8" t="s">
        <v>20</v>
      </c>
      <c r="E8" t="s">
        <v>20</v>
      </c>
      <c r="F8" t="s">
        <v>21</v>
      </c>
      <c r="G8">
        <v>1</v>
      </c>
      <c r="H8">
        <v>0</v>
      </c>
      <c r="I8" s="1">
        <f>tblJoueurs[[#This Row],[NoÉquipe]]</f>
        <v>1</v>
      </c>
      <c r="J8" s="1">
        <f>tblJoueurs[[#This Row],[NoJoueur]]</f>
        <v>7</v>
      </c>
      <c r="K8" s="1" t="str">
        <f>tblJoueurs[[#This Row],[PrénomJoueur]] &amp; " " &amp;tblJoueurs[[#This Row],[NomJoueur]]</f>
        <v>Absent Absent</v>
      </c>
      <c r="N8">
        <v>1</v>
      </c>
      <c r="O8">
        <v>3</v>
      </c>
      <c r="P8" t="str">
        <v>Ouellet-Léveillé</v>
      </c>
      <c r="Q8" t="str">
        <v>Bertrand</v>
      </c>
    </row>
    <row r="9" spans="1:17" x14ac:dyDescent="0.25">
      <c r="A9">
        <v>1</v>
      </c>
      <c r="B9">
        <v>99</v>
      </c>
      <c r="C9" t="s">
        <v>4</v>
      </c>
      <c r="D9" t="s">
        <v>147</v>
      </c>
      <c r="E9" t="s">
        <v>4</v>
      </c>
      <c r="F9" t="s">
        <v>22</v>
      </c>
      <c r="G9">
        <v>1</v>
      </c>
      <c r="H9">
        <v>0</v>
      </c>
      <c r="I9" s="1">
        <f>tblJoueurs[[#This Row],[NoÉquipe]]</f>
        <v>1</v>
      </c>
      <c r="J9" s="1">
        <f>tblJoueurs[[#This Row],[NoJoueur]]</f>
        <v>99</v>
      </c>
      <c r="K9" s="1" t="str">
        <f>tblJoueurs[[#This Row],[PrénomJoueur]] &amp; " " &amp;tblJoueurs[[#This Row],[NomJoueur]]</f>
        <v>NA Les Disciples de Yaourt</v>
      </c>
      <c r="N9">
        <v>1</v>
      </c>
      <c r="O9">
        <v>4</v>
      </c>
      <c r="P9" t="str">
        <v>Morin</v>
      </c>
      <c r="Q9" t="str">
        <v>Bruno</v>
      </c>
    </row>
    <row r="10" spans="1:17" x14ac:dyDescent="0.25">
      <c r="A10">
        <v>2</v>
      </c>
      <c r="B10">
        <v>1</v>
      </c>
      <c r="C10" t="s">
        <v>60</v>
      </c>
      <c r="D10" t="s">
        <v>61</v>
      </c>
      <c r="E10" t="s">
        <v>61</v>
      </c>
      <c r="F10" t="s">
        <v>51</v>
      </c>
      <c r="G10">
        <v>1</v>
      </c>
      <c r="H10">
        <v>1</v>
      </c>
      <c r="I10" s="1">
        <f>tblJoueurs[[#This Row],[NoÉquipe]]</f>
        <v>2</v>
      </c>
      <c r="J10" s="1">
        <f>tblJoueurs[[#This Row],[NoJoueur]]</f>
        <v>1</v>
      </c>
      <c r="K10" s="1" t="str">
        <f>tblJoueurs[[#This Row],[PrénomJoueur]] &amp; " " &amp;tblJoueurs[[#This Row],[NomJoueur]]</f>
        <v>Steeve Boisvert</v>
      </c>
      <c r="N10">
        <v>1</v>
      </c>
      <c r="O10">
        <v>5</v>
      </c>
      <c r="P10" t="str">
        <v>Lavoie</v>
      </c>
      <c r="Q10" t="str">
        <v>François</v>
      </c>
    </row>
    <row r="11" spans="1:17" x14ac:dyDescent="0.25">
      <c r="A11">
        <v>2</v>
      </c>
      <c r="B11">
        <v>2</v>
      </c>
      <c r="C11" t="s">
        <v>62</v>
      </c>
      <c r="D11" t="s">
        <v>63</v>
      </c>
      <c r="E11" t="s">
        <v>63</v>
      </c>
      <c r="F11" t="s">
        <v>27</v>
      </c>
      <c r="G11">
        <v>1</v>
      </c>
      <c r="H11">
        <v>0</v>
      </c>
      <c r="I11" s="1">
        <f>tblJoueurs[[#This Row],[NoÉquipe]]</f>
        <v>2</v>
      </c>
      <c r="J11" s="1">
        <f>tblJoueurs[[#This Row],[NoJoueur]]</f>
        <v>2</v>
      </c>
      <c r="K11" s="1" t="str">
        <f>tblJoueurs[[#This Row],[PrénomJoueur]] &amp; " " &amp;tblJoueurs[[#This Row],[NomJoueur]]</f>
        <v>Samuel Perreault</v>
      </c>
      <c r="N11">
        <v>1</v>
      </c>
      <c r="O11">
        <v>6</v>
      </c>
      <c r="P11" t="str">
        <v>Lemyre (Disciples)</v>
      </c>
      <c r="Q11" t="str">
        <v>Étienne</v>
      </c>
    </row>
    <row r="12" spans="1:17" x14ac:dyDescent="0.25">
      <c r="A12">
        <v>2</v>
      </c>
      <c r="B12">
        <v>3</v>
      </c>
      <c r="C12" t="s">
        <v>64</v>
      </c>
      <c r="D12" t="s">
        <v>65</v>
      </c>
      <c r="E12" t="s">
        <v>65</v>
      </c>
      <c r="F12" t="s">
        <v>27</v>
      </c>
      <c r="G12">
        <v>1</v>
      </c>
      <c r="H12">
        <v>4</v>
      </c>
      <c r="I12" s="1">
        <f>tblJoueurs[[#This Row],[NoÉquipe]]</f>
        <v>2</v>
      </c>
      <c r="J12" s="1">
        <f>tblJoueurs[[#This Row],[NoJoueur]]</f>
        <v>3</v>
      </c>
      <c r="K12" s="1" t="str">
        <f>tblJoueurs[[#This Row],[PrénomJoueur]] &amp; " " &amp;tblJoueurs[[#This Row],[NomJoueur]]</f>
        <v>Jonathan Baillargeon</v>
      </c>
      <c r="N12">
        <v>1</v>
      </c>
      <c r="O12">
        <v>7</v>
      </c>
      <c r="P12" t="str">
        <v>Absent</v>
      </c>
      <c r="Q12" t="str">
        <v>Absent</v>
      </c>
    </row>
    <row r="13" spans="1:17" x14ac:dyDescent="0.25">
      <c r="A13">
        <v>2</v>
      </c>
      <c r="B13">
        <v>4</v>
      </c>
      <c r="C13" t="s">
        <v>66</v>
      </c>
      <c r="D13" t="s">
        <v>67</v>
      </c>
      <c r="E13" t="s">
        <v>67</v>
      </c>
      <c r="F13" t="s">
        <v>27</v>
      </c>
      <c r="G13">
        <v>1</v>
      </c>
      <c r="H13">
        <v>2</v>
      </c>
      <c r="I13" s="1">
        <f>tblJoueurs[[#This Row],[NoÉquipe]]</f>
        <v>2</v>
      </c>
      <c r="J13" s="1">
        <f>tblJoueurs[[#This Row],[NoJoueur]]</f>
        <v>4</v>
      </c>
      <c r="K13" s="1" t="str">
        <f>tblJoueurs[[#This Row],[PrénomJoueur]] &amp; " " &amp;tblJoueurs[[#This Row],[NomJoueur]]</f>
        <v>Vincent Hardy</v>
      </c>
      <c r="N13">
        <v>1</v>
      </c>
      <c r="O13">
        <v>99</v>
      </c>
      <c r="P13" t="str">
        <v>Les Disciples de Yaourt</v>
      </c>
      <c r="Q13" t="str">
        <v>NA</v>
      </c>
    </row>
    <row r="14" spans="1:17" x14ac:dyDescent="0.25">
      <c r="A14">
        <v>2</v>
      </c>
      <c r="B14">
        <v>5</v>
      </c>
      <c r="C14" t="s">
        <v>68</v>
      </c>
      <c r="D14" t="s">
        <v>69</v>
      </c>
      <c r="E14" t="s">
        <v>69</v>
      </c>
      <c r="F14" t="s">
        <v>21</v>
      </c>
      <c r="G14">
        <v>1</v>
      </c>
      <c r="H14">
        <v>3</v>
      </c>
      <c r="I14" s="1">
        <f>tblJoueurs[[#This Row],[NoÉquipe]]</f>
        <v>2</v>
      </c>
      <c r="J14" s="1">
        <f>tblJoueurs[[#This Row],[NoJoueur]]</f>
        <v>5</v>
      </c>
      <c r="K14" s="1" t="str">
        <f>tblJoueurs[[#This Row],[PrénomJoueur]] &amp; " " &amp;tblJoueurs[[#This Row],[NomJoueur]]</f>
        <v>Nicole Paquin</v>
      </c>
    </row>
    <row r="15" spans="1:17" x14ac:dyDescent="0.25">
      <c r="A15">
        <v>2</v>
      </c>
      <c r="B15">
        <v>6</v>
      </c>
      <c r="C15" t="s">
        <v>70</v>
      </c>
      <c r="D15" t="s">
        <v>71</v>
      </c>
      <c r="E15" t="s">
        <v>71</v>
      </c>
      <c r="F15" t="s">
        <v>21</v>
      </c>
      <c r="G15">
        <v>1</v>
      </c>
      <c r="H15">
        <v>0</v>
      </c>
      <c r="I15" s="1">
        <f>tblJoueurs[[#This Row],[NoÉquipe]]</f>
        <v>2</v>
      </c>
      <c r="J15" s="1">
        <f>tblJoueurs[[#This Row],[NoJoueur]]</f>
        <v>6</v>
      </c>
      <c r="K15" s="1" t="str">
        <f>tblJoueurs[[#This Row],[PrénomJoueur]] &amp; " " &amp;tblJoueurs[[#This Row],[NomJoueur]]</f>
        <v>Franklin Assoumou</v>
      </c>
    </row>
    <row r="16" spans="1:17" x14ac:dyDescent="0.25">
      <c r="A16">
        <v>2</v>
      </c>
      <c r="B16">
        <v>7</v>
      </c>
      <c r="C16" t="s">
        <v>25</v>
      </c>
      <c r="D16" t="s">
        <v>26</v>
      </c>
      <c r="E16" t="s">
        <v>26</v>
      </c>
      <c r="F16" t="s">
        <v>27</v>
      </c>
      <c r="G16">
        <v>1</v>
      </c>
      <c r="H16">
        <v>0</v>
      </c>
      <c r="I16" s="1">
        <f>tblJoueurs[[#This Row],[NoÉquipe]]</f>
        <v>2</v>
      </c>
      <c r="J16" s="1">
        <f>tblJoueurs[[#This Row],[NoJoueur]]</f>
        <v>7</v>
      </c>
      <c r="K16" s="1" t="str">
        <f>tblJoueurs[[#This Row],[PrénomJoueur]] &amp; " " &amp;tblJoueurs[[#This Row],[NomJoueur]]</f>
        <v>Marie-Hélène Sarrasin</v>
      </c>
    </row>
    <row r="17" spans="1:15" x14ac:dyDescent="0.25">
      <c r="A17">
        <v>2</v>
      </c>
      <c r="B17">
        <v>8</v>
      </c>
      <c r="C17" t="s">
        <v>20</v>
      </c>
      <c r="D17" t="s">
        <v>20</v>
      </c>
      <c r="E17" t="s">
        <v>20</v>
      </c>
      <c r="F17" t="s">
        <v>21</v>
      </c>
      <c r="G17">
        <v>1</v>
      </c>
      <c r="H17">
        <v>0</v>
      </c>
      <c r="I17" s="1">
        <f>tblJoueurs[[#This Row],[NoÉquipe]]</f>
        <v>2</v>
      </c>
      <c r="J17" s="1">
        <f>tblJoueurs[[#This Row],[NoJoueur]]</f>
        <v>8</v>
      </c>
      <c r="K17" s="1" t="str">
        <f>tblJoueurs[[#This Row],[PrénomJoueur]] &amp; " " &amp;tblJoueurs[[#This Row],[NomJoueur]]</f>
        <v>Absent Absent</v>
      </c>
    </row>
    <row r="18" spans="1:15" x14ac:dyDescent="0.25">
      <c r="A18">
        <v>2</v>
      </c>
      <c r="B18">
        <v>99</v>
      </c>
      <c r="C18" t="s">
        <v>6</v>
      </c>
      <c r="D18" t="s">
        <v>147</v>
      </c>
      <c r="E18" t="s">
        <v>6</v>
      </c>
      <c r="F18" t="s">
        <v>22</v>
      </c>
      <c r="G18">
        <v>1</v>
      </c>
      <c r="H18">
        <v>0</v>
      </c>
      <c r="I18" s="1">
        <f>tblJoueurs[[#This Row],[NoÉquipe]]</f>
        <v>2</v>
      </c>
      <c r="J18" s="1">
        <f>tblJoueurs[[#This Row],[NoJoueur]]</f>
        <v>99</v>
      </c>
      <c r="K18" s="1" t="str">
        <f>tblJoueurs[[#This Row],[PrénomJoueur]] &amp; " " &amp;tblJoueurs[[#This Row],[NomJoueur]]</f>
        <v>NA Les Bons Perdants</v>
      </c>
      <c r="M18" cm="1">
        <f t="array" ref="M18:O25">_xlfn._xlws.FILTER(J:L,I:I=1)</f>
        <v>1</v>
      </c>
      <c r="N18" t="str">
        <v>Kevin Borrelli</v>
      </c>
      <c r="O18">
        <v>0</v>
      </c>
    </row>
    <row r="19" spans="1:15" x14ac:dyDescent="0.25">
      <c r="A19">
        <v>3</v>
      </c>
      <c r="B19">
        <v>1</v>
      </c>
      <c r="C19" t="s">
        <v>72</v>
      </c>
      <c r="D19" t="s">
        <v>73</v>
      </c>
      <c r="E19" t="s">
        <v>73</v>
      </c>
      <c r="F19" t="s">
        <v>51</v>
      </c>
      <c r="G19">
        <v>1</v>
      </c>
      <c r="H19">
        <v>3</v>
      </c>
      <c r="I19" s="1">
        <f>tblJoueurs[[#This Row],[NoÉquipe]]</f>
        <v>3</v>
      </c>
      <c r="J19" s="1">
        <f>tblJoueurs[[#This Row],[NoJoueur]]</f>
        <v>1</v>
      </c>
      <c r="K19" s="1" t="str">
        <f>tblJoueurs[[#This Row],[PrénomJoueur]] &amp; " " &amp;tblJoueurs[[#This Row],[NomJoueur]]</f>
        <v>Mark Switzer</v>
      </c>
      <c r="M19">
        <v>2</v>
      </c>
      <c r="N19" t="str">
        <v>Claude Dionne</v>
      </c>
      <c r="O19">
        <v>0</v>
      </c>
    </row>
    <row r="20" spans="1:15" x14ac:dyDescent="0.25">
      <c r="A20">
        <v>3</v>
      </c>
      <c r="B20">
        <v>2</v>
      </c>
      <c r="C20" t="s">
        <v>74</v>
      </c>
      <c r="D20" t="s">
        <v>75</v>
      </c>
      <c r="E20" t="s">
        <v>75</v>
      </c>
      <c r="F20" t="s">
        <v>27</v>
      </c>
      <c r="G20">
        <v>1</v>
      </c>
      <c r="H20">
        <v>1</v>
      </c>
      <c r="I20" s="1">
        <f>tblJoueurs[[#This Row],[NoÉquipe]]</f>
        <v>3</v>
      </c>
      <c r="J20" s="1">
        <f>tblJoueurs[[#This Row],[NoJoueur]]</f>
        <v>2</v>
      </c>
      <c r="K20" s="1" t="str">
        <f>tblJoueurs[[#This Row],[PrénomJoueur]] &amp; " " &amp;tblJoueurs[[#This Row],[NomJoueur]]</f>
        <v>Pierre Parent</v>
      </c>
      <c r="M20">
        <v>3</v>
      </c>
      <c r="N20" t="str">
        <v>Bertrand Ouellet-Léveillé</v>
      </c>
      <c r="O20">
        <v>0</v>
      </c>
    </row>
    <row r="21" spans="1:15" x14ac:dyDescent="0.25">
      <c r="A21">
        <v>3</v>
      </c>
      <c r="B21">
        <v>3</v>
      </c>
      <c r="C21" t="s">
        <v>76</v>
      </c>
      <c r="D21" t="s">
        <v>59</v>
      </c>
      <c r="E21" t="s">
        <v>59</v>
      </c>
      <c r="F21" t="s">
        <v>27</v>
      </c>
      <c r="G21">
        <v>1</v>
      </c>
      <c r="H21">
        <v>2</v>
      </c>
      <c r="I21" s="1">
        <f>tblJoueurs[[#This Row],[NoÉquipe]]</f>
        <v>3</v>
      </c>
      <c r="J21" s="1">
        <f>tblJoueurs[[#This Row],[NoJoueur]]</f>
        <v>3</v>
      </c>
      <c r="K21" s="1" t="str">
        <f>tblJoueurs[[#This Row],[PrénomJoueur]] &amp; " " &amp;tblJoueurs[[#This Row],[NomJoueur]]</f>
        <v>François Rivest</v>
      </c>
      <c r="M21">
        <v>4</v>
      </c>
      <c r="N21" t="str">
        <v>Bruno Morin</v>
      </c>
      <c r="O21">
        <v>0</v>
      </c>
    </row>
    <row r="22" spans="1:15" x14ac:dyDescent="0.25">
      <c r="A22">
        <v>3</v>
      </c>
      <c r="B22">
        <v>4</v>
      </c>
      <c r="C22" t="s">
        <v>77</v>
      </c>
      <c r="D22" t="s">
        <v>78</v>
      </c>
      <c r="E22" t="s">
        <v>78</v>
      </c>
      <c r="F22" t="s">
        <v>27</v>
      </c>
      <c r="G22">
        <v>1</v>
      </c>
      <c r="H22">
        <v>0</v>
      </c>
      <c r="I22" s="1">
        <f>tblJoueurs[[#This Row],[NoÉquipe]]</f>
        <v>3</v>
      </c>
      <c r="J22" s="1">
        <f>tblJoueurs[[#This Row],[NoJoueur]]</f>
        <v>4</v>
      </c>
      <c r="K22" s="1" t="str">
        <f>tblJoueurs[[#This Row],[PrénomJoueur]] &amp; " " &amp;tblJoueurs[[#This Row],[NomJoueur]]</f>
        <v>André Delage</v>
      </c>
      <c r="M22">
        <v>5</v>
      </c>
      <c r="N22" t="str">
        <v>François Lavoie</v>
      </c>
      <c r="O22">
        <v>0</v>
      </c>
    </row>
    <row r="23" spans="1:15" x14ac:dyDescent="0.25">
      <c r="A23">
        <v>3</v>
      </c>
      <c r="B23">
        <v>5</v>
      </c>
      <c r="C23" t="s">
        <v>79</v>
      </c>
      <c r="D23" t="s">
        <v>80</v>
      </c>
      <c r="E23" t="s">
        <v>80</v>
      </c>
      <c r="F23" t="s">
        <v>21</v>
      </c>
      <c r="G23">
        <v>1</v>
      </c>
      <c r="H23">
        <v>0</v>
      </c>
      <c r="I23" s="1">
        <f>tblJoueurs[[#This Row],[NoÉquipe]]</f>
        <v>3</v>
      </c>
      <c r="J23" s="1">
        <f>tblJoueurs[[#This Row],[NoJoueur]]</f>
        <v>5</v>
      </c>
      <c r="K23" s="1" t="str">
        <f>tblJoueurs[[#This Row],[PrénomJoueur]] &amp; " " &amp;tblJoueurs[[#This Row],[NomJoueur]]</f>
        <v>Louise Maheux</v>
      </c>
      <c r="M23">
        <v>6</v>
      </c>
      <c r="N23" t="str">
        <v>Étienne Lemyre (Disciples)</v>
      </c>
      <c r="O23">
        <v>0</v>
      </c>
    </row>
    <row r="24" spans="1:15" x14ac:dyDescent="0.25">
      <c r="A24">
        <v>3</v>
      </c>
      <c r="B24">
        <v>6</v>
      </c>
      <c r="C24" t="s">
        <v>31</v>
      </c>
      <c r="D24" t="s">
        <v>32</v>
      </c>
      <c r="E24" t="s">
        <v>32</v>
      </c>
      <c r="F24" t="s">
        <v>21</v>
      </c>
      <c r="G24">
        <v>1</v>
      </c>
      <c r="H24">
        <v>0</v>
      </c>
      <c r="I24" s="1">
        <f>tblJoueurs[[#This Row],[NoÉquipe]]</f>
        <v>3</v>
      </c>
      <c r="J24" s="1">
        <f>tblJoueurs[[#This Row],[NoJoueur]]</f>
        <v>6</v>
      </c>
      <c r="K24" s="1" t="str">
        <f>tblJoueurs[[#This Row],[PrénomJoueur]] &amp; " " &amp;tblJoueurs[[#This Row],[NomJoueur]]</f>
        <v>Yanick Aubé</v>
      </c>
      <c r="M24">
        <v>7</v>
      </c>
      <c r="N24" t="str">
        <v>Absent Absent</v>
      </c>
      <c r="O24">
        <v>0</v>
      </c>
    </row>
    <row r="25" spans="1:15" x14ac:dyDescent="0.25">
      <c r="A25">
        <v>3</v>
      </c>
      <c r="B25">
        <v>7</v>
      </c>
      <c r="C25" t="s">
        <v>34</v>
      </c>
      <c r="D25" t="s">
        <v>35</v>
      </c>
      <c r="E25" t="s">
        <v>35</v>
      </c>
      <c r="F25" t="s">
        <v>21</v>
      </c>
      <c r="G25">
        <v>1</v>
      </c>
      <c r="H25">
        <v>0</v>
      </c>
      <c r="I25" s="1">
        <f>tblJoueurs[[#This Row],[NoÉquipe]]</f>
        <v>3</v>
      </c>
      <c r="J25" s="1">
        <f>tblJoueurs[[#This Row],[NoJoueur]]</f>
        <v>7</v>
      </c>
      <c r="K25" s="1" t="str">
        <f>tblJoueurs[[#This Row],[PrénomJoueur]] &amp; " " &amp;tblJoueurs[[#This Row],[NomJoueur]]</f>
        <v>Jean-Michel M.</v>
      </c>
      <c r="M25">
        <v>99</v>
      </c>
      <c r="N25" t="str">
        <v>NA Les Disciples de Yaourt</v>
      </c>
      <c r="O25">
        <v>0</v>
      </c>
    </row>
    <row r="26" spans="1:15" x14ac:dyDescent="0.25">
      <c r="A26">
        <v>3</v>
      </c>
      <c r="B26">
        <v>8</v>
      </c>
      <c r="C26" t="s">
        <v>20</v>
      </c>
      <c r="D26" t="s">
        <v>20</v>
      </c>
      <c r="E26" t="s">
        <v>20</v>
      </c>
      <c r="F26" t="s">
        <v>21</v>
      </c>
      <c r="G26">
        <v>1</v>
      </c>
      <c r="H26">
        <v>0</v>
      </c>
      <c r="I26" s="1">
        <f>tblJoueurs[[#This Row],[NoÉquipe]]</f>
        <v>3</v>
      </c>
      <c r="J26" s="1">
        <f>tblJoueurs[[#This Row],[NoJoueur]]</f>
        <v>8</v>
      </c>
      <c r="K26" s="1" t="str">
        <f>tblJoueurs[[#This Row],[PrénomJoueur]] &amp; " " &amp;tblJoueurs[[#This Row],[NomJoueur]]</f>
        <v>Absent Absent</v>
      </c>
    </row>
    <row r="27" spans="1:15" x14ac:dyDescent="0.25">
      <c r="A27">
        <v>3</v>
      </c>
      <c r="B27">
        <v>99</v>
      </c>
      <c r="C27" t="s">
        <v>7</v>
      </c>
      <c r="D27" t="s">
        <v>147</v>
      </c>
      <c r="E27" t="s">
        <v>7</v>
      </c>
      <c r="F27" t="s">
        <v>22</v>
      </c>
      <c r="G27">
        <v>1</v>
      </c>
      <c r="H27">
        <v>0</v>
      </c>
      <c r="I27" s="1">
        <f>tblJoueurs[[#This Row],[NoÉquipe]]</f>
        <v>3</v>
      </c>
      <c r="J27" s="1">
        <f>tblJoueurs[[#This Row],[NoJoueur]]</f>
        <v>99</v>
      </c>
      <c r="K27" s="1" t="str">
        <f>tblJoueurs[[#This Row],[PrénomJoueur]] &amp; " " &amp;tblJoueurs[[#This Row],[NomJoueur]]</f>
        <v>NA Les érudits en gerbe</v>
      </c>
    </row>
    <row r="28" spans="1:15" x14ac:dyDescent="0.25">
      <c r="A28">
        <v>4</v>
      </c>
      <c r="B28">
        <v>1</v>
      </c>
      <c r="C28" t="s">
        <v>81</v>
      </c>
      <c r="D28" t="s">
        <v>82</v>
      </c>
      <c r="E28" t="s">
        <v>82</v>
      </c>
      <c r="F28" t="s">
        <v>51</v>
      </c>
      <c r="G28">
        <v>1</v>
      </c>
      <c r="H28">
        <v>1</v>
      </c>
      <c r="I28" s="1">
        <f>tblJoueurs[[#This Row],[NoÉquipe]]</f>
        <v>4</v>
      </c>
      <c r="J28" s="1">
        <f>tblJoueurs[[#This Row],[NoJoueur]]</f>
        <v>1</v>
      </c>
      <c r="K28" s="1" t="str">
        <f>tblJoueurs[[#This Row],[PrénomJoueur]] &amp; " " &amp;tblJoueurs[[#This Row],[NomJoueur]]</f>
        <v>Sébastien Landry</v>
      </c>
    </row>
    <row r="29" spans="1:15" x14ac:dyDescent="0.25">
      <c r="A29">
        <v>4</v>
      </c>
      <c r="B29">
        <v>2</v>
      </c>
      <c r="C29" t="s">
        <v>83</v>
      </c>
      <c r="D29" t="s">
        <v>84</v>
      </c>
      <c r="E29" t="s">
        <v>84</v>
      </c>
      <c r="F29" t="s">
        <v>27</v>
      </c>
      <c r="G29">
        <v>1</v>
      </c>
      <c r="H29">
        <v>4</v>
      </c>
      <c r="I29" s="1">
        <f>tblJoueurs[[#This Row],[NoÉquipe]]</f>
        <v>4</v>
      </c>
      <c r="J29" s="1">
        <f>tblJoueurs[[#This Row],[NoJoueur]]</f>
        <v>2</v>
      </c>
      <c r="K29" s="1" t="str">
        <f>tblJoueurs[[#This Row],[PrénomJoueur]] &amp; " " &amp;tblJoueurs[[#This Row],[NomJoueur]]</f>
        <v>Frédéric Bédard</v>
      </c>
    </row>
    <row r="30" spans="1:15" x14ac:dyDescent="0.25">
      <c r="A30">
        <v>4</v>
      </c>
      <c r="B30">
        <v>3</v>
      </c>
      <c r="C30" t="s">
        <v>85</v>
      </c>
      <c r="D30" t="s">
        <v>86</v>
      </c>
      <c r="E30" t="s">
        <v>86</v>
      </c>
      <c r="F30" t="s">
        <v>27</v>
      </c>
      <c r="G30">
        <v>1</v>
      </c>
      <c r="H30">
        <v>2</v>
      </c>
      <c r="I30" s="1">
        <f>tblJoueurs[[#This Row],[NoÉquipe]]</f>
        <v>4</v>
      </c>
      <c r="J30" s="1">
        <f>tblJoueurs[[#This Row],[NoJoueur]]</f>
        <v>3</v>
      </c>
      <c r="K30" s="1" t="str">
        <f>tblJoueurs[[#This Row],[PrénomJoueur]] &amp; " " &amp;tblJoueurs[[#This Row],[NomJoueur]]</f>
        <v>Geneviève Ouellet</v>
      </c>
    </row>
    <row r="31" spans="1:15" x14ac:dyDescent="0.25">
      <c r="A31">
        <v>4</v>
      </c>
      <c r="B31">
        <v>4</v>
      </c>
      <c r="C31" t="s">
        <v>87</v>
      </c>
      <c r="D31" t="s">
        <v>63</v>
      </c>
      <c r="E31" t="s">
        <v>63</v>
      </c>
      <c r="F31" t="s">
        <v>27</v>
      </c>
      <c r="G31">
        <v>1</v>
      </c>
      <c r="H31">
        <v>0</v>
      </c>
      <c r="I31" s="1">
        <f>tblJoueurs[[#This Row],[NoÉquipe]]</f>
        <v>4</v>
      </c>
      <c r="J31" s="1">
        <f>tblJoueurs[[#This Row],[NoJoueur]]</f>
        <v>4</v>
      </c>
      <c r="K31" s="1" t="str">
        <f>tblJoueurs[[#This Row],[PrénomJoueur]] &amp; " " &amp;tblJoueurs[[#This Row],[NomJoueur]]</f>
        <v>Samuel Vézina</v>
      </c>
    </row>
    <row r="32" spans="1:15" x14ac:dyDescent="0.25">
      <c r="A32">
        <v>4</v>
      </c>
      <c r="B32">
        <v>5</v>
      </c>
      <c r="C32" t="s">
        <v>47</v>
      </c>
      <c r="D32" t="s">
        <v>48</v>
      </c>
      <c r="E32" t="s">
        <v>48</v>
      </c>
      <c r="F32" t="s">
        <v>21</v>
      </c>
      <c r="G32">
        <v>1</v>
      </c>
      <c r="H32">
        <v>0</v>
      </c>
      <c r="I32" s="1">
        <f>tblJoueurs[[#This Row],[NoÉquipe]]</f>
        <v>4</v>
      </c>
      <c r="J32" s="1">
        <f>tblJoueurs[[#This Row],[NoJoueur]]</f>
        <v>5</v>
      </c>
      <c r="K32" s="1" t="str">
        <f>tblJoueurs[[#This Row],[PrénomJoueur]] &amp; " " &amp;tblJoueurs[[#This Row],[NomJoueur]]</f>
        <v>Jean-Dominique Morency</v>
      </c>
    </row>
    <row r="33" spans="1:11" x14ac:dyDescent="0.25">
      <c r="A33">
        <v>4</v>
      </c>
      <c r="B33">
        <v>6</v>
      </c>
      <c r="C33" t="s">
        <v>88</v>
      </c>
      <c r="D33" t="s">
        <v>89</v>
      </c>
      <c r="E33" t="s">
        <v>89</v>
      </c>
      <c r="F33" t="s">
        <v>21</v>
      </c>
      <c r="G33">
        <v>1</v>
      </c>
      <c r="H33">
        <v>3</v>
      </c>
      <c r="I33" s="1">
        <f>tblJoueurs[[#This Row],[NoÉquipe]]</f>
        <v>4</v>
      </c>
      <c r="J33" s="1">
        <f>tblJoueurs[[#This Row],[NoJoueur]]</f>
        <v>6</v>
      </c>
      <c r="K33" s="1" t="str">
        <f>tblJoueurs[[#This Row],[PrénomJoueur]] &amp; " " &amp;tblJoueurs[[#This Row],[NomJoueur]]</f>
        <v>Stéphane Martineau</v>
      </c>
    </row>
    <row r="34" spans="1:11" x14ac:dyDescent="0.25">
      <c r="A34">
        <v>4</v>
      </c>
      <c r="B34">
        <v>7</v>
      </c>
      <c r="C34" t="s">
        <v>90</v>
      </c>
      <c r="D34" t="s">
        <v>91</v>
      </c>
      <c r="E34" t="s">
        <v>91</v>
      </c>
      <c r="F34" t="s">
        <v>21</v>
      </c>
      <c r="G34">
        <v>1</v>
      </c>
      <c r="H34">
        <v>0</v>
      </c>
      <c r="I34" s="1">
        <f>tblJoueurs[[#This Row],[NoÉquipe]]</f>
        <v>4</v>
      </c>
      <c r="J34" s="1">
        <f>tblJoueurs[[#This Row],[NoJoueur]]</f>
        <v>7</v>
      </c>
      <c r="K34" s="1" t="str">
        <f>tblJoueurs[[#This Row],[PrénomJoueur]] &amp; " " &amp;tblJoueurs[[#This Row],[NomJoueur]]</f>
        <v>Michel Parenteau</v>
      </c>
    </row>
    <row r="35" spans="1:11" x14ac:dyDescent="0.25">
      <c r="A35">
        <v>4</v>
      </c>
      <c r="B35">
        <v>8</v>
      </c>
      <c r="C35" t="s">
        <v>92</v>
      </c>
      <c r="D35" t="s">
        <v>93</v>
      </c>
      <c r="E35" t="s">
        <v>93</v>
      </c>
      <c r="F35" t="s">
        <v>21</v>
      </c>
      <c r="G35">
        <v>1</v>
      </c>
      <c r="H35">
        <v>0</v>
      </c>
      <c r="I35" s="1">
        <f>tblJoueurs[[#This Row],[NoÉquipe]]</f>
        <v>4</v>
      </c>
      <c r="J35" s="1">
        <f>tblJoueurs[[#This Row],[NoJoueur]]</f>
        <v>8</v>
      </c>
      <c r="K35" s="1" t="str">
        <f>tblJoueurs[[#This Row],[PrénomJoueur]] &amp; " " &amp;tblJoueurs[[#This Row],[NomJoueur]]</f>
        <v>Caroline Pelletier</v>
      </c>
    </row>
    <row r="36" spans="1:11" x14ac:dyDescent="0.25">
      <c r="A36">
        <v>4</v>
      </c>
      <c r="B36">
        <v>9</v>
      </c>
      <c r="C36" t="s">
        <v>20</v>
      </c>
      <c r="D36" t="s">
        <v>20</v>
      </c>
      <c r="E36" t="s">
        <v>20</v>
      </c>
      <c r="F36" t="s">
        <v>21</v>
      </c>
      <c r="G36">
        <v>1</v>
      </c>
      <c r="H36">
        <v>0</v>
      </c>
      <c r="I36" s="1">
        <f>tblJoueurs[[#This Row],[NoÉquipe]]</f>
        <v>4</v>
      </c>
      <c r="J36" s="1">
        <f>tblJoueurs[[#This Row],[NoJoueur]]</f>
        <v>9</v>
      </c>
      <c r="K36" s="1" t="str">
        <f>tblJoueurs[[#This Row],[PrénomJoueur]] &amp; " " &amp;tblJoueurs[[#This Row],[NomJoueur]]</f>
        <v>Absent Absent</v>
      </c>
    </row>
    <row r="37" spans="1:11" x14ac:dyDescent="0.25">
      <c r="A37">
        <v>4</v>
      </c>
      <c r="B37">
        <v>99</v>
      </c>
      <c r="C37" t="s">
        <v>8</v>
      </c>
      <c r="D37" t="s">
        <v>147</v>
      </c>
      <c r="E37" t="s">
        <v>8</v>
      </c>
      <c r="F37" t="s">
        <v>22</v>
      </c>
      <c r="G37">
        <v>1</v>
      </c>
      <c r="H37">
        <v>0</v>
      </c>
      <c r="I37" s="1">
        <f>tblJoueurs[[#This Row],[NoÉquipe]]</f>
        <v>4</v>
      </c>
      <c r="J37" s="1">
        <f>tblJoueurs[[#This Row],[NoJoueur]]</f>
        <v>99</v>
      </c>
      <c r="K37" s="1" t="str">
        <f>tblJoueurs[[#This Row],[PrénomJoueur]] &amp; " " &amp;tblJoueurs[[#This Row],[NomJoueur]]</f>
        <v>NA Les Herbizarres</v>
      </c>
    </row>
    <row r="38" spans="1:11" x14ac:dyDescent="0.25">
      <c r="A38">
        <v>5</v>
      </c>
      <c r="B38">
        <v>1</v>
      </c>
      <c r="C38" t="s">
        <v>94</v>
      </c>
      <c r="D38" t="s">
        <v>57</v>
      </c>
      <c r="E38" t="s">
        <v>57</v>
      </c>
      <c r="F38" t="s">
        <v>51</v>
      </c>
      <c r="G38">
        <v>1</v>
      </c>
      <c r="H38">
        <v>4</v>
      </c>
      <c r="I38" s="1">
        <f>tblJoueurs[[#This Row],[NoÉquipe]]</f>
        <v>5</v>
      </c>
      <c r="J38" s="1">
        <f>tblJoueurs[[#This Row],[NoJoueur]]</f>
        <v>1</v>
      </c>
      <c r="K38" s="1" t="str">
        <f>tblJoueurs[[#This Row],[PrénomJoueur]] &amp; " " &amp;tblJoueurs[[#This Row],[NomJoueur]]</f>
        <v>Bruno Lapierre</v>
      </c>
    </row>
    <row r="39" spans="1:11" x14ac:dyDescent="0.25">
      <c r="A39">
        <v>5</v>
      </c>
      <c r="B39">
        <v>2</v>
      </c>
      <c r="C39" t="s">
        <v>95</v>
      </c>
      <c r="D39" t="s">
        <v>96</v>
      </c>
      <c r="E39" t="s">
        <v>96</v>
      </c>
      <c r="F39" t="s">
        <v>27</v>
      </c>
      <c r="G39">
        <v>1</v>
      </c>
      <c r="H39">
        <v>1</v>
      </c>
      <c r="I39" s="1">
        <f>tblJoueurs[[#This Row],[NoÉquipe]]</f>
        <v>5</v>
      </c>
      <c r="J39" s="1">
        <f>tblJoueurs[[#This Row],[NoJoueur]]</f>
        <v>2</v>
      </c>
      <c r="K39" s="1" t="str">
        <f>tblJoueurs[[#This Row],[PrénomJoueur]] &amp; " " &amp;tblJoueurs[[#This Row],[NomJoueur]]</f>
        <v>Julie Bernier</v>
      </c>
    </row>
    <row r="40" spans="1:11" x14ac:dyDescent="0.25">
      <c r="A40">
        <v>5</v>
      </c>
      <c r="B40">
        <v>3</v>
      </c>
      <c r="C40" t="s">
        <v>97</v>
      </c>
      <c r="D40" t="s">
        <v>98</v>
      </c>
      <c r="E40" t="s">
        <v>98</v>
      </c>
      <c r="F40" t="s">
        <v>27</v>
      </c>
      <c r="G40">
        <v>1</v>
      </c>
      <c r="H40">
        <v>2</v>
      </c>
      <c r="I40" s="1">
        <f>tblJoueurs[[#This Row],[NoÉquipe]]</f>
        <v>5</v>
      </c>
      <c r="J40" s="1">
        <f>tblJoueurs[[#This Row],[NoJoueur]]</f>
        <v>3</v>
      </c>
      <c r="K40" s="1" t="str">
        <f>tblJoueurs[[#This Row],[PrénomJoueur]] &amp; " " &amp;tblJoueurs[[#This Row],[NomJoueur]]</f>
        <v>Sylvain Perron</v>
      </c>
    </row>
    <row r="41" spans="1:11" x14ac:dyDescent="0.25">
      <c r="A41">
        <v>5</v>
      </c>
      <c r="B41">
        <v>4</v>
      </c>
      <c r="C41" t="s">
        <v>99</v>
      </c>
      <c r="D41" t="s">
        <v>100</v>
      </c>
      <c r="E41" t="s">
        <v>100</v>
      </c>
      <c r="F41" t="s">
        <v>27</v>
      </c>
      <c r="G41">
        <v>1</v>
      </c>
      <c r="H41">
        <v>0</v>
      </c>
      <c r="I41" s="1">
        <f>tblJoueurs[[#This Row],[NoÉquipe]]</f>
        <v>5</v>
      </c>
      <c r="J41" s="1">
        <f>tblJoueurs[[#This Row],[NoJoueur]]</f>
        <v>4</v>
      </c>
      <c r="K41" s="1" t="str">
        <f>tblJoueurs[[#This Row],[PrénomJoueur]] &amp; " " &amp;tblJoueurs[[#This Row],[NomJoueur]]</f>
        <v>Martin Sirois</v>
      </c>
    </row>
    <row r="42" spans="1:11" x14ac:dyDescent="0.25">
      <c r="A42">
        <v>5</v>
      </c>
      <c r="B42">
        <v>5</v>
      </c>
      <c r="C42" t="s">
        <v>101</v>
      </c>
      <c r="D42" t="s">
        <v>102</v>
      </c>
      <c r="E42" t="s">
        <v>102</v>
      </c>
      <c r="F42" t="s">
        <v>21</v>
      </c>
      <c r="G42">
        <v>1</v>
      </c>
      <c r="H42">
        <v>3</v>
      </c>
      <c r="I42" s="1">
        <f>tblJoueurs[[#This Row],[NoÉquipe]]</f>
        <v>5</v>
      </c>
      <c r="J42" s="1">
        <f>tblJoueurs[[#This Row],[NoJoueur]]</f>
        <v>5</v>
      </c>
      <c r="K42" s="1" t="str">
        <f>tblJoueurs[[#This Row],[PrénomJoueur]] &amp; " " &amp;tblJoueurs[[#This Row],[NomJoueur]]</f>
        <v>Didier Garriguet</v>
      </c>
    </row>
    <row r="43" spans="1:11" x14ac:dyDescent="0.25">
      <c r="A43">
        <v>5</v>
      </c>
      <c r="B43">
        <v>6</v>
      </c>
      <c r="C43" t="s">
        <v>103</v>
      </c>
      <c r="D43" t="s">
        <v>104</v>
      </c>
      <c r="E43" t="s">
        <v>104</v>
      </c>
      <c r="F43" t="s">
        <v>21</v>
      </c>
      <c r="G43">
        <v>1</v>
      </c>
      <c r="H43">
        <v>0</v>
      </c>
      <c r="I43" s="1">
        <f>tblJoueurs[[#This Row],[NoÉquipe]]</f>
        <v>5</v>
      </c>
      <c r="J43" s="1">
        <f>tblJoueurs[[#This Row],[NoJoueur]]</f>
        <v>6</v>
      </c>
      <c r="K43" s="1" t="str">
        <f>tblJoueurs[[#This Row],[PrénomJoueur]] &amp; " " &amp;tblJoueurs[[#This Row],[NomJoueur]]</f>
        <v>Jean-Sébastien Provencal</v>
      </c>
    </row>
    <row r="44" spans="1:11" x14ac:dyDescent="0.25">
      <c r="A44">
        <v>5</v>
      </c>
      <c r="B44">
        <v>7</v>
      </c>
      <c r="C44" t="s">
        <v>20</v>
      </c>
      <c r="D44" t="s">
        <v>20</v>
      </c>
      <c r="E44" t="s">
        <v>20</v>
      </c>
      <c r="F44" t="s">
        <v>21</v>
      </c>
      <c r="G44">
        <v>1</v>
      </c>
      <c r="H44">
        <v>0</v>
      </c>
      <c r="I44" s="1">
        <f>tblJoueurs[[#This Row],[NoÉquipe]]</f>
        <v>5</v>
      </c>
      <c r="J44" s="1">
        <f>tblJoueurs[[#This Row],[NoJoueur]]</f>
        <v>7</v>
      </c>
      <c r="K44" s="1" t="str">
        <f>tblJoueurs[[#This Row],[PrénomJoueur]] &amp; " " &amp;tblJoueurs[[#This Row],[NomJoueur]]</f>
        <v>Absent Absent</v>
      </c>
    </row>
    <row r="45" spans="1:11" x14ac:dyDescent="0.25">
      <c r="A45">
        <v>5</v>
      </c>
      <c r="B45">
        <v>8</v>
      </c>
      <c r="C45" t="s">
        <v>143</v>
      </c>
      <c r="D45" t="s">
        <v>144</v>
      </c>
      <c r="E45" t="s">
        <v>144</v>
      </c>
      <c r="F45" t="s">
        <v>21</v>
      </c>
      <c r="G45">
        <v>1</v>
      </c>
      <c r="H45">
        <v>3</v>
      </c>
      <c r="I45" s="1">
        <f>tblJoueurs[[#This Row],[NoÉquipe]]</f>
        <v>5</v>
      </c>
      <c r="J45" s="1">
        <f>tblJoueurs[[#This Row],[NoJoueur]]</f>
        <v>8</v>
      </c>
      <c r="K45" s="1" t="str">
        <f>tblJoueurs[[#This Row],[PrénomJoueur]] &amp; " " &amp;tblJoueurs[[#This Row],[NomJoueur]]</f>
        <v>Marlène Savard</v>
      </c>
    </row>
    <row r="46" spans="1:11" x14ac:dyDescent="0.25">
      <c r="A46">
        <v>5</v>
      </c>
      <c r="B46">
        <v>99</v>
      </c>
      <c r="C46" t="s">
        <v>9</v>
      </c>
      <c r="D46" t="s">
        <v>147</v>
      </c>
      <c r="E46" t="s">
        <v>9</v>
      </c>
      <c r="F46" t="s">
        <v>22</v>
      </c>
      <c r="G46">
        <v>1</v>
      </c>
      <c r="H46">
        <v>0</v>
      </c>
      <c r="I46" s="1">
        <f>tblJoueurs[[#This Row],[NoÉquipe]]</f>
        <v>5</v>
      </c>
      <c r="J46" s="1">
        <f>tblJoueurs[[#This Row],[NoJoueur]]</f>
        <v>99</v>
      </c>
      <c r="K46" s="1" t="str">
        <f>tblJoueurs[[#This Row],[PrénomJoueur]] &amp; " " &amp;tblJoueurs[[#This Row],[NomJoueur]]</f>
        <v>NA Les Méthos précieux</v>
      </c>
    </row>
    <row r="47" spans="1:11" x14ac:dyDescent="0.25">
      <c r="A47">
        <v>6</v>
      </c>
      <c r="B47">
        <v>1</v>
      </c>
      <c r="C47" t="s">
        <v>105</v>
      </c>
      <c r="D47" t="s">
        <v>89</v>
      </c>
      <c r="E47" t="s">
        <v>89</v>
      </c>
      <c r="F47" t="s">
        <v>51</v>
      </c>
      <c r="G47">
        <v>1</v>
      </c>
      <c r="H47">
        <v>1</v>
      </c>
      <c r="I47" s="1">
        <f>tblJoueurs[[#This Row],[NoÉquipe]]</f>
        <v>6</v>
      </c>
      <c r="J47" s="1">
        <f>tblJoueurs[[#This Row],[NoJoueur]]</f>
        <v>1</v>
      </c>
      <c r="K47" s="1" t="str">
        <f>tblJoueurs[[#This Row],[PrénomJoueur]] &amp; " " &amp;tblJoueurs[[#This Row],[NomJoueur]]</f>
        <v>Stéphane Mongeau</v>
      </c>
    </row>
    <row r="48" spans="1:11" x14ac:dyDescent="0.25">
      <c r="A48">
        <v>6</v>
      </c>
      <c r="B48">
        <v>2</v>
      </c>
      <c r="C48" t="s">
        <v>109</v>
      </c>
      <c r="D48" t="s">
        <v>110</v>
      </c>
      <c r="E48" t="s">
        <v>110</v>
      </c>
      <c r="F48" t="s">
        <v>27</v>
      </c>
      <c r="G48">
        <v>1</v>
      </c>
      <c r="H48">
        <v>3</v>
      </c>
      <c r="I48" s="1">
        <f>tblJoueurs[[#This Row],[NoÉquipe]]</f>
        <v>6</v>
      </c>
      <c r="J48" s="1">
        <f>tblJoueurs[[#This Row],[NoJoueur]]</f>
        <v>2</v>
      </c>
      <c r="K48" s="1" t="str">
        <f>tblJoueurs[[#This Row],[PrénomJoueur]] &amp; " " &amp;tblJoueurs[[#This Row],[NomJoueur]]</f>
        <v>Pierre-Olivier Julien</v>
      </c>
    </row>
    <row r="49" spans="1:11" x14ac:dyDescent="0.25">
      <c r="A49">
        <v>6</v>
      </c>
      <c r="B49">
        <v>3</v>
      </c>
      <c r="C49" t="s">
        <v>108</v>
      </c>
      <c r="D49" t="s">
        <v>109</v>
      </c>
      <c r="E49" t="s">
        <v>109</v>
      </c>
      <c r="F49" t="s">
        <v>27</v>
      </c>
      <c r="G49">
        <v>1</v>
      </c>
      <c r="H49">
        <v>2</v>
      </c>
      <c r="I49" s="1">
        <f>tblJoueurs[[#This Row],[NoÉquipe]]</f>
        <v>6</v>
      </c>
      <c r="J49" s="1">
        <f>tblJoueurs[[#This Row],[NoJoueur]]</f>
        <v>3</v>
      </c>
      <c r="K49" s="1" t="str">
        <f>tblJoueurs[[#This Row],[PrénomJoueur]] &amp; " " &amp;tblJoueurs[[#This Row],[NomJoueur]]</f>
        <v>Julien Bérard-Chagnon</v>
      </c>
    </row>
    <row r="50" spans="1:11" x14ac:dyDescent="0.25">
      <c r="A50">
        <v>6</v>
      </c>
      <c r="B50">
        <v>4</v>
      </c>
      <c r="C50" t="s">
        <v>38</v>
      </c>
      <c r="D50" t="s">
        <v>39</v>
      </c>
      <c r="E50" t="s">
        <v>39</v>
      </c>
      <c r="F50" t="s">
        <v>27</v>
      </c>
      <c r="G50">
        <v>1</v>
      </c>
      <c r="H50">
        <v>0</v>
      </c>
      <c r="I50" s="1">
        <f>tblJoueurs[[#This Row],[NoÉquipe]]</f>
        <v>6</v>
      </c>
      <c r="J50" s="1">
        <f>tblJoueurs[[#This Row],[NoJoueur]]</f>
        <v>4</v>
      </c>
      <c r="K50" s="1" t="str">
        <f>tblJoueurs[[#This Row],[PrénomJoueur]] &amp; " " &amp;tblJoueurs[[#This Row],[NomJoueur]]</f>
        <v>Patrick Charbonneau</v>
      </c>
    </row>
    <row r="51" spans="1:11" x14ac:dyDescent="0.25">
      <c r="A51">
        <v>6</v>
      </c>
      <c r="B51">
        <v>5</v>
      </c>
      <c r="C51" t="s">
        <v>106</v>
      </c>
      <c r="D51" t="s">
        <v>107</v>
      </c>
      <c r="E51" t="s">
        <v>107</v>
      </c>
      <c r="F51" t="s">
        <v>21</v>
      </c>
      <c r="G51">
        <v>1</v>
      </c>
      <c r="H51">
        <v>4</v>
      </c>
      <c r="I51" s="1">
        <f>tblJoueurs[[#This Row],[NoÉquipe]]</f>
        <v>6</v>
      </c>
      <c r="J51" s="1">
        <f>tblJoueurs[[#This Row],[NoJoueur]]</f>
        <v>5</v>
      </c>
      <c r="K51" s="1" t="str">
        <f>tblJoueurs[[#This Row],[PrénomJoueur]] &amp; " " &amp;tblJoueurs[[#This Row],[NomJoueur]]</f>
        <v>Keven Bosa</v>
      </c>
    </row>
    <row r="52" spans="1:11" x14ac:dyDescent="0.25">
      <c r="A52">
        <v>6</v>
      </c>
      <c r="B52">
        <v>6</v>
      </c>
      <c r="C52" t="s">
        <v>111</v>
      </c>
      <c r="D52" t="s">
        <v>43</v>
      </c>
      <c r="E52" t="s">
        <v>43</v>
      </c>
      <c r="F52" t="s">
        <v>21</v>
      </c>
      <c r="G52">
        <v>1</v>
      </c>
      <c r="H52">
        <v>0</v>
      </c>
      <c r="I52" s="1">
        <f>tblJoueurs[[#This Row],[NoÉquipe]]</f>
        <v>6</v>
      </c>
      <c r="J52" s="1">
        <f>tblJoueurs[[#This Row],[NoJoueur]]</f>
        <v>6</v>
      </c>
      <c r="K52" s="1" t="str">
        <f>tblJoueurs[[#This Row],[PrénomJoueur]] &amp; " " &amp;tblJoueurs[[#This Row],[NomJoueur]]</f>
        <v>Étienne Rassart</v>
      </c>
    </row>
    <row r="53" spans="1:11" x14ac:dyDescent="0.25">
      <c r="A53">
        <v>6</v>
      </c>
      <c r="B53">
        <v>7</v>
      </c>
      <c r="C53" t="s">
        <v>28</v>
      </c>
      <c r="D53" t="s">
        <v>29</v>
      </c>
      <c r="E53" t="s">
        <v>29</v>
      </c>
      <c r="F53" t="s">
        <v>21</v>
      </c>
      <c r="G53">
        <v>1</v>
      </c>
      <c r="H53">
        <v>0</v>
      </c>
      <c r="I53" s="1">
        <f>tblJoueurs[[#This Row],[NoÉquipe]]</f>
        <v>6</v>
      </c>
      <c r="J53" s="1">
        <f>tblJoueurs[[#This Row],[NoJoueur]]</f>
        <v>7</v>
      </c>
      <c r="K53" s="1" t="str">
        <f>tblJoueurs[[#This Row],[PrénomJoueur]] &amp; " " &amp;tblJoueurs[[#This Row],[NomJoueur]]</f>
        <v>Daphné Allard Gervais</v>
      </c>
    </row>
    <row r="54" spans="1:11" x14ac:dyDescent="0.25">
      <c r="A54">
        <v>6</v>
      </c>
      <c r="B54">
        <v>8</v>
      </c>
      <c r="C54" t="s">
        <v>40</v>
      </c>
      <c r="D54" t="s">
        <v>41</v>
      </c>
      <c r="E54" t="s">
        <v>41</v>
      </c>
      <c r="F54" t="s">
        <v>21</v>
      </c>
      <c r="G54">
        <v>1</v>
      </c>
      <c r="H54">
        <v>0</v>
      </c>
      <c r="I54" s="1">
        <f>tblJoueurs[[#This Row],[NoÉquipe]]</f>
        <v>6</v>
      </c>
      <c r="J54" s="1">
        <f>tblJoueurs[[#This Row],[NoJoueur]]</f>
        <v>8</v>
      </c>
      <c r="K54" s="1" t="str">
        <f>tblJoueurs[[#This Row],[PrénomJoueur]] &amp; " " &amp;tblJoueurs[[#This Row],[NomJoueur]]</f>
        <v>Emy Bourdages</v>
      </c>
    </row>
    <row r="55" spans="1:11" x14ac:dyDescent="0.25">
      <c r="A55">
        <v>6</v>
      </c>
      <c r="B55">
        <v>9</v>
      </c>
      <c r="C55" t="s">
        <v>44</v>
      </c>
      <c r="D55" t="s">
        <v>45</v>
      </c>
      <c r="E55" t="s">
        <v>45</v>
      </c>
      <c r="F55" t="s">
        <v>21</v>
      </c>
      <c r="G55">
        <v>1</v>
      </c>
      <c r="H55">
        <v>0</v>
      </c>
      <c r="I55" s="1">
        <f>tblJoueurs[[#This Row],[NoÉquipe]]</f>
        <v>6</v>
      </c>
      <c r="J55" s="1">
        <f>tblJoueurs[[#This Row],[NoJoueur]]</f>
        <v>9</v>
      </c>
      <c r="K55" s="1" t="str">
        <f>tblJoueurs[[#This Row],[PrénomJoueur]] &amp; " " &amp;tblJoueurs[[#This Row],[NomJoueur]]</f>
        <v>David Binet</v>
      </c>
    </row>
    <row r="56" spans="1:11" x14ac:dyDescent="0.25">
      <c r="A56">
        <v>6</v>
      </c>
      <c r="B56">
        <v>10</v>
      </c>
      <c r="C56" t="s">
        <v>20</v>
      </c>
      <c r="D56" t="s">
        <v>20</v>
      </c>
      <c r="E56" t="s">
        <v>20</v>
      </c>
      <c r="F56" t="s">
        <v>21</v>
      </c>
      <c r="G56">
        <v>1</v>
      </c>
      <c r="H56">
        <v>0</v>
      </c>
      <c r="I56" s="1">
        <f>tblJoueurs[[#This Row],[NoÉquipe]]</f>
        <v>6</v>
      </c>
      <c r="J56" s="1">
        <f>tblJoueurs[[#This Row],[NoJoueur]]</f>
        <v>10</v>
      </c>
      <c r="K56" s="1" t="str">
        <f>tblJoueurs[[#This Row],[PrénomJoueur]] &amp; " " &amp;tblJoueurs[[#This Row],[NomJoueur]]</f>
        <v>Absent Absent</v>
      </c>
    </row>
    <row r="57" spans="1:11" x14ac:dyDescent="0.25">
      <c r="A57">
        <v>6</v>
      </c>
      <c r="B57">
        <v>11</v>
      </c>
      <c r="C57" t="s">
        <v>148</v>
      </c>
      <c r="D57" t="s">
        <v>59</v>
      </c>
      <c r="E57" t="s">
        <v>59</v>
      </c>
      <c r="F57" t="s">
        <v>21</v>
      </c>
      <c r="G57">
        <v>1</v>
      </c>
      <c r="H57">
        <v>0</v>
      </c>
      <c r="I57" s="1">
        <f>tblJoueurs[[#This Row],[NoÉquipe]]</f>
        <v>6</v>
      </c>
      <c r="J57" s="1">
        <f>tblJoueurs[[#This Row],[NoJoueur]]</f>
        <v>11</v>
      </c>
      <c r="K57" s="1" t="str">
        <f>tblJoueurs[[#This Row],[PrénomJoueur]] &amp; " " &amp;tblJoueurs[[#This Row],[NomJoueur]]</f>
        <v>François Sergerie</v>
      </c>
    </row>
    <row r="58" spans="1:11" x14ac:dyDescent="0.25">
      <c r="A58">
        <v>6</v>
      </c>
      <c r="B58">
        <v>99</v>
      </c>
      <c r="C58" t="s">
        <v>10</v>
      </c>
      <c r="D58" t="s">
        <v>147</v>
      </c>
      <c r="E58" t="s">
        <v>10</v>
      </c>
      <c r="F58" t="s">
        <v>22</v>
      </c>
      <c r="G58">
        <v>1</v>
      </c>
      <c r="H58">
        <v>0</v>
      </c>
      <c r="I58" s="1">
        <f>tblJoueurs[[#This Row],[NoÉquipe]]</f>
        <v>6</v>
      </c>
      <c r="J58" s="1">
        <f>tblJoueurs[[#This Row],[NoJoueur]]</f>
        <v>99</v>
      </c>
      <c r="K58" s="1" t="str">
        <f>tblJoueurs[[#This Row],[PrénomJoueur]] &amp; " " &amp;tblJoueurs[[#This Row],[NomJoueur]]</f>
        <v>NA Les 12e meilleurs</v>
      </c>
    </row>
    <row r="59" spans="1:11" x14ac:dyDescent="0.25">
      <c r="A59">
        <v>7</v>
      </c>
      <c r="B59">
        <v>1</v>
      </c>
      <c r="C59" t="s">
        <v>112</v>
      </c>
      <c r="D59" t="s">
        <v>113</v>
      </c>
      <c r="E59" t="s">
        <v>113</v>
      </c>
      <c r="F59" t="s">
        <v>51</v>
      </c>
      <c r="G59">
        <v>1</v>
      </c>
      <c r="H59">
        <v>0</v>
      </c>
      <c r="I59" s="1">
        <f>tblJoueurs[[#This Row],[NoÉquipe]]</f>
        <v>7</v>
      </c>
      <c r="J59" s="1">
        <f>tblJoueurs[[#This Row],[NoJoueur]]</f>
        <v>1</v>
      </c>
      <c r="K59" s="1" t="str">
        <f>tblJoueurs[[#This Row],[PrénomJoueur]] &amp; " " &amp;tblJoueurs[[#This Row],[NomJoueur]]</f>
        <v>Philippe Bérubé</v>
      </c>
    </row>
    <row r="60" spans="1:11" x14ac:dyDescent="0.25">
      <c r="A60">
        <v>7</v>
      </c>
      <c r="B60">
        <v>2</v>
      </c>
      <c r="C60" t="s">
        <v>114</v>
      </c>
      <c r="D60" t="s">
        <v>115</v>
      </c>
      <c r="E60" t="s">
        <v>115</v>
      </c>
      <c r="F60" t="s">
        <v>27</v>
      </c>
      <c r="G60">
        <v>1</v>
      </c>
      <c r="H60">
        <v>4</v>
      </c>
      <c r="I60" s="1">
        <f>tblJoueurs[[#This Row],[NoÉquipe]]</f>
        <v>7</v>
      </c>
      <c r="J60" s="1">
        <f>tblJoueurs[[#This Row],[NoJoueur]]</f>
        <v>2</v>
      </c>
      <c r="K60" s="1" t="str">
        <f>tblJoueurs[[#This Row],[PrénomJoueur]] &amp; " " &amp;tblJoueurs[[#This Row],[NomJoueur]]</f>
        <v>Tony Labillois</v>
      </c>
    </row>
    <row r="61" spans="1:11" x14ac:dyDescent="0.25">
      <c r="A61">
        <v>7</v>
      </c>
      <c r="B61">
        <v>3</v>
      </c>
      <c r="C61" t="s">
        <v>116</v>
      </c>
      <c r="D61" t="s">
        <v>117</v>
      </c>
      <c r="E61" t="s">
        <v>117</v>
      </c>
      <c r="F61" t="s">
        <v>27</v>
      </c>
      <c r="G61">
        <v>1</v>
      </c>
      <c r="H61">
        <v>2</v>
      </c>
      <c r="I61" s="1">
        <f>tblJoueurs[[#This Row],[NoÉquipe]]</f>
        <v>7</v>
      </c>
      <c r="J61" s="1">
        <f>tblJoueurs[[#This Row],[NoJoueur]]</f>
        <v>3</v>
      </c>
      <c r="K61" s="1" t="str">
        <f>tblJoueurs[[#This Row],[PrénomJoueur]] &amp; " " &amp;tblJoueurs[[#This Row],[NomJoueur]]</f>
        <v>Éric Caron-Malenfant</v>
      </c>
    </row>
    <row r="62" spans="1:11" x14ac:dyDescent="0.25">
      <c r="A62">
        <v>7</v>
      </c>
      <c r="B62">
        <v>4</v>
      </c>
      <c r="C62" t="s">
        <v>118</v>
      </c>
      <c r="D62" t="s">
        <v>75</v>
      </c>
      <c r="E62" t="s">
        <v>75</v>
      </c>
      <c r="F62" t="s">
        <v>27</v>
      </c>
      <c r="G62">
        <v>1</v>
      </c>
      <c r="H62">
        <v>3</v>
      </c>
      <c r="I62" s="1">
        <f>tblJoueurs[[#This Row],[NoÉquipe]]</f>
        <v>7</v>
      </c>
      <c r="J62" s="1">
        <f>tblJoueurs[[#This Row],[NoJoueur]]</f>
        <v>4</v>
      </c>
      <c r="K62" s="1" t="str">
        <f>tblJoueurs[[#This Row],[PrénomJoueur]] &amp; " " &amp;tblJoueurs[[#This Row],[NomJoueur]]</f>
        <v>Pierre Galarneau</v>
      </c>
    </row>
    <row r="63" spans="1:11" x14ac:dyDescent="0.25">
      <c r="A63">
        <v>7</v>
      </c>
      <c r="B63">
        <v>5</v>
      </c>
      <c r="C63" t="s">
        <v>119</v>
      </c>
      <c r="D63" t="s">
        <v>120</v>
      </c>
      <c r="E63" t="s">
        <v>120</v>
      </c>
      <c r="F63" t="s">
        <v>21</v>
      </c>
      <c r="G63">
        <v>1</v>
      </c>
      <c r="H63">
        <v>0</v>
      </c>
      <c r="I63" s="1">
        <f>tblJoueurs[[#This Row],[NoÉquipe]]</f>
        <v>7</v>
      </c>
      <c r="J63" s="1">
        <f>tblJoueurs[[#This Row],[NoJoueur]]</f>
        <v>5</v>
      </c>
      <c r="K63" s="1" t="str">
        <f>tblJoueurs[[#This Row],[PrénomJoueur]] &amp; " " &amp;tblJoueurs[[#This Row],[NomJoueur]]</f>
        <v>Félix Labrecque-Synnott</v>
      </c>
    </row>
    <row r="64" spans="1:11" x14ac:dyDescent="0.25">
      <c r="A64">
        <v>7</v>
      </c>
      <c r="B64">
        <v>6</v>
      </c>
      <c r="C64" t="s">
        <v>23</v>
      </c>
      <c r="D64" t="s">
        <v>24</v>
      </c>
      <c r="E64" t="s">
        <v>24</v>
      </c>
      <c r="F64" t="s">
        <v>21</v>
      </c>
      <c r="G64">
        <v>1</v>
      </c>
      <c r="H64">
        <v>0</v>
      </c>
      <c r="I64" s="1">
        <f>tblJoueurs[[#This Row],[NoÉquipe]]</f>
        <v>7</v>
      </c>
      <c r="J64" s="1">
        <f>tblJoueurs[[#This Row],[NoJoueur]]</f>
        <v>6</v>
      </c>
      <c r="K64" s="1" t="str">
        <f>tblJoueurs[[#This Row],[PrénomJoueur]] &amp; " " &amp;tblJoueurs[[#This Row],[NomJoueur]]</f>
        <v>Danielle Turpin</v>
      </c>
    </row>
    <row r="65" spans="1:11" x14ac:dyDescent="0.25">
      <c r="A65">
        <v>7</v>
      </c>
      <c r="B65">
        <v>7</v>
      </c>
      <c r="C65" t="s">
        <v>36</v>
      </c>
      <c r="D65" t="s">
        <v>37</v>
      </c>
      <c r="E65" t="s">
        <v>37</v>
      </c>
      <c r="F65" t="s">
        <v>21</v>
      </c>
      <c r="G65">
        <v>1</v>
      </c>
      <c r="H65">
        <v>0</v>
      </c>
      <c r="I65" s="1">
        <f>tblJoueurs[[#This Row],[NoÉquipe]]</f>
        <v>7</v>
      </c>
      <c r="J65" s="1">
        <f>tblJoueurs[[#This Row],[NoJoueur]]</f>
        <v>7</v>
      </c>
      <c r="K65" s="1" t="str">
        <f>tblJoueurs[[#This Row],[PrénomJoueur]] &amp; " " &amp;tblJoueurs[[#This Row],[NomJoueur]]</f>
        <v>James Falconer</v>
      </c>
    </row>
    <row r="66" spans="1:11" x14ac:dyDescent="0.25">
      <c r="A66">
        <v>7</v>
      </c>
      <c r="B66">
        <v>8</v>
      </c>
      <c r="C66" t="s">
        <v>20</v>
      </c>
      <c r="D66" t="s">
        <v>20</v>
      </c>
      <c r="E66" t="s">
        <v>20</v>
      </c>
      <c r="F66" t="s">
        <v>21</v>
      </c>
      <c r="G66">
        <v>1</v>
      </c>
      <c r="H66">
        <v>0</v>
      </c>
      <c r="I66" s="1">
        <f>tblJoueurs[[#This Row],[NoÉquipe]]</f>
        <v>7</v>
      </c>
      <c r="J66" s="1">
        <f>tblJoueurs[[#This Row],[NoJoueur]]</f>
        <v>8</v>
      </c>
      <c r="K66" s="1" t="str">
        <f>tblJoueurs[[#This Row],[PrénomJoueur]] &amp; " " &amp;tblJoueurs[[#This Row],[NomJoueur]]</f>
        <v>Absent Absent</v>
      </c>
    </row>
    <row r="67" spans="1:11" x14ac:dyDescent="0.25">
      <c r="A67">
        <v>7</v>
      </c>
      <c r="B67">
        <v>9</v>
      </c>
      <c r="C67" t="s">
        <v>147</v>
      </c>
      <c r="D67" t="s">
        <v>30</v>
      </c>
      <c r="E67" t="s">
        <v>30</v>
      </c>
      <c r="F67" t="s">
        <v>21</v>
      </c>
      <c r="G67">
        <v>1</v>
      </c>
      <c r="H67">
        <v>0</v>
      </c>
      <c r="I67" s="1">
        <f>tblJoueurs[[#This Row],[NoÉquipe]]</f>
        <v>7</v>
      </c>
      <c r="J67" s="1">
        <f>tblJoueurs[[#This Row],[NoJoueur]]</f>
        <v>9</v>
      </c>
      <c r="K67" s="1" t="str">
        <f>tblJoueurs[[#This Row],[PrénomJoueur]] &amp; " " &amp;tblJoueurs[[#This Row],[NomJoueur]]</f>
        <v>Catherine NA</v>
      </c>
    </row>
    <row r="68" spans="1:11" x14ac:dyDescent="0.25">
      <c r="A68">
        <v>7</v>
      </c>
      <c r="B68">
        <v>10</v>
      </c>
      <c r="C68" t="s">
        <v>147</v>
      </c>
      <c r="D68" t="s">
        <v>33</v>
      </c>
      <c r="E68" t="s">
        <v>33</v>
      </c>
      <c r="F68" t="s">
        <v>21</v>
      </c>
      <c r="G68">
        <v>1</v>
      </c>
      <c r="H68">
        <v>0</v>
      </c>
      <c r="I68" s="1">
        <f>tblJoueurs[[#This Row],[NoÉquipe]]</f>
        <v>7</v>
      </c>
      <c r="J68" s="1">
        <f>tblJoueurs[[#This Row],[NoJoueur]]</f>
        <v>10</v>
      </c>
      <c r="K68" s="1" t="str">
        <f>tblJoueurs[[#This Row],[PrénomJoueur]] &amp; " " &amp;tblJoueurs[[#This Row],[NomJoueur]]</f>
        <v>Louis NA</v>
      </c>
    </row>
    <row r="69" spans="1:11" x14ac:dyDescent="0.25">
      <c r="A69">
        <v>7</v>
      </c>
      <c r="B69">
        <v>11</v>
      </c>
      <c r="C69" t="s">
        <v>42</v>
      </c>
      <c r="D69" t="s">
        <v>43</v>
      </c>
      <c r="E69" t="s">
        <v>43</v>
      </c>
      <c r="F69" t="s">
        <v>21</v>
      </c>
      <c r="G69">
        <v>1</v>
      </c>
      <c r="H69">
        <v>0</v>
      </c>
      <c r="I69" s="1">
        <f>tblJoueurs[[#This Row],[NoÉquipe]]</f>
        <v>7</v>
      </c>
      <c r="J69" s="1">
        <f>tblJoueurs[[#This Row],[NoJoueur]]</f>
        <v>11</v>
      </c>
      <c r="K69" s="1" t="str">
        <f>tblJoueurs[[#This Row],[PrénomJoueur]] &amp; " " &amp;tblJoueurs[[#This Row],[NomJoueur]]</f>
        <v>Étienne Lemyre (Faciles)</v>
      </c>
    </row>
    <row r="70" spans="1:11" x14ac:dyDescent="0.25">
      <c r="A70">
        <v>7</v>
      </c>
      <c r="B70">
        <v>12</v>
      </c>
      <c r="C70" t="s">
        <v>149</v>
      </c>
      <c r="D70" t="s">
        <v>150</v>
      </c>
      <c r="E70" t="s">
        <v>150</v>
      </c>
      <c r="F70" t="s">
        <v>21</v>
      </c>
      <c r="G70">
        <v>1</v>
      </c>
      <c r="H70">
        <v>0</v>
      </c>
      <c r="I70" s="1">
        <f>tblJoueurs[[#This Row],[NoÉquipe]]</f>
        <v>7</v>
      </c>
      <c r="J70" s="1">
        <f>tblJoueurs[[#This Row],[NoJoueur]]</f>
        <v>12</v>
      </c>
      <c r="K70" s="1" t="str">
        <f>tblJoueurs[[#This Row],[PrénomJoueur]] &amp; " " &amp;tblJoueurs[[#This Row],[NomJoueur]]</f>
        <v>Élizabeth LeBlanc</v>
      </c>
    </row>
    <row r="71" spans="1:11" x14ac:dyDescent="0.25">
      <c r="A71">
        <v>7</v>
      </c>
      <c r="B71">
        <v>99</v>
      </c>
      <c r="C71" t="s">
        <v>11</v>
      </c>
      <c r="D71" t="s">
        <v>147</v>
      </c>
      <c r="E71" t="s">
        <v>11</v>
      </c>
      <c r="F71" t="s">
        <v>22</v>
      </c>
      <c r="G71">
        <v>1</v>
      </c>
      <c r="H71">
        <v>0</v>
      </c>
      <c r="I71" s="1">
        <f>tblJoueurs[[#This Row],[NoÉquipe]]</f>
        <v>7</v>
      </c>
      <c r="J71" s="1">
        <f>tblJoueurs[[#This Row],[NoJoueur]]</f>
        <v>99</v>
      </c>
      <c r="K71" s="1" t="str">
        <f>tblJoueurs[[#This Row],[PrénomJoueur]] &amp; " " &amp;tblJoueurs[[#This Row],[NomJoueur]]</f>
        <v>NA Les Faciles à cuire</v>
      </c>
    </row>
    <row r="72" spans="1:11" x14ac:dyDescent="0.25">
      <c r="A72">
        <v>8</v>
      </c>
      <c r="B72">
        <v>1</v>
      </c>
      <c r="C72" t="s">
        <v>121</v>
      </c>
      <c r="D72" t="s">
        <v>122</v>
      </c>
      <c r="E72" t="s">
        <v>122</v>
      </c>
      <c r="F72" t="s">
        <v>51</v>
      </c>
      <c r="G72">
        <v>1</v>
      </c>
      <c r="H72">
        <v>1</v>
      </c>
      <c r="I72" s="1">
        <f>tblJoueurs[[#This Row],[NoÉquipe]]</f>
        <v>8</v>
      </c>
      <c r="J72" s="1">
        <f>tblJoueurs[[#This Row],[NoJoueur]]</f>
        <v>1</v>
      </c>
      <c r="K72" s="1" t="str">
        <f>tblJoueurs[[#This Row],[PrénomJoueur]] &amp; " " &amp;tblJoueurs[[#This Row],[NomJoueur]]</f>
        <v>Stéphanie Audet-Brazeau</v>
      </c>
    </row>
    <row r="73" spans="1:11" x14ac:dyDescent="0.25">
      <c r="A73">
        <v>8</v>
      </c>
      <c r="B73">
        <v>2</v>
      </c>
      <c r="C73" t="s">
        <v>123</v>
      </c>
      <c r="D73" t="s">
        <v>124</v>
      </c>
      <c r="E73" t="s">
        <v>124</v>
      </c>
      <c r="F73" t="s">
        <v>27</v>
      </c>
      <c r="G73">
        <v>1</v>
      </c>
      <c r="H73">
        <v>4</v>
      </c>
      <c r="I73" s="1">
        <f>tblJoueurs[[#This Row],[NoÉquipe]]</f>
        <v>8</v>
      </c>
      <c r="J73" s="1">
        <f>tblJoueurs[[#This Row],[NoJoueur]]</f>
        <v>2</v>
      </c>
      <c r="K73" s="1" t="str">
        <f>tblJoueurs[[#This Row],[PrénomJoueur]] &amp; " " &amp;tblJoueurs[[#This Row],[NomJoueur]]</f>
        <v>Julia Colpron</v>
      </c>
    </row>
    <row r="74" spans="1:11" x14ac:dyDescent="0.25">
      <c r="A74">
        <v>8</v>
      </c>
      <c r="B74">
        <v>3</v>
      </c>
      <c r="C74" t="s">
        <v>125</v>
      </c>
      <c r="D74" t="s">
        <v>126</v>
      </c>
      <c r="E74" t="s">
        <v>126</v>
      </c>
      <c r="F74" t="s">
        <v>27</v>
      </c>
      <c r="G74">
        <v>1</v>
      </c>
      <c r="H74">
        <v>2</v>
      </c>
      <c r="I74" s="1">
        <f>tblJoueurs[[#This Row],[NoÉquipe]]</f>
        <v>8</v>
      </c>
      <c r="J74" s="1">
        <f>tblJoueurs[[#This Row],[NoJoueur]]</f>
        <v>3</v>
      </c>
      <c r="K74" s="1" t="str">
        <f>tblJoueurs[[#This Row],[PrénomJoueur]] &amp; " " &amp;tblJoueurs[[#This Row],[NomJoueur]]</f>
        <v>Isabelle Gamache</v>
      </c>
    </row>
    <row r="75" spans="1:11" x14ac:dyDescent="0.25">
      <c r="A75">
        <v>8</v>
      </c>
      <c r="B75">
        <v>4</v>
      </c>
      <c r="C75" t="s">
        <v>127</v>
      </c>
      <c r="D75" t="s">
        <v>30</v>
      </c>
      <c r="E75" t="s">
        <v>30</v>
      </c>
      <c r="F75" t="s">
        <v>27</v>
      </c>
      <c r="G75">
        <v>1</v>
      </c>
      <c r="H75">
        <v>3</v>
      </c>
      <c r="I75" s="1">
        <f>tblJoueurs[[#This Row],[NoÉquipe]]</f>
        <v>8</v>
      </c>
      <c r="J75" s="1">
        <f>tblJoueurs[[#This Row],[NoJoueur]]</f>
        <v>4</v>
      </c>
      <c r="K75" s="1" t="str">
        <f>tblJoueurs[[#This Row],[PrénomJoueur]] &amp; " " &amp;tblJoueurs[[#This Row],[NomJoueur]]</f>
        <v>Catherine Lachance</v>
      </c>
    </row>
    <row r="76" spans="1:11" x14ac:dyDescent="0.25">
      <c r="A76">
        <v>8</v>
      </c>
      <c r="B76">
        <v>5</v>
      </c>
      <c r="C76" t="s">
        <v>128</v>
      </c>
      <c r="D76" t="s">
        <v>129</v>
      </c>
      <c r="E76" t="s">
        <v>129</v>
      </c>
      <c r="F76" t="s">
        <v>27</v>
      </c>
      <c r="G76">
        <v>1</v>
      </c>
      <c r="H76">
        <v>0</v>
      </c>
      <c r="I76" s="1">
        <f>tblJoueurs[[#This Row],[NoÉquipe]]</f>
        <v>8</v>
      </c>
      <c r="J76" s="1">
        <f>tblJoueurs[[#This Row],[NoJoueur]]</f>
        <v>5</v>
      </c>
      <c r="K76" s="1" t="str">
        <f>tblJoueurs[[#This Row],[PrénomJoueur]] &amp; " " &amp;tblJoueurs[[#This Row],[NomJoueur]]</f>
        <v>Francis Vilandré</v>
      </c>
    </row>
    <row r="77" spans="1:11" x14ac:dyDescent="0.25">
      <c r="A77">
        <v>8</v>
      </c>
      <c r="B77">
        <v>6</v>
      </c>
      <c r="C77" t="s">
        <v>146</v>
      </c>
      <c r="D77" t="s">
        <v>96</v>
      </c>
      <c r="E77" t="s">
        <v>96</v>
      </c>
      <c r="F77" t="s">
        <v>27</v>
      </c>
      <c r="G77">
        <v>1</v>
      </c>
      <c r="H77">
        <v>0</v>
      </c>
      <c r="I77" s="1">
        <f>tblJoueurs[[#This Row],[NoÉquipe]]</f>
        <v>8</v>
      </c>
      <c r="J77" s="1">
        <f>tblJoueurs[[#This Row],[NoJoueur]]</f>
        <v>6</v>
      </c>
      <c r="K77" s="1" t="str">
        <f>tblJoueurs[[#This Row],[PrénomJoueur]] &amp; " " &amp;tblJoueurs[[#This Row],[NomJoueur]]</f>
        <v>Julie Sarrazin</v>
      </c>
    </row>
    <row r="78" spans="1:11" x14ac:dyDescent="0.25">
      <c r="A78">
        <v>8</v>
      </c>
      <c r="B78">
        <v>7</v>
      </c>
      <c r="C78" t="s">
        <v>20</v>
      </c>
      <c r="D78" t="s">
        <v>20</v>
      </c>
      <c r="E78" t="s">
        <v>20</v>
      </c>
      <c r="F78" t="s">
        <v>21</v>
      </c>
      <c r="G78">
        <v>1</v>
      </c>
      <c r="H78">
        <v>0</v>
      </c>
      <c r="I78" s="1">
        <f>tblJoueurs[[#This Row],[NoÉquipe]]</f>
        <v>8</v>
      </c>
      <c r="J78" s="1">
        <f>tblJoueurs[[#This Row],[NoJoueur]]</f>
        <v>7</v>
      </c>
      <c r="K78" s="1" t="str">
        <f>tblJoueurs[[#This Row],[PrénomJoueur]] &amp; " " &amp;tblJoueurs[[#This Row],[NomJoueur]]</f>
        <v>Absent Absent</v>
      </c>
    </row>
    <row r="79" spans="1:11" x14ac:dyDescent="0.25">
      <c r="A79">
        <v>8</v>
      </c>
      <c r="B79">
        <v>8</v>
      </c>
      <c r="C79" t="s">
        <v>151</v>
      </c>
      <c r="D79" t="s">
        <v>145</v>
      </c>
      <c r="E79" t="s">
        <v>145</v>
      </c>
      <c r="F79" t="s">
        <v>21</v>
      </c>
      <c r="G79">
        <v>1</v>
      </c>
      <c r="H79">
        <v>0</v>
      </c>
      <c r="I79" s="1">
        <f>tblJoueurs[[#This Row],[NoÉquipe]]</f>
        <v>8</v>
      </c>
      <c r="J79" s="1">
        <f>tblJoueurs[[#This Row],[NoJoueur]]</f>
        <v>8</v>
      </c>
      <c r="K79" s="1" t="str">
        <f>tblJoueurs[[#This Row],[PrénomJoueur]] &amp; " " &amp;tblJoueurs[[#This Row],[NomJoueur]]</f>
        <v>Émilie Fougères</v>
      </c>
    </row>
    <row r="80" spans="1:11" x14ac:dyDescent="0.25">
      <c r="A80">
        <v>8</v>
      </c>
      <c r="B80">
        <v>99</v>
      </c>
      <c r="C80" t="s">
        <v>12</v>
      </c>
      <c r="D80" t="s">
        <v>147</v>
      </c>
      <c r="E80" t="s">
        <v>12</v>
      </c>
      <c r="F80" t="s">
        <v>22</v>
      </c>
      <c r="G80">
        <v>1</v>
      </c>
      <c r="H80">
        <v>0</v>
      </c>
      <c r="I80" s="1">
        <f>tblJoueurs[[#This Row],[NoÉquipe]]</f>
        <v>8</v>
      </c>
      <c r="J80" s="1">
        <f>tblJoueurs[[#This Row],[NoJoueur]]</f>
        <v>99</v>
      </c>
      <c r="K80" s="1" t="str">
        <f>tblJoueurs[[#This Row],[PrénomJoueur]] &amp; " " &amp;tblJoueurs[[#This Row],[NomJoueur]]</f>
        <v>NA Les Génies de la traduction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3C2EC-300B-493A-937D-F69D454E7A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Saisie</vt:lpstr>
      <vt:lpstr>tblÉquipes</vt:lpstr>
      <vt:lpstr>tblJoueurs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Sirois, Martin (StatCan)</dc:creator>
  <cp:lastModifiedBy>Sirois, Martin (StatCan)</cp:lastModifiedBy>
  <dcterms:created xsi:type="dcterms:W3CDTF">2023-10-18T20:09:42Z</dcterms:created>
  <dcterms:modified xsi:type="dcterms:W3CDTF">2024-01-24T19:45:50Z</dcterms:modified>
</cp:coreProperties>
</file>