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F Pré-Teste" sheetId="1" r:id="rId3"/>
    <sheet state="visible" name="F Pós-Teste" sheetId="2" r:id="rId4"/>
    <sheet state="visible" name="Pré-Teste" sheetId="3" r:id="rId5"/>
    <sheet state="visible" name="Pós-Teste" sheetId="4" r:id="rId6"/>
    <sheet state="visible" name="Resultados Perguntas" sheetId="5" r:id="rId7"/>
    <sheet state="visible" name="Seleção IMI" sheetId="6" r:id="rId8"/>
    <sheet state="visible" name="Relatório (Perguntas Gráficos)" sheetId="7" r:id="rId9"/>
    <sheet state="visible" name="Relatório (IMI)" sheetId="8" r:id="rId10"/>
    <sheet state="visible" name="IMI Paper" sheetId="9" r:id="rId11"/>
    <sheet state="visible" name="Seleção Paper" sheetId="10" r:id="rId12"/>
    <sheet state="visible" name="Paper (IMI)" sheetId="11" r:id="rId13"/>
    <sheet state="visible" name="Paper (Perguntas Gráficos)" sheetId="12" r:id="rId14"/>
  </sheets>
  <definedNames/>
  <calcPr/>
</workbook>
</file>

<file path=xl/sharedStrings.xml><?xml version="1.0" encoding="utf-8"?>
<sst xmlns="http://schemas.openxmlformats.org/spreadsheetml/2006/main" count="2432" uniqueCount="359">
  <si>
    <t>Carimbo de data/hora</t>
  </si>
  <si>
    <t>Endereço de e-mail</t>
  </si>
  <si>
    <t>Idade</t>
  </si>
  <si>
    <t>Sexo</t>
  </si>
  <si>
    <t>Qual(is) tipo(s) de jogo(s) você mais gosta?</t>
  </si>
  <si>
    <t>Você gosta de estudar sobre funções matemáticas?</t>
  </si>
  <si>
    <t>1) Imagem acima</t>
  </si>
  <si>
    <t>2) Imagem acima</t>
  </si>
  <si>
    <t>3) Imagem acima</t>
  </si>
  <si>
    <t>4) y = -2x²</t>
  </si>
  <si>
    <t>5) Imagem acima</t>
  </si>
  <si>
    <t>6) y = 0.5x²</t>
  </si>
  <si>
    <t xml:space="preserve">7) Imagem acima </t>
  </si>
  <si>
    <t>8) Imagem acima</t>
  </si>
  <si>
    <t>9) Imagem acima</t>
  </si>
  <si>
    <t>10) y = 3x</t>
  </si>
  <si>
    <t>11) Imagem acima</t>
  </si>
  <si>
    <t>12) Imagem acima</t>
  </si>
  <si>
    <t>13) Imagem acima</t>
  </si>
  <si>
    <t>14) Imagem acima</t>
  </si>
  <si>
    <t>15) Imagem acima</t>
  </si>
  <si>
    <t>16) Imagem acima</t>
  </si>
  <si>
    <t>17) Imagem acima</t>
  </si>
  <si>
    <t>18) Imagem acima</t>
  </si>
  <si>
    <t>19) Imagem acima</t>
  </si>
  <si>
    <t>20) Imagem acima</t>
  </si>
  <si>
    <t xml:space="preserve">Log gerado pelo jogo </t>
  </si>
  <si>
    <t>Fiz a atividade porque eu tinha que fazer.</t>
  </si>
  <si>
    <t>Fiz a atividade porque eu não tinha outra escolha.</t>
  </si>
  <si>
    <t>Achei que a atividade seria chata.</t>
  </si>
  <si>
    <t>Descreveria a atividade como muito interessante.</t>
  </si>
  <si>
    <t>Achei a atividade muito agradável.</t>
  </si>
  <si>
    <t>Eu senti que tive escolha para realizar a atividade.</t>
  </si>
  <si>
    <t>Enquanto estava fazendo a atividade, refleti o quanto eu gostei.</t>
  </si>
  <si>
    <t>Senti como se eu tivesse sido obrigado a fazer a atividade.</t>
  </si>
  <si>
    <t>Fiz a atividade porque eu quis.</t>
  </si>
  <si>
    <t>A atividade não chamou minha atenção.</t>
  </si>
  <si>
    <t>Realmente não tive escolha para realizar (ou não) a atividade.</t>
  </si>
  <si>
    <t>Senti que não fiz a atividade por vontade própria.</t>
  </si>
  <si>
    <t>Gostei muito de fazer a atividade.</t>
  </si>
  <si>
    <t>A atividade foi divertida.</t>
  </si>
  <si>
    <t>Acho que eu sou muito bom nesta atividade.</t>
  </si>
  <si>
    <t>Acho que a atividade é importante para fazer porque pode me ensinar sobre matemática.</t>
  </si>
  <si>
    <t>Estaria disposto a fazer novamente a atividade porque tem algum valor para mim.</t>
  </si>
  <si>
    <t>Estou satisfeito com o meu desempenho nesta tarefa.</t>
  </si>
  <si>
    <t>Acredito que fazer a atividade pode ser benéfico para mim.</t>
  </si>
  <si>
    <t>Acredito que fiz muito bem a atividade em comparação com os outros.</t>
  </si>
  <si>
    <t>Acredito que esta atividade pode ser de algum valor para mim.</t>
  </si>
  <si>
    <t>Fazer a atividade foi útil para aprender funções.</t>
  </si>
  <si>
    <t>Eu era bastante habilidoso nessa atividade.</t>
  </si>
  <si>
    <t>Foi uma atividade que não podia fazê-la muito bem.</t>
  </si>
  <si>
    <t>Acho que fazer essa atividade poderia me ajudar a aprender funções.</t>
  </si>
  <si>
    <t>Acho que a atividade é importante.</t>
  </si>
  <si>
    <t>Depois de trabalhar nesta atividade por algum tempo, senti-me bastante competente.</t>
  </si>
  <si>
    <t>4) y = 0.8x² + 4x</t>
  </si>
  <si>
    <t>6) Imagem acima</t>
  </si>
  <si>
    <t>7) Imagem acima</t>
  </si>
  <si>
    <t>10) Imagem acima</t>
  </si>
  <si>
    <t>y = 2x² + 3x</t>
  </si>
  <si>
    <t>marcoantonio.duarte@usp.br</t>
  </si>
  <si>
    <t>y = 4x²</t>
  </si>
  <si>
    <t>y = -0.34x²</t>
  </si>
  <si>
    <t>Resposta 3</t>
  </si>
  <si>
    <t>y = 3x + 4</t>
  </si>
  <si>
    <t>Resposta 1</t>
  </si>
  <si>
    <t>y = 7x²</t>
  </si>
  <si>
    <t>y = 3.2x² - 4x</t>
  </si>
  <si>
    <t>y = -3x</t>
  </si>
  <si>
    <t>Azul: y = 2x² + 3x - 3 |  Vermelho: y = 2x² + 3x - 1</t>
  </si>
  <si>
    <t>y = 1.3^x</t>
  </si>
  <si>
    <t>y = 0.2^x</t>
  </si>
  <si>
    <t>y = 1.06^x</t>
  </si>
  <si>
    <t>y = 5sen(x)</t>
  </si>
  <si>
    <t>y = 0.7sen(x)</t>
  </si>
  <si>
    <t>y = sen(4x)</t>
  </si>
  <si>
    <t>y = sen(0.2x)</t>
  </si>
  <si>
    <t>y = 4sen(x - 2)</t>
  </si>
  <si>
    <t>y = 4sen(x + 2)</t>
  </si>
  <si>
    <t>PARABOLA</t>
  </si>
  <si>
    <t>bperet@usp.br</t>
  </si>
  <si>
    <t>RETA</t>
  </si>
  <si>
    <t>Masculino</t>
  </si>
  <si>
    <t>Aventura, Plataforma, Tiro, Esportes</t>
  </si>
  <si>
    <t>EXP</t>
  </si>
  <si>
    <t>https://drive.google.com/open?id=1SyCoXvXF46CRPRDwEmupjjvUIYd6iyHu</t>
  </si>
  <si>
    <t>y = 2x² - 3x</t>
  </si>
  <si>
    <t>y = 0.5x²</t>
  </si>
  <si>
    <t>SENO</t>
  </si>
  <si>
    <t>y = 3x - 4</t>
  </si>
  <si>
    <t>y = 8x² - 7</t>
  </si>
  <si>
    <t>y = 5x</t>
  </si>
  <si>
    <t>total pré-teste</t>
  </si>
  <si>
    <t>% certas reta</t>
  </si>
  <si>
    <t>Resposta 2</t>
  </si>
  <si>
    <t>% certas parabola</t>
  </si>
  <si>
    <t>Azul: y = 2x² + 3x - 1 |  Vermelho: y = 2x² + 3x - 3</t>
  </si>
  <si>
    <t>% certas seno</t>
  </si>
  <si>
    <t>y = 0.5^x</t>
  </si>
  <si>
    <t>% certas exp</t>
  </si>
  <si>
    <t>y = 2.2^x</t>
  </si>
  <si>
    <t>y = 2.02^x</t>
  </si>
  <si>
    <t>y = sen(x)</t>
  </si>
  <si>
    <t>y = 3sen(x)</t>
  </si>
  <si>
    <t>y = sen(0.4x)</t>
  </si>
  <si>
    <t>anaclaraamorim@usp.br</t>
  </si>
  <si>
    <t>y = 4sen(x)</t>
  </si>
  <si>
    <t>Feminino</t>
  </si>
  <si>
    <t>Ação, Aventura, Plataforma, Corrida, Estratégia</t>
  </si>
  <si>
    <t>y = 2x²</t>
  </si>
  <si>
    <t>y = -4.3x²</t>
  </si>
  <si>
    <t>joao_alves2000@usp.br</t>
  </si>
  <si>
    <t>Tiro</t>
  </si>
  <si>
    <t>y = 3.2x²</t>
  </si>
  <si>
    <t>y = sen(2x)</t>
  </si>
  <si>
    <t>y = 0.7^x</t>
  </si>
  <si>
    <t>felype49@gmail.com</t>
  </si>
  <si>
    <t>Luta, Corrida, (MMO)RPG, Tiro</t>
  </si>
  <si>
    <t>y = -8x</t>
  </si>
  <si>
    <t>y = 2.3x²</t>
  </si>
  <si>
    <t>y = 0.4x²</t>
  </si>
  <si>
    <t>y = 0.5x² + 4.5x</t>
  </si>
  <si>
    <t>y = 3.2x² + 4x</t>
  </si>
  <si>
    <t>Azul: y = 4x - 8 | Vermelho: y = 4x - 5</t>
  </si>
  <si>
    <t>y = -2x²</t>
  </si>
  <si>
    <t>y = 5x²</t>
  </si>
  <si>
    <t>y = 3x</t>
  </si>
  <si>
    <t>y = 2^x</t>
  </si>
  <si>
    <t>y = 3x + 2</t>
  </si>
  <si>
    <t>y = -0.2x² + 5</t>
  </si>
  <si>
    <t>y = 2sen(x)</t>
  </si>
  <si>
    <t>y = 1.7^x</t>
  </si>
  <si>
    <t>y = 0.6^x</t>
  </si>
  <si>
    <t>y = 2.12^x</t>
  </si>
  <si>
    <t>y = 0.6sen(x)</t>
  </si>
  <si>
    <t>email@example.com</t>
  </si>
  <si>
    <t>y = sen(5x)</t>
  </si>
  <si>
    <t>y = 3sen(x - 1.5)</t>
  </si>
  <si>
    <t>(MMO)RPG, Esportes</t>
  </si>
  <si>
    <t>y = 3sen(x + 1.5)</t>
  </si>
  <si>
    <t>tamiris.a.cordeiro@gmail.com</t>
  </si>
  <si>
    <t>https://drive.google.com/open?id=1sMoPEFp0UN-767WrRhBKHGXukqg23oiK</t>
  </si>
  <si>
    <t>y = 3x² + 3x + 1</t>
  </si>
  <si>
    <t>y = -0.5x²</t>
  </si>
  <si>
    <t>y = 0.1x²</t>
  </si>
  <si>
    <t>y = -6x</t>
  </si>
  <si>
    <t>y = 2.6^x</t>
  </si>
  <si>
    <t>y = 1.03^x</t>
  </si>
  <si>
    <t>y = sen(0.5x)</t>
  </si>
  <si>
    <t>or.pasqual@usp.br</t>
  </si>
  <si>
    <t>bobagi@usp.br</t>
  </si>
  <si>
    <t>Aventura, Quebra-Cabeças, (MMO)RPG, Simulação, Estratégia</t>
  </si>
  <si>
    <t>https://drive.google.com/open?id=1M9Vi41FcmzJIhduNwLsQUHVBy4h1IQOQ</t>
  </si>
  <si>
    <t>y = 2x</t>
  </si>
  <si>
    <t>Azul: y = 4x | Vermelho: y = 4x - 5</t>
  </si>
  <si>
    <t>gpedralino@usp.br</t>
  </si>
  <si>
    <t>Ação, Aventura, Luta, Plataforma, Quebra-Cabeças, Corrida, Rítmico/Musical, (MMO)RPG, Tiro, Estratégia</t>
  </si>
  <si>
    <t>y = 0.4^x</t>
  </si>
  <si>
    <t>y = 6^x</t>
  </si>
  <si>
    <t>marceloaugustodosreis@usp.br</t>
  </si>
  <si>
    <t>y = 0.09^x</t>
  </si>
  <si>
    <t>Ação, Aventura, Luta, Tiro, Esportes, Estratégia</t>
  </si>
  <si>
    <t>y = -7x²</t>
  </si>
  <si>
    <t>https://drive.google.com/open?id=1MqHQ2W0mkP9GZSHc5EzyyGwmRu5c8I8K</t>
  </si>
  <si>
    <t>Ação, Aventura, Ficção Interativa, Quebra-Cabeças, (MMO)RPG, Tiro, Simulação, Estratégia, Visual Novel</t>
  </si>
  <si>
    <t>Prefiro não dizer</t>
  </si>
  <si>
    <t>(MMO)RPG, Estratégia, Visual Novel</t>
  </si>
  <si>
    <t>y = 6</t>
  </si>
  <si>
    <t>y = -x</t>
  </si>
  <si>
    <t>y = 3x - 2</t>
  </si>
  <si>
    <t>y = 0.2x² - 5</t>
  </si>
  <si>
    <t>mipalmezan@usp.br</t>
  </si>
  <si>
    <t>y = 0.4sen(x)</t>
  </si>
  <si>
    <t>Aventura, Plataforma, (MMO)RPG, Estratégia, Visual Novel</t>
  </si>
  <si>
    <t>markelberestov@usp.br</t>
  </si>
  <si>
    <t>https://drive.google.com/open?id=1RZaByUVvv7fwQBWs4T9KecR6p_5hPGoQ</t>
  </si>
  <si>
    <t>Azul: y = 2x² + 3x + 3 |  Vermelho: y = 2x² + 3x + 1</t>
  </si>
  <si>
    <t>y = 0.12^x</t>
  </si>
  <si>
    <t>darknighmare1@usp.br</t>
  </si>
  <si>
    <t>Aventura, Ficção Interativa, Corrida, (MMO)RPG, Simulação, Esportes, Estratégia, Visual Novel, RPG Maker</t>
  </si>
  <si>
    <t>Azul: y = 4x - 5 | Vermelho: y = 4x - 8</t>
  </si>
  <si>
    <t>y = 0.5sen(x)</t>
  </si>
  <si>
    <t>stellajusto@gmail.com</t>
  </si>
  <si>
    <t>Luta, Plataforma, Quebra-Cabeças, Simulação, Estratégia</t>
  </si>
  <si>
    <t>https://drive.google.com/open?id=1yn6SCfE_WeqYysn4nMwICe3OZBVTQfZ9</t>
  </si>
  <si>
    <t>andrey.garcia@usp.br</t>
  </si>
  <si>
    <t>y = x² + 0.4</t>
  </si>
  <si>
    <t>Ficção Interativa, Plataforma, (MMO)RPG, Tiro, Simulação, Esportes, Estratégia, Visual Novel</t>
  </si>
  <si>
    <t>y = 0.5x² + 3x</t>
  </si>
  <si>
    <t>y = 3.6sen(x)</t>
  </si>
  <si>
    <t>https://drive.google.com/open?id=1DvY00ty_lZyIBG-7YwHgu-140Vu7nJQ_</t>
  </si>
  <si>
    <t>Aventura, Plataforma, Corrida, (MMO)RPG, Tiro, Simulação, Esportes, Visual Novel</t>
  </si>
  <si>
    <t>gabrielmorao@usp.br</t>
  </si>
  <si>
    <t>y = 0.5x² - 4.5x</t>
  </si>
  <si>
    <t>Ação, Aventura, (MMO)RPG, Estratégia</t>
  </si>
  <si>
    <t>nata.daniel@usp.br</t>
  </si>
  <si>
    <t>https://drive.google.com/open?id=1KitK2NsCIElhH4dKY12zpGIs_uQVdpS_</t>
  </si>
  <si>
    <t>victor_momente@usp.br</t>
  </si>
  <si>
    <t>Tiro, Esportes, Estratégia</t>
  </si>
  <si>
    <t>Aventura, Luta, Plataforma, (MMO)RPG</t>
  </si>
  <si>
    <t>enricomandelli@usp.br</t>
  </si>
  <si>
    <t>y = 0.8^x</t>
  </si>
  <si>
    <t>Ficção Interativa, Plataforma, (MMO)RPG, Tiro, Simulacao, Esportes, Estratégia, Visual Novel</t>
  </si>
  <si>
    <t>rafael_rcp@usp.br</t>
  </si>
  <si>
    <t>Ação, Aventura, Plataforma, Rítmico/Musical, (MMO)RPG, Tiro, Simulação, Visual Novel</t>
  </si>
  <si>
    <t>https://drive.google.com/open?id=1OA-8GxOM6HUBffYPtDAM_fiM__-EagNR</t>
  </si>
  <si>
    <t>si.guilherme_queiroz@usp.br</t>
  </si>
  <si>
    <t>(MMO)RPG, Tiro</t>
  </si>
  <si>
    <t>thiago.nakazaki@usp.br</t>
  </si>
  <si>
    <t>https://drive.google.com/open?id=1DbOnq7oNZL0CE9dNRBSuvrVwfgRY3m5U</t>
  </si>
  <si>
    <t>https://drive.google.com/open?id=16rXZa_OYzQiQu-du-tPzuIw9YwBffMGS</t>
  </si>
  <si>
    <t>y = 6sen(x)</t>
  </si>
  <si>
    <t>murilokazumi@usp.br</t>
  </si>
  <si>
    <t>https://drive.google.com/open?id=11dnppWdNDHk4TPRGNg2MaR2ck0ryc8Vb</t>
  </si>
  <si>
    <t>https://drive.google.com/open?id=1JtOLnycDIkFYutf17oBZVW6FEXp6b-Su</t>
  </si>
  <si>
    <t>https://drive.google.com/open?id=1w3ucwaUCXwmnTO-bY0eg-DCIC1sk5mGz</t>
  </si>
  <si>
    <t>Ação, Aventura, Ficção Interativa, Quebra-Cabeças, (MMO)RPG, Tiro, Simulacao, Estratégia, Visual Novel</t>
  </si>
  <si>
    <t>y = 0.4x² - 0.4</t>
  </si>
  <si>
    <t>https://drive.google.com/open?id=1_t9jZ9cgh4adywjDrGUnX8H1T9ARPmcA</t>
  </si>
  <si>
    <t>https://drive.google.com/open?id=1f82Ae7taqeDmRsRG-X-oI0Lxtux2ptu6</t>
  </si>
  <si>
    <t>https://drive.google.com/open?id=1o182iXucC2LQaKsTtSSdH_TvrxMVVEmE</t>
  </si>
  <si>
    <t>Aventura, Ficção Interativa, Corrida, (MMO)RPG, Simulacao, Esportes, Estratégia, Visual Novel, RPG Maker</t>
  </si>
  <si>
    <t>https://drive.google.com/open?id=1mVP7CDYpPsz73S_tg_Uqjhl2zlGf0aat</t>
  </si>
  <si>
    <t>y = x²</t>
  </si>
  <si>
    <t>PC</t>
  </si>
  <si>
    <t>IE</t>
  </si>
  <si>
    <t>PC2</t>
  </si>
  <si>
    <t>VU</t>
  </si>
  <si>
    <t>https://drive.google.com/open?id=1ui98Q0rNLeXcf06g8l9R9STuFb2Qo0Nq</t>
  </si>
  <si>
    <t>https://drive.google.com/open?id=1EBeuyOK0f_YhQCZ2jtAE5BplMHth8vhQ</t>
  </si>
  <si>
    <t>total pós-teste</t>
  </si>
  <si>
    <t>media PC</t>
  </si>
  <si>
    <t>media IE</t>
  </si>
  <si>
    <t>media PC2</t>
  </si>
  <si>
    <t>media VU</t>
  </si>
  <si>
    <t>y = 0.2x²</t>
  </si>
  <si>
    <t>jhonnatan.c.b@hotmail.com</t>
  </si>
  <si>
    <t>https://drive.google.com/open?id=1EDWhQO_r1KT4bnYySfqu783gxby-9otQ</t>
  </si>
  <si>
    <t>https://drive.google.com/open?id=1j-f_9QSMT9NadsTRd1ZwkdFcxIuORzE0</t>
  </si>
  <si>
    <t>https://drive.google.com/open?id=1Jx4WIjztkeP8aSnWpbQLZhxxnzKL3J5L</t>
  </si>
  <si>
    <t>Jogador</t>
  </si>
  <si>
    <t>Pré-Teste</t>
  </si>
  <si>
    <t>Pós-Teste</t>
  </si>
  <si>
    <t>Diferença</t>
  </si>
  <si>
    <t>Dif % Reta</t>
  </si>
  <si>
    <t>Dif % Parabola</t>
  </si>
  <si>
    <t>Dif % Seno</t>
  </si>
  <si>
    <t>Dif % Exp</t>
  </si>
  <si>
    <t>Interest/Enjoyment (IE)</t>
  </si>
  <si>
    <t>Perceived Choice (PC)</t>
  </si>
  <si>
    <t>Perceived Competence (PC2)</t>
  </si>
  <si>
    <t>Value/Usefulness (VU)</t>
  </si>
  <si>
    <t>Ação</t>
  </si>
  <si>
    <t>Aventura</t>
  </si>
  <si>
    <t>Luta</t>
  </si>
  <si>
    <t>Ficção Interativa</t>
  </si>
  <si>
    <t>Plataforma</t>
  </si>
  <si>
    <t>Quebra-Cabeças</t>
  </si>
  <si>
    <t>Corrida</t>
  </si>
  <si>
    <t>(MMO)RPG</t>
  </si>
  <si>
    <t>Simulacao</t>
  </si>
  <si>
    <t>Estratégia</t>
  </si>
  <si>
    <t>Visual Novel</t>
  </si>
  <si>
    <t>IE por gosto</t>
  </si>
  <si>
    <t>PC por gosto</t>
  </si>
  <si>
    <t>PC2 por gosto</t>
  </si>
  <si>
    <t>VU por gosto</t>
  </si>
  <si>
    <t>Aventura, Plataforma, Corrida, (MMO)RPG, Tiro, Simulacao, Esportes, Visual Novel</t>
  </si>
  <si>
    <t>Aventura, Quebra-Cabeças, (MMO)RPG, Simulacao, Estratégia</t>
  </si>
  <si>
    <t>Ação, Aventura, Plataforma, Rítmico/Musical, (MMO)RPG, Tiro, Simulacao, Visual Novel</t>
  </si>
  <si>
    <t>Luta, Plataforma, Quebra-Cabeças, Simulacao, Estratégia</t>
  </si>
  <si>
    <t>(R)</t>
  </si>
  <si>
    <t>Pergunta A</t>
  </si>
  <si>
    <t>Pergunta B</t>
  </si>
  <si>
    <t>Pergunta C</t>
  </si>
  <si>
    <t>Fiz a atividade porque eu não tinha outra escolha. (R)</t>
  </si>
  <si>
    <t>Senti que não fiz a atividade por vontade própria. (R)</t>
  </si>
  <si>
    <t>Senti como se eu tivesse sido obrigado a fazer a atividade. (R)</t>
  </si>
  <si>
    <t>Foi uma atividade que não podia fazê-la muito bem. (R)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</si>
  <si>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</si>
  <si>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</si>
  <si>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</si>
  <si>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</si>
  <si>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</si>
  <si>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</si>
  <si>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</si>
  <si>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</si>
  <si>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</si>
  <si>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</si>
  <si>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</si>
  <si>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</si>
  <si>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</si>
  <si>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</si>
  <si>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</si>
  <si>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</si>
  <si>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</si>
  <si>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</si>
  <si>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</si>
  <si>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MÉDIA PERGUNTA</t>
  </si>
  <si>
    <t>Desvio Pergunta</t>
  </si>
  <si>
    <t>MÉDIA EIXO (COM 2)</t>
  </si>
  <si>
    <t>DESVIO EIXO (COM 2)</t>
  </si>
  <si>
    <t>MÉDIA EIXO (COM 3)</t>
  </si>
  <si>
    <t>DESVIO EIXO (COM 3)</t>
  </si>
  <si>
    <t>dados gerais para comparação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</si>
  <si>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</si>
  <si>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</si>
  <si>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</si>
  <si>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</si>
  <si>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</si>
  <si>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</si>
  <si>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</si>
  <si>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</si>
  <si>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</si>
  <si>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</si>
  <si>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</si>
  <si>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t>Aluno 31</t>
  </si>
  <si>
    <t>Aluno 32</t>
  </si>
  <si>
    <t>Aluno 33</t>
  </si>
  <si>
    <t>Aluno 34</t>
  </si>
  <si>
    <t>Aluno 35</t>
  </si>
  <si>
    <t>Aluno 36</t>
  </si>
  <si>
    <t>Aluno 37</t>
  </si>
  <si>
    <t>Aluno 38</t>
  </si>
  <si>
    <t>Aluno 39</t>
  </si>
  <si>
    <t>Aluno 40</t>
  </si>
  <si>
    <t>Aluno 41</t>
  </si>
  <si>
    <t>Aluno 42</t>
  </si>
  <si>
    <t>Aluno 43</t>
  </si>
  <si>
    <t>Aluno 44</t>
  </si>
  <si>
    <t>Aluno 45</t>
  </si>
  <si>
    <t>Aluno 46</t>
  </si>
  <si>
    <t>Aluno 47</t>
  </si>
  <si>
    <t>Aluno 48</t>
  </si>
  <si>
    <t>Aluno 49</t>
  </si>
  <si>
    <t>Aluno 50</t>
  </si>
  <si>
    <t>Aluno 51</t>
  </si>
  <si>
    <t>Aluno 52</t>
  </si>
  <si>
    <t>Aluno 53</t>
  </si>
  <si>
    <t>Aluno 54</t>
  </si>
  <si>
    <t>Aluno 55</t>
  </si>
  <si>
    <t>Aluno 56</t>
  </si>
  <si>
    <t>Aluno 57</t>
  </si>
  <si>
    <t>Aluno 58</t>
  </si>
  <si>
    <t>Aluno 59</t>
  </si>
  <si>
    <t>Aluno 60</t>
  </si>
  <si>
    <t>Aluno 61</t>
  </si>
  <si>
    <t>Aluno 62</t>
  </si>
  <si>
    <t>Geral</t>
  </si>
  <si>
    <t>Desemp. Maior</t>
  </si>
  <si>
    <t>Desemp. Igual</t>
  </si>
  <si>
    <t>Desemp. Menor</t>
  </si>
  <si>
    <t>Total</t>
  </si>
  <si>
    <t>Reta</t>
  </si>
  <si>
    <t>Parábola</t>
  </si>
  <si>
    <t>Seno</t>
  </si>
  <si>
    <t>Exponencial</t>
  </si>
  <si>
    <t>só o geral!</t>
  </si>
  <si>
    <t>média</t>
  </si>
  <si>
    <t>desvio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</si>
</sst>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/>
    <font>
      <u/>
      <color rgb="FF0000FF"/>
    </font>
    <font>
      <b/>
    </font>
    <font>
      <i/>
    </font>
    <font>
      <name val="Arial"/>
    </font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8">
    <border/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5" fontId="1" numFmtId="0" xfId="0" applyFont="1"/>
    <xf borderId="0" fillId="0" fontId="3" numFmtId="0" xfId="0" applyAlignment="1" applyFont="1">
      <alignment horizontal="center"/>
    </xf>
    <xf borderId="1" fillId="0" fontId="1" numFmtId="0" xfId="0" applyBorder="1" applyFon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Pré-Teste x Pós-Teste: Reta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'Relatório (Perguntas Gráficos)'!$A$1:$A$4</c:f>
            </c:strRef>
          </c:cat>
          <c:val>
            <c:numRef>
              <c:f>'Relatório (Perguntas Gráficos)'!$C$1:$C$4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Pré-Teste x Pós-Teste: Geral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'Relatório (Perguntas Gráficos)'!$A$1:$A$4</c:f>
            </c:strRef>
          </c:cat>
          <c:val>
            <c:numRef>
              <c:f>'Relatório (Perguntas Gráficos)'!$B$1:$B$4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Pré-Teste x Pós-Teste: Parábola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'Relatório (Perguntas Gráficos)'!$A$1:$A$4</c:f>
            </c:strRef>
          </c:cat>
          <c:val>
            <c:numRef>
              <c:f>'Relatório (Perguntas Gráficos)'!$D$1:$D$4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Pré-Teste x Pós-Teste: Seno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'Relatório (Perguntas Gráficos)'!$A$1:$A$4</c:f>
            </c:strRef>
          </c:cat>
          <c:val>
            <c:numRef>
              <c:f>'Relatório (Perguntas Gráficos)'!$E$1:$E$4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Pré-Teste x Pós-Teste: Exponencial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'Relatório (Perguntas Gráficos)'!$A$1:$A$4</c:f>
            </c:strRef>
          </c:cat>
          <c:val>
            <c:numRef>
              <c:f>'Relatório (Perguntas Gráficos)'!$F$1:$F$4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Pré-Teste x Pós-Teste: Geral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'Paper (Perguntas Gráficos)'!$A$1:$A$4</c:f>
            </c:strRef>
          </c:cat>
          <c:val>
            <c:numRef>
              <c:f>'Paper (Perguntas Gráficos)'!$B$1:$B$4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542925</xdr:colOff>
      <xdr:row>2</xdr:row>
      <xdr:rowOff>133350</xdr:rowOff>
    </xdr:from>
    <xdr:ext cx="3848100" cy="2362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5</xdr:row>
      <xdr:rowOff>123825</xdr:rowOff>
    </xdr:from>
    <xdr:ext cx="3943350" cy="2362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400050</xdr:colOff>
      <xdr:row>11</xdr:row>
      <xdr:rowOff>133350</xdr:rowOff>
    </xdr:from>
    <xdr:ext cx="3848100" cy="2362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</xdr:colOff>
      <xdr:row>5</xdr:row>
      <xdr:rowOff>123825</xdr:rowOff>
    </xdr:from>
    <xdr:ext cx="3943350" cy="23622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17</xdr:row>
      <xdr:rowOff>180975</xdr:rowOff>
    </xdr:from>
    <xdr:ext cx="3943350" cy="23622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47625</xdr:colOff>
      <xdr:row>17</xdr:row>
      <xdr:rowOff>180975</xdr:rowOff>
    </xdr:from>
    <xdr:ext cx="3943350" cy="23622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EBeuyOK0f_YhQCZ2jtAE5BplMHth8vhQ" TargetMode="External"/><Relationship Id="rId11" Type="http://schemas.openxmlformats.org/officeDocument/2006/relationships/hyperlink" Target="https://drive.google.com/open?id=16rXZa_OYzQiQu-du-tPzuIw9YwBffMGS" TargetMode="External"/><Relationship Id="rId22" Type="http://schemas.openxmlformats.org/officeDocument/2006/relationships/hyperlink" Target="https://drive.google.com/open?id=1j-f_9QSMT9NadsTRd1ZwkdFcxIuORzE0" TargetMode="External"/><Relationship Id="rId10" Type="http://schemas.openxmlformats.org/officeDocument/2006/relationships/hyperlink" Target="https://drive.google.com/open?id=1DbOnq7oNZL0CE9dNRBSuvrVwfgRY3m5U" TargetMode="External"/><Relationship Id="rId21" Type="http://schemas.openxmlformats.org/officeDocument/2006/relationships/hyperlink" Target="https://drive.google.com/open?id=1EDWhQO_r1KT4bnYySfqu783gxby-9otQ" TargetMode="External"/><Relationship Id="rId13" Type="http://schemas.openxmlformats.org/officeDocument/2006/relationships/hyperlink" Target="https://drive.google.com/open?id=1JtOLnycDIkFYutf17oBZVW6FEXp6b-Su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drive.google.com/open?id=11dnppWdNDHk4TPRGNg2MaR2ck0ryc8Vb" TargetMode="External"/><Relationship Id="rId23" Type="http://schemas.openxmlformats.org/officeDocument/2006/relationships/hyperlink" Target="https://drive.google.com/open?id=1Jx4WIjztkeP8aSnWpbQLZhxxnzKL3J5L" TargetMode="External"/><Relationship Id="rId1" Type="http://schemas.openxmlformats.org/officeDocument/2006/relationships/hyperlink" Target="https://drive.google.com/open?id=1SyCoXvXF46CRPRDwEmupjjvUIYd6iyHu" TargetMode="External"/><Relationship Id="rId2" Type="http://schemas.openxmlformats.org/officeDocument/2006/relationships/hyperlink" Target="https://drive.google.com/open?id=1sMoPEFp0UN-767WrRhBKHGXukqg23oiK" TargetMode="External"/><Relationship Id="rId3" Type="http://schemas.openxmlformats.org/officeDocument/2006/relationships/hyperlink" Target="https://drive.google.com/open?id=1M9Vi41FcmzJIhduNwLsQUHVBy4h1IQOQ" TargetMode="External"/><Relationship Id="rId4" Type="http://schemas.openxmlformats.org/officeDocument/2006/relationships/hyperlink" Target="https://drive.google.com/open?id=1MqHQ2W0mkP9GZSHc5EzyyGwmRu5c8I8K" TargetMode="External"/><Relationship Id="rId9" Type="http://schemas.openxmlformats.org/officeDocument/2006/relationships/hyperlink" Target="https://drive.google.com/open?id=1OA-8GxOM6HUBffYPtDAM_fiM__-EagNR" TargetMode="External"/><Relationship Id="rId15" Type="http://schemas.openxmlformats.org/officeDocument/2006/relationships/hyperlink" Target="https://drive.google.com/open?id=1_t9jZ9cgh4adywjDrGUnX8H1T9ARPmcA" TargetMode="External"/><Relationship Id="rId14" Type="http://schemas.openxmlformats.org/officeDocument/2006/relationships/hyperlink" Target="https://drive.google.com/open?id=1w3ucwaUCXwmnTO-bY0eg-DCIC1sk5mGz" TargetMode="External"/><Relationship Id="rId17" Type="http://schemas.openxmlformats.org/officeDocument/2006/relationships/hyperlink" Target="https://drive.google.com/open?id=1o182iXucC2LQaKsTtSSdH_TvrxMVVEmE" TargetMode="External"/><Relationship Id="rId16" Type="http://schemas.openxmlformats.org/officeDocument/2006/relationships/hyperlink" Target="https://drive.google.com/open?id=1f82Ae7taqeDmRsRG-X-oI0Lxtux2ptu6" TargetMode="External"/><Relationship Id="rId5" Type="http://schemas.openxmlformats.org/officeDocument/2006/relationships/hyperlink" Target="https://drive.google.com/open?id=1RZaByUVvv7fwQBWs4T9KecR6p_5hPGoQ" TargetMode="External"/><Relationship Id="rId19" Type="http://schemas.openxmlformats.org/officeDocument/2006/relationships/hyperlink" Target="https://drive.google.com/open?id=1ui98Q0rNLeXcf06g8l9R9STuFb2Qo0Nq" TargetMode="External"/><Relationship Id="rId6" Type="http://schemas.openxmlformats.org/officeDocument/2006/relationships/hyperlink" Target="https://drive.google.com/open?id=1yn6SCfE_WeqYysn4nMwICe3OZBVTQfZ9" TargetMode="External"/><Relationship Id="rId18" Type="http://schemas.openxmlformats.org/officeDocument/2006/relationships/hyperlink" Target="https://drive.google.com/open?id=1mVP7CDYpPsz73S_tg_Uqjhl2zlGf0aat" TargetMode="External"/><Relationship Id="rId7" Type="http://schemas.openxmlformats.org/officeDocument/2006/relationships/hyperlink" Target="https://drive.google.com/open?id=1DvY00ty_lZyIBG-7YwHgu-140Vu7nJQ_" TargetMode="External"/><Relationship Id="rId8" Type="http://schemas.openxmlformats.org/officeDocument/2006/relationships/hyperlink" Target="https://drive.google.com/open?id=1KitK2NsCIElhH4dKY12zpGIs_uQVdpS_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drive.google.com/open?id=1EBeuyOK0f_YhQCZ2jtAE5BplMHth8vhQ" TargetMode="External"/><Relationship Id="rId10" Type="http://schemas.openxmlformats.org/officeDocument/2006/relationships/hyperlink" Target="https://drive.google.com/open?id=1mVP7CDYpPsz73S_tg_Uqjhl2zlGf0aat" TargetMode="External"/><Relationship Id="rId13" Type="http://schemas.openxmlformats.org/officeDocument/2006/relationships/hyperlink" Target="https://drive.google.com/open?id=1o182iXucC2LQaKsTtSSdH_TvrxMVVEmE" TargetMode="External"/><Relationship Id="rId12" Type="http://schemas.openxmlformats.org/officeDocument/2006/relationships/hyperlink" Target="https://drive.google.com/open?id=1RZaByUVvv7fwQBWs4T9KecR6p_5hPGoQ" TargetMode="External"/><Relationship Id="rId1" Type="http://schemas.openxmlformats.org/officeDocument/2006/relationships/hyperlink" Target="https://drive.google.com/open?id=16rXZa_OYzQiQu-du-tPzuIw9YwBffMGS" TargetMode="External"/><Relationship Id="rId2" Type="http://schemas.openxmlformats.org/officeDocument/2006/relationships/hyperlink" Target="https://drive.google.com/open?id=1_t9jZ9cgh4adywjDrGUnX8H1T9ARPmcA" TargetMode="External"/><Relationship Id="rId3" Type="http://schemas.openxmlformats.org/officeDocument/2006/relationships/hyperlink" Target="https://drive.google.com/open?id=1M9Vi41FcmzJIhduNwLsQUHVBy4h1IQOQ" TargetMode="External"/><Relationship Id="rId4" Type="http://schemas.openxmlformats.org/officeDocument/2006/relationships/hyperlink" Target="https://drive.google.com/open?id=1SyCoXvXF46CRPRDwEmupjjvUIYd6iyHu" TargetMode="External"/><Relationship Id="rId9" Type="http://schemas.openxmlformats.org/officeDocument/2006/relationships/hyperlink" Target="https://drive.google.com/open?id=1MqHQ2W0mkP9GZSHc5EzyyGwmRu5c8I8K" TargetMode="External"/><Relationship Id="rId15" Type="http://schemas.openxmlformats.org/officeDocument/2006/relationships/hyperlink" Target="https://drive.google.com/open?id=1JtOLnycDIkFYutf17oBZVW6FEXp6b-Su" TargetMode="External"/><Relationship Id="rId14" Type="http://schemas.openxmlformats.org/officeDocument/2006/relationships/hyperlink" Target="https://drive.google.com/open?id=1Jx4WIjztkeP8aSnWpbQLZhxxnzKL3J5L" TargetMode="External"/><Relationship Id="rId17" Type="http://schemas.openxmlformats.org/officeDocument/2006/relationships/hyperlink" Target="https://drive.google.com/open?id=1DvY00ty_lZyIBG-7YwHgu-140Vu7nJQ_" TargetMode="External"/><Relationship Id="rId16" Type="http://schemas.openxmlformats.org/officeDocument/2006/relationships/hyperlink" Target="https://drive.google.com/open?id=1j-f_9QSMT9NadsTRd1ZwkdFcxIuORzE0" TargetMode="External"/><Relationship Id="rId5" Type="http://schemas.openxmlformats.org/officeDocument/2006/relationships/hyperlink" Target="https://drive.google.com/open?id=1w3ucwaUCXwmnTO-bY0eg-DCIC1sk5mGz" TargetMode="External"/><Relationship Id="rId19" Type="http://schemas.openxmlformats.org/officeDocument/2006/relationships/hyperlink" Target="https://drive.google.com/open?id=1OA-8GxOM6HUBffYPtDAM_fiM__-EagNR" TargetMode="External"/><Relationship Id="rId6" Type="http://schemas.openxmlformats.org/officeDocument/2006/relationships/hyperlink" Target="https://drive.google.com/open?id=1f82Ae7taqeDmRsRG-X-oI0Lxtux2ptu6" TargetMode="External"/><Relationship Id="rId18" Type="http://schemas.openxmlformats.org/officeDocument/2006/relationships/hyperlink" Target="https://drive.google.com/open?id=1sMoPEFp0UN-767WrRhBKHGXukqg23oiK" TargetMode="External"/><Relationship Id="rId7" Type="http://schemas.openxmlformats.org/officeDocument/2006/relationships/hyperlink" Target="https://drive.google.com/open?id=1yn6SCfE_WeqYysn4nMwICe3OZBVTQfZ9" TargetMode="External"/><Relationship Id="rId8" Type="http://schemas.openxmlformats.org/officeDocument/2006/relationships/hyperlink" Target="https://drive.google.com/open?id=1ui98Q0rNLeXcf06g8l9R9STuFb2Qo0Nq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2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s="1">
        <v>43273.81048280092</v>
      </c>
      <c r="B2" s="2" t="s">
        <v>59</v>
      </c>
      <c r="C2" s="2">
        <v>20.0</v>
      </c>
      <c r="D2" s="2" t="s">
        <v>81</v>
      </c>
      <c r="E2" s="2" t="s">
        <v>82</v>
      </c>
      <c r="F2" s="2">
        <v>7.0</v>
      </c>
      <c r="G2" s="2" t="s">
        <v>85</v>
      </c>
      <c r="H2" s="2" t="s">
        <v>86</v>
      </c>
      <c r="I2" s="2" t="s">
        <v>61</v>
      </c>
      <c r="J2" s="2" t="s">
        <v>64</v>
      </c>
      <c r="K2" s="2" t="s">
        <v>88</v>
      </c>
      <c r="L2" s="2" t="s">
        <v>62</v>
      </c>
      <c r="M2" s="2" t="s">
        <v>89</v>
      </c>
      <c r="N2" s="2" t="s">
        <v>66</v>
      </c>
      <c r="O2" s="2" t="s">
        <v>90</v>
      </c>
      <c r="P2" s="2" t="s">
        <v>93</v>
      </c>
      <c r="Q2" s="2" t="s">
        <v>95</v>
      </c>
      <c r="R2" s="2" t="s">
        <v>97</v>
      </c>
      <c r="S2" s="2" t="s">
        <v>99</v>
      </c>
      <c r="T2" s="2" t="s">
        <v>100</v>
      </c>
      <c r="U2" s="2" t="s">
        <v>101</v>
      </c>
      <c r="V2" s="2" t="s">
        <v>102</v>
      </c>
      <c r="W2" s="2" t="s">
        <v>103</v>
      </c>
      <c r="X2" s="2" t="s">
        <v>75</v>
      </c>
      <c r="Y2" s="2" t="s">
        <v>76</v>
      </c>
      <c r="Z2" s="2" t="s">
        <v>105</v>
      </c>
    </row>
    <row r="3">
      <c r="A3" s="1">
        <v>43273.81835450231</v>
      </c>
      <c r="B3" s="2" t="s">
        <v>110</v>
      </c>
      <c r="C3" s="2">
        <v>17.0</v>
      </c>
      <c r="D3" s="2" t="s">
        <v>81</v>
      </c>
      <c r="E3" s="2" t="s">
        <v>111</v>
      </c>
      <c r="F3" s="2">
        <v>2.0</v>
      </c>
      <c r="G3" s="2" t="s">
        <v>58</v>
      </c>
      <c r="H3" s="2" t="s">
        <v>60</v>
      </c>
      <c r="I3" s="2" t="s">
        <v>61</v>
      </c>
      <c r="J3" s="2" t="s">
        <v>93</v>
      </c>
      <c r="K3" s="2" t="s">
        <v>88</v>
      </c>
      <c r="L3" s="2" t="s">
        <v>62</v>
      </c>
      <c r="M3" s="2" t="s">
        <v>65</v>
      </c>
      <c r="N3" s="2" t="s">
        <v>112</v>
      </c>
      <c r="O3" s="2" t="s">
        <v>67</v>
      </c>
      <c r="P3" s="2" t="s">
        <v>93</v>
      </c>
      <c r="Q3" s="2" t="s">
        <v>95</v>
      </c>
      <c r="R3" s="2" t="s">
        <v>114</v>
      </c>
      <c r="S3" s="2" t="s">
        <v>70</v>
      </c>
      <c r="T3" s="2" t="s">
        <v>100</v>
      </c>
      <c r="U3" s="2" t="s">
        <v>101</v>
      </c>
      <c r="V3" s="2" t="s">
        <v>102</v>
      </c>
      <c r="W3" s="2" t="s">
        <v>103</v>
      </c>
      <c r="X3" s="2" t="s">
        <v>113</v>
      </c>
      <c r="Y3" s="2" t="s">
        <v>105</v>
      </c>
      <c r="Z3" s="2" t="s">
        <v>105</v>
      </c>
    </row>
    <row r="4">
      <c r="A4" s="1">
        <v>43273.81950783565</v>
      </c>
      <c r="B4" s="2" t="s">
        <v>115</v>
      </c>
      <c r="C4" s="2">
        <v>21.0</v>
      </c>
      <c r="D4" s="2" t="s">
        <v>81</v>
      </c>
      <c r="E4" s="2" t="s">
        <v>116</v>
      </c>
      <c r="F4" s="2">
        <v>1.0</v>
      </c>
      <c r="G4" s="2" t="s">
        <v>85</v>
      </c>
      <c r="H4" s="2" t="s">
        <v>86</v>
      </c>
      <c r="I4" s="2" t="s">
        <v>118</v>
      </c>
      <c r="J4" s="2" t="s">
        <v>64</v>
      </c>
      <c r="K4" s="2" t="s">
        <v>88</v>
      </c>
      <c r="L4" s="2" t="s">
        <v>62</v>
      </c>
      <c r="M4" s="2" t="s">
        <v>89</v>
      </c>
      <c r="N4" s="2" t="s">
        <v>121</v>
      </c>
      <c r="O4" s="2" t="s">
        <v>67</v>
      </c>
      <c r="P4" s="2" t="s">
        <v>62</v>
      </c>
      <c r="Q4" s="2" t="s">
        <v>68</v>
      </c>
      <c r="R4" s="2" t="s">
        <v>69</v>
      </c>
      <c r="S4" s="2" t="s">
        <v>126</v>
      </c>
      <c r="T4" s="2" t="s">
        <v>71</v>
      </c>
      <c r="U4" s="2" t="s">
        <v>72</v>
      </c>
      <c r="V4" s="2" t="s">
        <v>102</v>
      </c>
      <c r="W4" s="2" t="s">
        <v>103</v>
      </c>
      <c r="X4" s="2" t="s">
        <v>129</v>
      </c>
      <c r="Y4" s="2" t="s">
        <v>77</v>
      </c>
      <c r="Z4" s="2" t="s">
        <v>76</v>
      </c>
    </row>
    <row r="5">
      <c r="A5" s="1">
        <v>43273.81951835648</v>
      </c>
      <c r="B5" s="2" t="s">
        <v>134</v>
      </c>
      <c r="C5" s="2">
        <v>17.0</v>
      </c>
      <c r="D5" s="2" t="s">
        <v>81</v>
      </c>
      <c r="E5" s="2" t="s">
        <v>137</v>
      </c>
      <c r="F5" s="2">
        <v>0.0</v>
      </c>
      <c r="G5" s="2" t="s">
        <v>85</v>
      </c>
      <c r="H5" s="2" t="s">
        <v>86</v>
      </c>
      <c r="I5" s="2" t="s">
        <v>109</v>
      </c>
      <c r="J5" s="2" t="s">
        <v>64</v>
      </c>
      <c r="K5" s="2" t="s">
        <v>88</v>
      </c>
      <c r="L5" s="2" t="s">
        <v>64</v>
      </c>
      <c r="M5" s="2" t="s">
        <v>141</v>
      </c>
      <c r="N5" s="2" t="s">
        <v>112</v>
      </c>
      <c r="O5" s="2" t="s">
        <v>90</v>
      </c>
      <c r="P5" s="2" t="s">
        <v>64</v>
      </c>
      <c r="Q5" s="2" t="s">
        <v>95</v>
      </c>
      <c r="R5" s="2" t="s">
        <v>114</v>
      </c>
      <c r="S5" s="2" t="s">
        <v>126</v>
      </c>
      <c r="T5" s="2" t="s">
        <v>100</v>
      </c>
      <c r="U5" s="2" t="s">
        <v>72</v>
      </c>
      <c r="V5" s="2" t="s">
        <v>105</v>
      </c>
      <c r="W5" s="2" t="s">
        <v>74</v>
      </c>
      <c r="X5" s="2" t="s">
        <v>75</v>
      </c>
      <c r="Y5" s="2" t="s">
        <v>76</v>
      </c>
      <c r="Z5" s="2" t="s">
        <v>105</v>
      </c>
    </row>
    <row r="6">
      <c r="A6" s="1">
        <v>43273.8195602662</v>
      </c>
      <c r="B6" s="2" t="s">
        <v>115</v>
      </c>
      <c r="C6" s="2">
        <v>21.0</v>
      </c>
      <c r="D6" s="2" t="s">
        <v>81</v>
      </c>
      <c r="E6" s="2" t="s">
        <v>116</v>
      </c>
      <c r="F6" s="2">
        <v>1.0</v>
      </c>
      <c r="G6" s="2" t="s">
        <v>85</v>
      </c>
      <c r="H6" s="2" t="s">
        <v>86</v>
      </c>
      <c r="I6" s="2" t="s">
        <v>118</v>
      </c>
      <c r="J6" s="2" t="s">
        <v>64</v>
      </c>
      <c r="K6" s="2" t="s">
        <v>88</v>
      </c>
      <c r="L6" s="2" t="s">
        <v>62</v>
      </c>
      <c r="M6" s="2" t="s">
        <v>89</v>
      </c>
      <c r="N6" s="2" t="s">
        <v>121</v>
      </c>
      <c r="O6" s="2" t="s">
        <v>67</v>
      </c>
      <c r="P6" s="2" t="s">
        <v>62</v>
      </c>
      <c r="Q6" s="2" t="s">
        <v>68</v>
      </c>
      <c r="R6" s="2" t="s">
        <v>69</v>
      </c>
      <c r="S6" s="2" t="s">
        <v>126</v>
      </c>
      <c r="T6" s="2" t="s">
        <v>71</v>
      </c>
      <c r="U6" s="2" t="s">
        <v>72</v>
      </c>
      <c r="V6" s="2" t="s">
        <v>102</v>
      </c>
      <c r="W6" s="2" t="s">
        <v>103</v>
      </c>
      <c r="X6" s="2" t="s">
        <v>129</v>
      </c>
      <c r="Y6" s="2" t="s">
        <v>77</v>
      </c>
      <c r="Z6" s="2" t="s">
        <v>76</v>
      </c>
    </row>
    <row r="7">
      <c r="A7" s="1">
        <v>43273.81981939815</v>
      </c>
      <c r="B7" s="2" t="s">
        <v>148</v>
      </c>
      <c r="C7" s="2">
        <v>28.0</v>
      </c>
      <c r="D7" s="2" t="s">
        <v>81</v>
      </c>
      <c r="E7" s="2" t="s">
        <v>150</v>
      </c>
      <c r="F7" s="2">
        <v>5.0</v>
      </c>
      <c r="G7" s="2" t="s">
        <v>58</v>
      </c>
      <c r="H7" s="2" t="s">
        <v>60</v>
      </c>
      <c r="I7" s="2" t="s">
        <v>61</v>
      </c>
      <c r="J7" s="2" t="s">
        <v>62</v>
      </c>
      <c r="K7" s="2" t="s">
        <v>63</v>
      </c>
      <c r="L7" s="2" t="s">
        <v>64</v>
      </c>
      <c r="M7" s="2" t="s">
        <v>65</v>
      </c>
      <c r="N7" s="2" t="s">
        <v>66</v>
      </c>
      <c r="O7" s="2" t="s">
        <v>67</v>
      </c>
      <c r="P7" s="2" t="s">
        <v>62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</row>
    <row r="8">
      <c r="A8" s="1">
        <v>43273.82028680555</v>
      </c>
      <c r="B8" s="2" t="s">
        <v>154</v>
      </c>
      <c r="C8" s="2">
        <v>25.0</v>
      </c>
      <c r="D8" s="2" t="s">
        <v>81</v>
      </c>
      <c r="E8" s="2" t="s">
        <v>155</v>
      </c>
      <c r="F8" s="2">
        <v>1.0</v>
      </c>
      <c r="G8" s="2" t="s">
        <v>85</v>
      </c>
      <c r="H8" s="2" t="s">
        <v>86</v>
      </c>
      <c r="I8" s="2" t="s">
        <v>109</v>
      </c>
      <c r="J8" s="2" t="s">
        <v>64</v>
      </c>
      <c r="K8" s="2" t="s">
        <v>63</v>
      </c>
      <c r="L8" s="2" t="s">
        <v>62</v>
      </c>
      <c r="M8" s="2" t="s">
        <v>65</v>
      </c>
      <c r="N8" s="2" t="s">
        <v>121</v>
      </c>
      <c r="O8" s="2" t="s">
        <v>67</v>
      </c>
      <c r="P8" s="2" t="s">
        <v>62</v>
      </c>
      <c r="Q8" s="2" t="s">
        <v>68</v>
      </c>
      <c r="R8" s="2" t="s">
        <v>69</v>
      </c>
      <c r="S8" s="2" t="s">
        <v>70</v>
      </c>
      <c r="T8" s="2" t="s">
        <v>71</v>
      </c>
      <c r="U8" s="2" t="s">
        <v>72</v>
      </c>
      <c r="V8" s="2" t="s">
        <v>73</v>
      </c>
      <c r="W8" s="2" t="s">
        <v>103</v>
      </c>
      <c r="X8" s="2" t="s">
        <v>129</v>
      </c>
      <c r="Y8" s="2" t="s">
        <v>77</v>
      </c>
      <c r="Z8" s="2" t="s">
        <v>76</v>
      </c>
    </row>
    <row r="9">
      <c r="A9" s="1">
        <v>43273.82051443287</v>
      </c>
      <c r="B9" s="2" t="s">
        <v>158</v>
      </c>
      <c r="C9" s="2">
        <v>20.0</v>
      </c>
      <c r="D9" s="2" t="s">
        <v>81</v>
      </c>
      <c r="E9" s="2" t="s">
        <v>160</v>
      </c>
      <c r="F9" s="2">
        <v>3.0</v>
      </c>
      <c r="G9" s="2" t="s">
        <v>108</v>
      </c>
      <c r="H9" s="2" t="s">
        <v>161</v>
      </c>
      <c r="I9" s="2" t="s">
        <v>118</v>
      </c>
      <c r="J9" s="2" t="s">
        <v>62</v>
      </c>
      <c r="K9" s="2" t="s">
        <v>88</v>
      </c>
      <c r="L9" s="2" t="s">
        <v>64</v>
      </c>
      <c r="M9" s="2" t="s">
        <v>65</v>
      </c>
      <c r="N9" s="2" t="s">
        <v>66</v>
      </c>
      <c r="O9" s="2" t="s">
        <v>67</v>
      </c>
      <c r="P9" s="2" t="s">
        <v>62</v>
      </c>
      <c r="Q9" s="2" t="s">
        <v>68</v>
      </c>
      <c r="R9" s="2" t="s">
        <v>69</v>
      </c>
      <c r="S9" s="2" t="s">
        <v>70</v>
      </c>
      <c r="T9" s="2" t="s">
        <v>71</v>
      </c>
      <c r="U9" s="2" t="s">
        <v>101</v>
      </c>
      <c r="V9" s="2" t="s">
        <v>102</v>
      </c>
      <c r="W9" s="2" t="s">
        <v>74</v>
      </c>
      <c r="X9" s="2" t="s">
        <v>113</v>
      </c>
      <c r="Y9" s="2" t="s">
        <v>105</v>
      </c>
      <c r="Z9" s="2" t="s">
        <v>105</v>
      </c>
    </row>
    <row r="10">
      <c r="A10" s="1">
        <v>43273.820618784725</v>
      </c>
      <c r="B10" s="2" t="s">
        <v>79</v>
      </c>
      <c r="C10" s="2">
        <v>28.0</v>
      </c>
      <c r="D10" s="2" t="s">
        <v>81</v>
      </c>
      <c r="E10" s="2" t="s">
        <v>163</v>
      </c>
      <c r="F10" s="2">
        <v>5.0</v>
      </c>
      <c r="G10" s="2" t="s">
        <v>58</v>
      </c>
      <c r="H10" s="2" t="s">
        <v>60</v>
      </c>
      <c r="I10" s="2" t="s">
        <v>61</v>
      </c>
      <c r="J10" s="2" t="s">
        <v>62</v>
      </c>
      <c r="K10" s="2" t="s">
        <v>63</v>
      </c>
      <c r="L10" s="2" t="s">
        <v>64</v>
      </c>
      <c r="M10" s="2" t="s">
        <v>65</v>
      </c>
      <c r="N10" s="2" t="s">
        <v>66</v>
      </c>
      <c r="O10" s="2" t="s">
        <v>67</v>
      </c>
      <c r="P10" s="2" t="s">
        <v>62</v>
      </c>
      <c r="Q10" s="2" t="s">
        <v>68</v>
      </c>
      <c r="R10" s="2" t="s">
        <v>69</v>
      </c>
      <c r="S10" s="2" t="s">
        <v>126</v>
      </c>
      <c r="T10" s="2" t="s">
        <v>71</v>
      </c>
      <c r="U10" s="2" t="s">
        <v>72</v>
      </c>
      <c r="V10" s="2" t="s">
        <v>73</v>
      </c>
      <c r="W10" s="2" t="s">
        <v>74</v>
      </c>
      <c r="X10" s="2" t="s">
        <v>75</v>
      </c>
      <c r="Y10" s="2" t="s">
        <v>76</v>
      </c>
      <c r="Z10" s="2" t="s">
        <v>77</v>
      </c>
    </row>
    <row r="11">
      <c r="A11" s="1">
        <v>43273.82075982638</v>
      </c>
      <c r="B11" s="2" t="s">
        <v>149</v>
      </c>
      <c r="C11" s="2">
        <v>18.0</v>
      </c>
      <c r="D11" s="2" t="s">
        <v>164</v>
      </c>
      <c r="E11" s="2" t="s">
        <v>165</v>
      </c>
      <c r="F11" s="2">
        <v>0.0</v>
      </c>
      <c r="G11" s="2" t="s">
        <v>85</v>
      </c>
      <c r="H11" s="2" t="s">
        <v>86</v>
      </c>
      <c r="I11" s="2" t="s">
        <v>109</v>
      </c>
      <c r="J11" s="2" t="s">
        <v>62</v>
      </c>
      <c r="K11" s="2" t="s">
        <v>63</v>
      </c>
      <c r="L11" s="2" t="s">
        <v>62</v>
      </c>
      <c r="M11" s="2" t="s">
        <v>141</v>
      </c>
      <c r="N11" s="2" t="s">
        <v>121</v>
      </c>
      <c r="O11" s="2" t="s">
        <v>67</v>
      </c>
      <c r="P11" s="2" t="s">
        <v>62</v>
      </c>
      <c r="Q11" s="2" t="s">
        <v>68</v>
      </c>
      <c r="R11" s="2" t="s">
        <v>69</v>
      </c>
      <c r="S11" s="2" t="s">
        <v>70</v>
      </c>
      <c r="T11" s="2" t="s">
        <v>71</v>
      </c>
      <c r="U11" s="2" t="s">
        <v>72</v>
      </c>
      <c r="V11" s="2" t="s">
        <v>73</v>
      </c>
      <c r="W11" s="2" t="s">
        <v>101</v>
      </c>
      <c r="X11" s="2" t="s">
        <v>75</v>
      </c>
      <c r="Y11" s="2" t="s">
        <v>105</v>
      </c>
      <c r="Z11" s="2" t="s">
        <v>76</v>
      </c>
    </row>
    <row r="12">
      <c r="A12" s="1">
        <v>43273.82083974537</v>
      </c>
      <c r="B12" s="2" t="s">
        <v>170</v>
      </c>
      <c r="C12" s="2">
        <v>18.0</v>
      </c>
      <c r="D12" s="2" t="s">
        <v>81</v>
      </c>
      <c r="E12" s="2" t="s">
        <v>172</v>
      </c>
      <c r="F12" s="2">
        <v>4.0</v>
      </c>
      <c r="G12" s="2" t="s">
        <v>85</v>
      </c>
      <c r="H12" s="2" t="s">
        <v>86</v>
      </c>
      <c r="I12" s="2" t="s">
        <v>109</v>
      </c>
      <c r="J12" s="2" t="s">
        <v>62</v>
      </c>
      <c r="K12" s="2" t="s">
        <v>125</v>
      </c>
      <c r="L12" s="2" t="s">
        <v>62</v>
      </c>
      <c r="M12" s="2" t="s">
        <v>89</v>
      </c>
      <c r="N12" s="2" t="s">
        <v>121</v>
      </c>
      <c r="O12" s="2" t="s">
        <v>67</v>
      </c>
      <c r="P12" s="2" t="s">
        <v>62</v>
      </c>
      <c r="Q12" s="2" t="s">
        <v>175</v>
      </c>
      <c r="R12" s="2" t="s">
        <v>114</v>
      </c>
      <c r="S12" s="2" t="s">
        <v>99</v>
      </c>
      <c r="T12" s="2" t="s">
        <v>176</v>
      </c>
      <c r="U12" s="2" t="s">
        <v>101</v>
      </c>
      <c r="V12" s="2" t="s">
        <v>73</v>
      </c>
      <c r="W12" s="2" t="s">
        <v>74</v>
      </c>
      <c r="X12" s="2" t="s">
        <v>75</v>
      </c>
      <c r="Y12" s="2" t="s">
        <v>105</v>
      </c>
      <c r="Z12" s="2" t="s">
        <v>77</v>
      </c>
    </row>
    <row r="13">
      <c r="A13" s="1">
        <v>43273.82089527778</v>
      </c>
      <c r="B13" s="2" t="s">
        <v>177</v>
      </c>
      <c r="C13" s="2">
        <v>18.0</v>
      </c>
      <c r="D13" s="2" t="s">
        <v>81</v>
      </c>
      <c r="E13" s="2" t="s">
        <v>178</v>
      </c>
      <c r="F13" s="2">
        <v>1.0</v>
      </c>
      <c r="G13" s="2" t="s">
        <v>58</v>
      </c>
      <c r="H13" s="2" t="s">
        <v>86</v>
      </c>
      <c r="I13" s="2" t="s">
        <v>109</v>
      </c>
      <c r="J13" s="2" t="s">
        <v>64</v>
      </c>
      <c r="K13" s="2" t="s">
        <v>88</v>
      </c>
      <c r="L13" s="2" t="s">
        <v>93</v>
      </c>
      <c r="M13" s="2" t="s">
        <v>65</v>
      </c>
      <c r="N13" s="2" t="s">
        <v>112</v>
      </c>
      <c r="O13" s="2" t="s">
        <v>67</v>
      </c>
      <c r="P13" s="2" t="s">
        <v>62</v>
      </c>
      <c r="Q13" s="2" t="s">
        <v>68</v>
      </c>
      <c r="R13" s="2" t="s">
        <v>69</v>
      </c>
      <c r="S13" s="2" t="s">
        <v>99</v>
      </c>
      <c r="T13" s="2" t="s">
        <v>176</v>
      </c>
      <c r="U13" s="2" t="s">
        <v>180</v>
      </c>
      <c r="V13" s="2" t="s">
        <v>102</v>
      </c>
      <c r="W13" s="2" t="s">
        <v>74</v>
      </c>
      <c r="X13" s="2" t="s">
        <v>75</v>
      </c>
      <c r="Y13" s="2" t="s">
        <v>77</v>
      </c>
      <c r="Z13" s="2" t="s">
        <v>105</v>
      </c>
    </row>
    <row r="14">
      <c r="A14" s="1">
        <v>43273.82114208333</v>
      </c>
      <c r="B14" s="2" t="s">
        <v>181</v>
      </c>
      <c r="C14" s="2">
        <v>27.0</v>
      </c>
      <c r="D14" s="2" t="s">
        <v>106</v>
      </c>
      <c r="E14" s="2" t="s">
        <v>182</v>
      </c>
      <c r="F14" s="2">
        <v>5.0</v>
      </c>
      <c r="G14" s="2" t="s">
        <v>85</v>
      </c>
      <c r="H14" s="2" t="s">
        <v>86</v>
      </c>
      <c r="I14" s="2" t="s">
        <v>109</v>
      </c>
      <c r="J14" s="2" t="s">
        <v>64</v>
      </c>
      <c r="K14" s="2" t="s">
        <v>63</v>
      </c>
      <c r="L14" s="2" t="s">
        <v>93</v>
      </c>
      <c r="M14" s="2" t="s">
        <v>89</v>
      </c>
      <c r="N14" s="2" t="s">
        <v>66</v>
      </c>
      <c r="O14" s="2" t="s">
        <v>67</v>
      </c>
      <c r="P14" s="2" t="s">
        <v>62</v>
      </c>
      <c r="Q14" s="2" t="s">
        <v>68</v>
      </c>
      <c r="R14" s="2" t="s">
        <v>69</v>
      </c>
      <c r="S14" s="2" t="s">
        <v>70</v>
      </c>
      <c r="T14" s="2" t="s">
        <v>176</v>
      </c>
      <c r="U14" s="2" t="s">
        <v>72</v>
      </c>
      <c r="V14" s="2" t="s">
        <v>102</v>
      </c>
      <c r="W14" s="2" t="s">
        <v>103</v>
      </c>
      <c r="X14" s="2" t="s">
        <v>113</v>
      </c>
      <c r="Y14" s="2" t="s">
        <v>76</v>
      </c>
      <c r="Z14" s="2" t="s">
        <v>77</v>
      </c>
    </row>
    <row r="15">
      <c r="A15" s="1">
        <v>43273.82121166667</v>
      </c>
      <c r="B15" s="2" t="s">
        <v>184</v>
      </c>
      <c r="C15" s="2">
        <v>17.0</v>
      </c>
      <c r="D15" s="2" t="s">
        <v>81</v>
      </c>
      <c r="E15" s="2" t="s">
        <v>186</v>
      </c>
      <c r="F15" s="2">
        <v>1.0</v>
      </c>
      <c r="G15" s="2" t="s">
        <v>85</v>
      </c>
      <c r="H15" s="2" t="s">
        <v>86</v>
      </c>
      <c r="I15" s="2" t="s">
        <v>109</v>
      </c>
      <c r="J15" s="2" t="s">
        <v>64</v>
      </c>
      <c r="K15" s="2" t="s">
        <v>63</v>
      </c>
      <c r="L15" s="2" t="s">
        <v>62</v>
      </c>
      <c r="M15" s="2" t="s">
        <v>141</v>
      </c>
      <c r="N15" s="2" t="s">
        <v>121</v>
      </c>
      <c r="O15" s="2" t="s">
        <v>67</v>
      </c>
      <c r="P15" s="2" t="s">
        <v>64</v>
      </c>
      <c r="Q15" s="2" t="s">
        <v>68</v>
      </c>
      <c r="R15" s="2" t="s">
        <v>69</v>
      </c>
      <c r="S15" s="2" t="s">
        <v>70</v>
      </c>
      <c r="T15" s="2" t="s">
        <v>100</v>
      </c>
      <c r="U15" s="2" t="s">
        <v>72</v>
      </c>
      <c r="V15" s="2" t="s">
        <v>73</v>
      </c>
      <c r="W15" s="2" t="s">
        <v>101</v>
      </c>
      <c r="X15" s="2" t="s">
        <v>75</v>
      </c>
      <c r="Y15" s="2" t="s">
        <v>105</v>
      </c>
      <c r="Z15" s="2" t="s">
        <v>105</v>
      </c>
    </row>
    <row r="16">
      <c r="A16" s="1">
        <v>43273.82140247685</v>
      </c>
      <c r="B16" s="2" t="s">
        <v>173</v>
      </c>
      <c r="C16" s="2">
        <v>18.0</v>
      </c>
      <c r="D16" s="2" t="s">
        <v>81</v>
      </c>
      <c r="E16" s="2" t="s">
        <v>190</v>
      </c>
      <c r="F16" s="2">
        <v>1.0</v>
      </c>
      <c r="G16" s="2" t="s">
        <v>108</v>
      </c>
      <c r="H16" s="2" t="s">
        <v>86</v>
      </c>
      <c r="I16" s="2" t="s">
        <v>61</v>
      </c>
      <c r="J16" s="2" t="s">
        <v>64</v>
      </c>
      <c r="K16" s="2" t="s">
        <v>88</v>
      </c>
      <c r="L16" s="2" t="s">
        <v>93</v>
      </c>
      <c r="M16" s="2" t="s">
        <v>89</v>
      </c>
      <c r="N16" s="2" t="s">
        <v>66</v>
      </c>
      <c r="O16" s="2" t="s">
        <v>125</v>
      </c>
      <c r="P16" s="2" t="s">
        <v>62</v>
      </c>
      <c r="Q16" s="2" t="s">
        <v>175</v>
      </c>
      <c r="R16" s="2" t="s">
        <v>69</v>
      </c>
      <c r="S16" s="2" t="s">
        <v>70</v>
      </c>
      <c r="T16" s="2" t="s">
        <v>176</v>
      </c>
      <c r="U16" s="2" t="s">
        <v>101</v>
      </c>
      <c r="V16" s="2" t="s">
        <v>73</v>
      </c>
      <c r="W16" s="2" t="s">
        <v>74</v>
      </c>
      <c r="X16" s="2" t="s">
        <v>75</v>
      </c>
      <c r="Y16" s="2" t="s">
        <v>105</v>
      </c>
      <c r="Z16" s="2" t="s">
        <v>76</v>
      </c>
    </row>
    <row r="17">
      <c r="A17" s="1">
        <v>43273.821688842596</v>
      </c>
      <c r="B17" s="2" t="s">
        <v>191</v>
      </c>
      <c r="C17" s="2">
        <v>27.0</v>
      </c>
      <c r="D17" s="2" t="s">
        <v>81</v>
      </c>
      <c r="E17" s="2" t="s">
        <v>193</v>
      </c>
      <c r="F17" s="2">
        <v>4.0</v>
      </c>
      <c r="G17" s="2" t="s">
        <v>85</v>
      </c>
      <c r="H17" s="2" t="s">
        <v>86</v>
      </c>
      <c r="I17" s="2" t="s">
        <v>109</v>
      </c>
      <c r="J17" s="2" t="s">
        <v>64</v>
      </c>
      <c r="K17" s="2" t="s">
        <v>63</v>
      </c>
      <c r="L17" s="2" t="s">
        <v>93</v>
      </c>
      <c r="M17" s="2" t="s">
        <v>65</v>
      </c>
      <c r="N17" s="2" t="s">
        <v>112</v>
      </c>
      <c r="O17" s="2" t="s">
        <v>67</v>
      </c>
      <c r="P17" s="2" t="s">
        <v>62</v>
      </c>
      <c r="Q17" s="2" t="s">
        <v>68</v>
      </c>
      <c r="R17" s="2" t="s">
        <v>69</v>
      </c>
      <c r="S17" s="2" t="s">
        <v>70</v>
      </c>
      <c r="T17" s="2" t="s">
        <v>71</v>
      </c>
      <c r="U17" s="2" t="s">
        <v>101</v>
      </c>
      <c r="V17" s="2" t="s">
        <v>102</v>
      </c>
      <c r="W17" s="2" t="s">
        <v>74</v>
      </c>
      <c r="X17" s="2" t="s">
        <v>129</v>
      </c>
      <c r="Y17" s="2" t="s">
        <v>76</v>
      </c>
      <c r="Z17" s="2" t="s">
        <v>105</v>
      </c>
    </row>
    <row r="18">
      <c r="A18" s="1">
        <v>43273.82227658565</v>
      </c>
      <c r="B18" s="2" t="s">
        <v>196</v>
      </c>
      <c r="C18" s="2">
        <v>20.0</v>
      </c>
      <c r="D18" s="2" t="s">
        <v>81</v>
      </c>
      <c r="E18" s="2" t="s">
        <v>197</v>
      </c>
      <c r="F18" s="2">
        <v>3.0</v>
      </c>
      <c r="G18" s="2" t="s">
        <v>85</v>
      </c>
      <c r="H18" s="2" t="s">
        <v>60</v>
      </c>
      <c r="I18" s="2" t="s">
        <v>61</v>
      </c>
      <c r="J18" s="2" t="s">
        <v>62</v>
      </c>
      <c r="K18" s="2" t="s">
        <v>63</v>
      </c>
      <c r="L18" s="2" t="s">
        <v>64</v>
      </c>
      <c r="M18" s="2" t="s">
        <v>65</v>
      </c>
      <c r="N18" s="2" t="s">
        <v>66</v>
      </c>
      <c r="O18" s="2" t="s">
        <v>67</v>
      </c>
      <c r="P18" s="2" t="s">
        <v>62</v>
      </c>
      <c r="Q18" s="2" t="s">
        <v>95</v>
      </c>
      <c r="R18" s="2" t="s">
        <v>97</v>
      </c>
      <c r="S18" s="2" t="s">
        <v>70</v>
      </c>
      <c r="T18" s="2" t="s">
        <v>71</v>
      </c>
      <c r="U18" s="2" t="s">
        <v>72</v>
      </c>
      <c r="V18" s="2" t="s">
        <v>73</v>
      </c>
      <c r="W18" s="2" t="s">
        <v>74</v>
      </c>
      <c r="X18" s="2" t="s">
        <v>75</v>
      </c>
      <c r="Y18" s="2" t="s">
        <v>77</v>
      </c>
      <c r="Z18" s="2" t="s">
        <v>76</v>
      </c>
    </row>
    <row r="19">
      <c r="A19" s="1">
        <v>43273.82238412037</v>
      </c>
      <c r="B19" s="2" t="s">
        <v>104</v>
      </c>
      <c r="C19" s="2">
        <v>18.0</v>
      </c>
      <c r="D19" s="2" t="s">
        <v>106</v>
      </c>
      <c r="E19" s="2" t="s">
        <v>107</v>
      </c>
      <c r="F19" s="2">
        <v>6.0</v>
      </c>
      <c r="G19" s="2" t="s">
        <v>108</v>
      </c>
      <c r="H19" s="2" t="s">
        <v>60</v>
      </c>
      <c r="I19" s="2" t="s">
        <v>109</v>
      </c>
      <c r="J19" s="2" t="s">
        <v>64</v>
      </c>
      <c r="K19" s="2" t="s">
        <v>63</v>
      </c>
      <c r="L19" s="2" t="s">
        <v>62</v>
      </c>
      <c r="M19" s="2" t="s">
        <v>89</v>
      </c>
      <c r="N19" s="2" t="s">
        <v>66</v>
      </c>
      <c r="O19" s="2" t="s">
        <v>67</v>
      </c>
      <c r="P19" s="2" t="s">
        <v>62</v>
      </c>
      <c r="Q19" s="2" t="s">
        <v>68</v>
      </c>
      <c r="R19" s="2" t="s">
        <v>69</v>
      </c>
      <c r="S19" s="2" t="s">
        <v>70</v>
      </c>
      <c r="T19" s="2" t="s">
        <v>100</v>
      </c>
      <c r="U19" s="2" t="s">
        <v>72</v>
      </c>
      <c r="V19" s="2" t="s">
        <v>105</v>
      </c>
      <c r="W19" s="2" t="s">
        <v>101</v>
      </c>
      <c r="X19" s="2" t="s">
        <v>113</v>
      </c>
      <c r="Y19" s="2" t="s">
        <v>105</v>
      </c>
      <c r="Z19" s="2" t="s">
        <v>77</v>
      </c>
    </row>
    <row r="20">
      <c r="A20" s="1">
        <v>43273.822552604164</v>
      </c>
      <c r="B20" s="2" t="s">
        <v>139</v>
      </c>
      <c r="C20" s="2">
        <v>23.0</v>
      </c>
      <c r="D20" s="2" t="s">
        <v>106</v>
      </c>
      <c r="E20" s="2" t="s">
        <v>198</v>
      </c>
      <c r="F20" s="2">
        <v>2.0</v>
      </c>
      <c r="G20" s="2" t="s">
        <v>85</v>
      </c>
      <c r="H20" s="2" t="s">
        <v>86</v>
      </c>
      <c r="I20" s="2" t="s">
        <v>61</v>
      </c>
      <c r="J20" s="2" t="s">
        <v>64</v>
      </c>
      <c r="K20" s="2" t="s">
        <v>125</v>
      </c>
      <c r="L20" s="2" t="s">
        <v>93</v>
      </c>
      <c r="M20" s="2" t="s">
        <v>141</v>
      </c>
      <c r="N20" s="2" t="s">
        <v>121</v>
      </c>
      <c r="O20" s="2" t="s">
        <v>67</v>
      </c>
      <c r="P20" s="2" t="s">
        <v>62</v>
      </c>
      <c r="Q20" s="2" t="s">
        <v>68</v>
      </c>
      <c r="R20" s="2" t="s">
        <v>97</v>
      </c>
      <c r="S20" s="2" t="s">
        <v>70</v>
      </c>
      <c r="T20" s="2" t="s">
        <v>71</v>
      </c>
      <c r="U20" s="2" t="s">
        <v>72</v>
      </c>
      <c r="V20" s="2" t="s">
        <v>73</v>
      </c>
      <c r="W20" s="2" t="s">
        <v>103</v>
      </c>
      <c r="X20" s="2" t="s">
        <v>75</v>
      </c>
      <c r="Y20" s="2" t="s">
        <v>105</v>
      </c>
      <c r="Z20" s="2" t="s">
        <v>76</v>
      </c>
    </row>
    <row r="21">
      <c r="A21" s="1">
        <v>43273.82274795139</v>
      </c>
      <c r="B21" s="2" t="s">
        <v>199</v>
      </c>
      <c r="C21" s="2">
        <v>19.0</v>
      </c>
      <c r="D21" s="2" t="s">
        <v>81</v>
      </c>
      <c r="E21" s="2" t="s">
        <v>111</v>
      </c>
      <c r="F21" s="2">
        <v>7.0</v>
      </c>
      <c r="G21" s="2" t="s">
        <v>58</v>
      </c>
      <c r="H21" s="2" t="s">
        <v>60</v>
      </c>
      <c r="I21" s="2" t="s">
        <v>61</v>
      </c>
      <c r="J21" s="2" t="s">
        <v>62</v>
      </c>
      <c r="K21" s="2" t="s">
        <v>63</v>
      </c>
      <c r="L21" s="2" t="s">
        <v>64</v>
      </c>
      <c r="M21" s="2" t="s">
        <v>65</v>
      </c>
      <c r="N21" s="2" t="s">
        <v>66</v>
      </c>
      <c r="O21" s="2" t="s">
        <v>67</v>
      </c>
      <c r="P21" s="2" t="s">
        <v>62</v>
      </c>
      <c r="Q21" s="2" t="s">
        <v>68</v>
      </c>
      <c r="R21" s="2" t="s">
        <v>69</v>
      </c>
      <c r="S21" s="2" t="s">
        <v>70</v>
      </c>
      <c r="T21" s="2" t="s">
        <v>71</v>
      </c>
      <c r="U21" s="2" t="s">
        <v>72</v>
      </c>
      <c r="V21" s="2" t="s">
        <v>73</v>
      </c>
      <c r="W21" s="2" t="s">
        <v>74</v>
      </c>
      <c r="X21" s="2" t="s">
        <v>75</v>
      </c>
      <c r="Y21" s="2" t="s">
        <v>77</v>
      </c>
      <c r="Z21" s="2" t="s">
        <v>76</v>
      </c>
    </row>
    <row r="22">
      <c r="A22" s="1">
        <v>43273.82332234953</v>
      </c>
      <c r="B22" s="2" t="s">
        <v>202</v>
      </c>
      <c r="C22" s="2">
        <v>22.0</v>
      </c>
      <c r="D22" s="2" t="s">
        <v>81</v>
      </c>
      <c r="E22" s="2" t="s">
        <v>203</v>
      </c>
      <c r="F22" s="2">
        <v>4.0</v>
      </c>
      <c r="G22" s="2" t="s">
        <v>58</v>
      </c>
      <c r="H22" s="2" t="s">
        <v>60</v>
      </c>
      <c r="I22" s="2" t="s">
        <v>61</v>
      </c>
      <c r="J22" s="2" t="s">
        <v>62</v>
      </c>
      <c r="K22" s="2" t="s">
        <v>63</v>
      </c>
      <c r="L22" s="2" t="s">
        <v>64</v>
      </c>
      <c r="M22" s="2" t="s">
        <v>65</v>
      </c>
      <c r="N22" s="2" t="s">
        <v>66</v>
      </c>
      <c r="O22" s="2" t="s">
        <v>67</v>
      </c>
      <c r="P22" s="2" t="s">
        <v>62</v>
      </c>
      <c r="Q22" s="2" t="s">
        <v>68</v>
      </c>
      <c r="R22" s="2" t="s">
        <v>69</v>
      </c>
      <c r="S22" s="2" t="s">
        <v>70</v>
      </c>
      <c r="T22" s="2" t="s">
        <v>71</v>
      </c>
      <c r="U22" s="2" t="s">
        <v>72</v>
      </c>
      <c r="V22" s="2" t="s">
        <v>73</v>
      </c>
      <c r="W22" s="2" t="s">
        <v>101</v>
      </c>
      <c r="X22" s="2" t="s">
        <v>75</v>
      </c>
      <c r="Y22" s="2" t="s">
        <v>77</v>
      </c>
      <c r="Z22" s="2" t="s">
        <v>76</v>
      </c>
    </row>
    <row r="23">
      <c r="A23" s="1">
        <v>43273.82572486111</v>
      </c>
      <c r="B23" s="2" t="s">
        <v>205</v>
      </c>
      <c r="C23" s="2">
        <v>17.0</v>
      </c>
      <c r="D23" s="2" t="s">
        <v>81</v>
      </c>
      <c r="E23" s="2" t="s">
        <v>206</v>
      </c>
      <c r="F23" s="2">
        <v>4.0</v>
      </c>
      <c r="G23" s="2" t="s">
        <v>85</v>
      </c>
      <c r="H23" s="2" t="s">
        <v>60</v>
      </c>
      <c r="I23" s="2" t="s">
        <v>61</v>
      </c>
      <c r="J23" s="2" t="s">
        <v>62</v>
      </c>
      <c r="K23" s="2" t="s">
        <v>63</v>
      </c>
      <c r="L23" s="2" t="s">
        <v>64</v>
      </c>
      <c r="M23" s="2" t="s">
        <v>65</v>
      </c>
      <c r="N23" s="2" t="s">
        <v>66</v>
      </c>
      <c r="O23" s="2" t="s">
        <v>67</v>
      </c>
      <c r="P23" s="2" t="s">
        <v>64</v>
      </c>
      <c r="Q23" s="2" t="s">
        <v>68</v>
      </c>
      <c r="R23" s="2" t="s">
        <v>69</v>
      </c>
      <c r="S23" s="2" t="s">
        <v>70</v>
      </c>
      <c r="T23" s="2" t="s">
        <v>71</v>
      </c>
      <c r="U23" s="2" t="s">
        <v>72</v>
      </c>
      <c r="V23" s="2" t="s">
        <v>73</v>
      </c>
      <c r="W23" s="2" t="s">
        <v>101</v>
      </c>
      <c r="X23" s="2" t="s">
        <v>113</v>
      </c>
      <c r="Y23" s="2" t="s">
        <v>76</v>
      </c>
      <c r="Z23" s="2" t="s">
        <v>76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7.14"/>
    <col customWidth="1" min="3" max="3" width="6.57"/>
    <col customWidth="1" min="4" max="4" width="7.71"/>
    <col customWidth="1" min="5" max="5" width="6.29"/>
    <col customWidth="1" min="6" max="6" width="8.71"/>
    <col customWidth="1" min="7" max="7" width="7.29"/>
    <col customWidth="1" min="8" max="8" width="7.86"/>
    <col customWidth="1" min="9" max="9" width="8.43"/>
    <col customWidth="1" min="10" max="10" width="8.86"/>
    <col customWidth="1" min="11" max="11" width="7.43"/>
    <col customWidth="1" min="12" max="12" width="8.0"/>
    <col customWidth="1" min="13" max="13" width="6.57"/>
    <col customWidth="1" min="14" max="14" width="7.14"/>
    <col customWidth="1" min="15" max="15" width="7.71"/>
    <col customWidth="1" min="16" max="16" width="8.29"/>
    <col customWidth="1" min="17" max="18" width="8.86"/>
    <col customWidth="1" min="19" max="19" width="7.86"/>
    <col customWidth="1" min="20" max="20" width="7.29"/>
    <col customWidth="1" min="21" max="21" width="8.86"/>
    <col customWidth="1" min="22" max="22" width="8.14"/>
    <col customWidth="1" min="23" max="23" width="8.0"/>
    <col customWidth="1" min="24" max="24" width="7.43"/>
    <col customWidth="1" min="25" max="25" width="8.57"/>
    <col customWidth="1" min="26" max="26" width="6.43"/>
    <col customWidth="1" min="27" max="27" width="7.14"/>
    <col customWidth="1" min="28" max="28" width="6.57"/>
    <col customWidth="1" min="29" max="29" width="7.71"/>
    <col customWidth="1" min="30" max="30" width="6.29"/>
    <col customWidth="1" min="31" max="31" width="8.71"/>
    <col customWidth="1" min="32" max="32" width="7.29"/>
    <col customWidth="1" min="33" max="33" width="7.86"/>
    <col customWidth="1" min="34" max="34" width="8.43"/>
    <col customWidth="1" min="35" max="35" width="8.86"/>
    <col customWidth="1" min="36" max="36" width="7.43"/>
    <col customWidth="1" min="37" max="37" width="8.0"/>
    <col customWidth="1" min="38" max="38" width="6.57"/>
    <col customWidth="1" min="39" max="39" width="7.14"/>
    <col customWidth="1" min="40" max="40" width="7.71"/>
    <col customWidth="1" min="41" max="41" width="8.29"/>
    <col customWidth="1" min="42" max="43" width="8.86"/>
    <col customWidth="1" min="44" max="44" width="7.86"/>
    <col customWidth="1" min="45" max="45" width="7.29"/>
    <col customWidth="1" min="46" max="46" width="8.86"/>
    <col customWidth="1" min="47" max="47" width="8.14"/>
    <col customWidth="1" min="48" max="48" width="8.0"/>
    <col customWidth="1" min="49" max="49" width="7.43"/>
    <col customWidth="1" min="50" max="50" width="8.57"/>
    <col customWidth="1" min="51" max="51" width="6.43"/>
    <col customWidth="1" min="52" max="52" width="7.14"/>
    <col customWidth="1" min="53" max="53" width="6.57"/>
    <col customWidth="1" min="54" max="54" width="7.71"/>
    <col customWidth="1" min="55" max="55" width="6.29"/>
    <col customWidth="1" min="56" max="56" width="8.71"/>
    <col customWidth="1" min="57" max="57" width="7.29"/>
    <col customWidth="1" min="58" max="58" width="7.86"/>
    <col customWidth="1" min="59" max="59" width="8.43"/>
    <col customWidth="1" min="60" max="60" width="8.86"/>
    <col customWidth="1" min="61" max="61" width="7.43"/>
    <col customWidth="1" min="62" max="62" width="8.0"/>
    <col customWidth="1" min="63" max="63" width="6.57"/>
    <col customWidth="1" min="64" max="64" width="7.14"/>
    <col customWidth="1" min="65" max="65" width="7.71"/>
    <col customWidth="1" min="66" max="66" width="8.29"/>
    <col customWidth="1" min="67" max="68" width="8.86"/>
    <col customWidth="1" min="69" max="69" width="7.86"/>
    <col customWidth="1" min="70" max="70" width="7.29"/>
    <col customWidth="1" min="71" max="71" width="8.86"/>
    <col customWidth="1" min="72" max="72" width="8.14"/>
    <col customWidth="1" min="73" max="73" width="8.0"/>
    <col customWidth="1" min="74" max="74" width="7.43"/>
    <col customWidth="1" min="75" max="75" width="8.57"/>
    <col customWidth="1" min="76" max="76" width="6.43"/>
    <col customWidth="1" min="77" max="77" width="7.14"/>
    <col customWidth="1" min="78" max="78" width="6.57"/>
    <col customWidth="1" min="79" max="79" width="7.71"/>
    <col customWidth="1" min="80" max="80" width="6.29"/>
    <col customWidth="1" min="81" max="81" width="8.71"/>
    <col customWidth="1" min="82" max="82" width="7.29"/>
    <col customWidth="1" min="83" max="83" width="7.86"/>
    <col customWidth="1" min="84" max="84" width="8.43"/>
    <col customWidth="1" min="85" max="85" width="8.86"/>
    <col customWidth="1" min="86" max="86" width="7.43"/>
    <col customWidth="1" min="87" max="87" width="8.0"/>
    <col customWidth="1" min="88" max="88" width="6.57"/>
    <col customWidth="1" min="89" max="89" width="7.14"/>
    <col customWidth="1" min="90" max="90" width="7.71"/>
    <col customWidth="1" min="91" max="91" width="8.29"/>
    <col customWidth="1" min="92" max="93" width="8.86"/>
    <col customWidth="1" min="94" max="94" width="7.86"/>
    <col customWidth="1" min="95" max="95" width="7.29"/>
    <col customWidth="1" min="96" max="96" width="8.86"/>
    <col customWidth="1" min="97" max="97" width="8.14"/>
    <col customWidth="1" min="98" max="98" width="8.0"/>
    <col customWidth="1" min="99" max="99" width="7.43"/>
    <col customWidth="1" min="100" max="100" width="8.57"/>
    <col customWidth="1" min="101" max="101" width="6.43"/>
    <col customWidth="1" min="102" max="102" width="7.14"/>
    <col customWidth="1" min="103" max="103" width="6.57"/>
    <col customWidth="1" min="104" max="104" width="7.71"/>
    <col customWidth="1" min="105" max="105" width="6.29"/>
    <col customWidth="1" min="106" max="106" width="8.71"/>
    <col customWidth="1" min="107" max="107" width="7.29"/>
    <col customWidth="1" min="108" max="108" width="7.86"/>
    <col customWidth="1" min="109" max="109" width="8.43"/>
    <col customWidth="1" min="110" max="110" width="8.86"/>
    <col customWidth="1" min="111" max="111" width="7.43"/>
    <col customWidth="1" min="112" max="112" width="8.0"/>
    <col customWidth="1" min="113" max="113" width="6.57"/>
    <col customWidth="1" min="114" max="114" width="7.14"/>
    <col customWidth="1" min="115" max="115" width="7.71"/>
    <col customWidth="1" min="116" max="116" width="8.29"/>
    <col customWidth="1" min="117" max="118" width="8.86"/>
    <col customWidth="1" min="119" max="119" width="7.86"/>
    <col customWidth="1" min="120" max="120" width="7.29"/>
    <col customWidth="1" min="121" max="121" width="8.86"/>
    <col customWidth="1" min="122" max="122" width="8.14"/>
    <col customWidth="1" min="123" max="123" width="8.0"/>
    <col customWidth="1" min="124" max="124" width="7.43"/>
    <col customWidth="1" min="125" max="125" width="8.57"/>
    <col customWidth="1" min="126" max="126" width="6.43"/>
    <col customWidth="1" min="127" max="127" width="7.14"/>
    <col customWidth="1" min="128" max="128" width="6.57"/>
    <col customWidth="1" min="129" max="129" width="7.71"/>
    <col customWidth="1" min="130" max="130" width="6.29"/>
    <col customWidth="1" min="131" max="131" width="8.71"/>
    <col customWidth="1" min="132" max="132" width="7.29"/>
    <col customWidth="1" min="133" max="133" width="7.86"/>
    <col customWidth="1" min="134" max="134" width="8.43"/>
    <col customWidth="1" min="135" max="135" width="8.86"/>
    <col customWidth="1" min="136" max="136" width="7.43"/>
    <col customWidth="1" min="137" max="137" width="8.0"/>
    <col customWidth="1" min="138" max="138" width="6.57"/>
    <col customWidth="1" min="139" max="139" width="7.14"/>
    <col customWidth="1" min="140" max="140" width="7.71"/>
    <col customWidth="1" min="141" max="141" width="8.29"/>
    <col customWidth="1" min="142" max="143" width="8.86"/>
    <col customWidth="1" min="144" max="144" width="7.86"/>
    <col customWidth="1" min="145" max="145" width="7.29"/>
    <col customWidth="1" min="146" max="146" width="8.86"/>
    <col customWidth="1" min="147" max="147" width="8.14"/>
    <col customWidth="1" min="148" max="148" width="8.0"/>
    <col customWidth="1" min="149" max="149" width="7.43"/>
    <col customWidth="1" min="150" max="150" width="8.57"/>
    <col customWidth="1" min="151" max="151" width="6.43"/>
    <col customWidth="1" min="152" max="152" width="7.14"/>
    <col customWidth="1" min="153" max="153" width="6.57"/>
    <col customWidth="1" min="154" max="154" width="7.71"/>
    <col customWidth="1" min="155" max="155" width="6.29"/>
    <col customWidth="1" min="156" max="156" width="8.71"/>
    <col customWidth="1" min="157" max="157" width="7.29"/>
    <col customWidth="1" min="158" max="158" width="7.86"/>
    <col customWidth="1" min="159" max="159" width="8.43"/>
    <col customWidth="1" min="160" max="160" width="8.86"/>
    <col customWidth="1" min="161" max="161" width="7.43"/>
    <col customWidth="1" min="162" max="162" width="8.0"/>
    <col customWidth="1" min="163" max="163" width="6.57"/>
    <col customWidth="1" min="164" max="164" width="7.14"/>
    <col customWidth="1" min="165" max="165" width="7.71"/>
    <col customWidth="1" min="166" max="166" width="8.29"/>
    <col customWidth="1" min="167" max="168" width="8.86"/>
    <col customWidth="1" min="169" max="169" width="7.86"/>
    <col customWidth="1" min="170" max="170" width="7.29"/>
    <col customWidth="1" min="171" max="171" width="8.86"/>
    <col customWidth="1" min="172" max="172" width="8.14"/>
    <col customWidth="1" min="173" max="173" width="8.0"/>
    <col customWidth="1" min="174" max="174" width="7.43"/>
    <col customWidth="1" min="175" max="175" width="8.57"/>
    <col customWidth="1" min="176" max="176" width="6.43"/>
    <col customWidth="1" min="177" max="177" width="7.14"/>
    <col customWidth="1" min="178" max="178" width="6.57"/>
    <col customWidth="1" min="179" max="179" width="7.71"/>
    <col customWidth="1" min="180" max="180" width="6.29"/>
    <col customWidth="1" min="181" max="181" width="8.71"/>
    <col customWidth="1" min="182" max="182" width="7.29"/>
    <col customWidth="1" min="183" max="183" width="7.86"/>
    <col customWidth="1" min="184" max="184" width="8.43"/>
    <col customWidth="1" min="185" max="185" width="8.86"/>
    <col customWidth="1" min="186" max="186" width="7.43"/>
    <col customWidth="1" min="187" max="187" width="8.0"/>
    <col customWidth="1" min="188" max="188" width="6.57"/>
    <col customWidth="1" min="189" max="189" width="7.14"/>
    <col customWidth="1" min="190" max="190" width="7.71"/>
    <col customWidth="1" min="191" max="191" width="8.29"/>
    <col customWidth="1" min="192" max="193" width="8.86"/>
    <col customWidth="1" min="194" max="194" width="7.86"/>
    <col customWidth="1" min="195" max="195" width="7.29"/>
    <col customWidth="1" min="196" max="196" width="8.86"/>
    <col customWidth="1" min="197" max="197" width="8.14"/>
    <col customWidth="1" min="198" max="198" width="8.0"/>
    <col customWidth="1" min="199" max="199" width="7.43"/>
    <col customWidth="1" min="200" max="200" width="8.57"/>
    <col customWidth="1" min="201" max="201" width="6.43"/>
    <col customWidth="1" min="202" max="202" width="7.14"/>
    <col customWidth="1" min="203" max="203" width="6.57"/>
    <col customWidth="1" min="204" max="204" width="7.71"/>
    <col customWidth="1" min="205" max="205" width="6.29"/>
    <col customWidth="1" min="206" max="206" width="8.71"/>
    <col customWidth="1" min="207" max="207" width="7.29"/>
    <col customWidth="1" min="208" max="208" width="7.86"/>
    <col customWidth="1" min="209" max="209" width="8.43"/>
    <col customWidth="1" min="210" max="210" width="8.86"/>
    <col customWidth="1" min="211" max="211" width="7.43"/>
    <col customWidth="1" min="212" max="212" width="8.0"/>
    <col customWidth="1" min="213" max="213" width="6.57"/>
    <col customWidth="1" min="214" max="214" width="7.14"/>
    <col customWidth="1" min="215" max="215" width="7.71"/>
    <col customWidth="1" min="216" max="216" width="8.29"/>
    <col customWidth="1" min="217" max="218" width="8.86"/>
    <col customWidth="1" min="219" max="219" width="7.86"/>
    <col customWidth="1" min="220" max="220" width="7.29"/>
    <col customWidth="1" min="221" max="221" width="8.86"/>
    <col customWidth="1" min="222" max="222" width="8.14"/>
    <col customWidth="1" min="223" max="223" width="8.0"/>
    <col customWidth="1" min="224" max="224" width="7.43"/>
    <col customWidth="1" min="225" max="225" width="8.57"/>
    <col customWidth="1" min="226" max="226" width="6.43"/>
    <col customWidth="1" min="227" max="227" width="7.14"/>
    <col customWidth="1" min="228" max="228" width="6.57"/>
    <col customWidth="1" min="229" max="229" width="7.71"/>
    <col customWidth="1" min="230" max="230" width="6.29"/>
    <col customWidth="1" min="231" max="231" width="8.71"/>
    <col customWidth="1" min="232" max="232" width="7.29"/>
    <col customWidth="1" min="233" max="233" width="7.86"/>
    <col customWidth="1" min="234" max="234" width="8.43"/>
    <col customWidth="1" min="235" max="235" width="8.86"/>
    <col customWidth="1" min="236" max="236" width="7.43"/>
    <col customWidth="1" min="237" max="237" width="8.0"/>
    <col customWidth="1" min="238" max="238" width="6.57"/>
    <col customWidth="1" min="239" max="239" width="7.14"/>
    <col customWidth="1" min="240" max="240" width="7.71"/>
    <col customWidth="1" min="241" max="241" width="8.29"/>
    <col customWidth="1" min="242" max="243" width="8.86"/>
    <col customWidth="1" min="244" max="244" width="7.86"/>
    <col customWidth="1" min="245" max="245" width="7.29"/>
    <col customWidth="1" min="246" max="246" width="8.86"/>
    <col customWidth="1" min="247" max="247" width="8.14"/>
    <col customWidth="1" min="248" max="248" width="8.0"/>
    <col customWidth="1" min="249" max="249" width="7.43"/>
    <col customWidth="1" min="250" max="250" width="8.57"/>
    <col customWidth="1" min="251" max="251" width="6.43"/>
    <col customWidth="1" min="252" max="252" width="7.14"/>
    <col customWidth="1" min="253" max="253" width="6.57"/>
    <col customWidth="1" min="254" max="254" width="7.71"/>
    <col customWidth="1" min="255" max="255" width="6.29"/>
    <col customWidth="1" min="256" max="256" width="8.71"/>
    <col customWidth="1" min="257" max="257" width="7.29"/>
    <col customWidth="1" min="258" max="258" width="7.86"/>
    <col customWidth="1" min="259" max="259" width="8.43"/>
    <col customWidth="1" min="260" max="260" width="8.86"/>
    <col customWidth="1" min="261" max="261" width="7.43"/>
    <col customWidth="1" min="262" max="262" width="8.0"/>
    <col customWidth="1" min="263" max="263" width="6.57"/>
    <col customWidth="1" min="264" max="264" width="7.14"/>
    <col customWidth="1" min="265" max="265" width="7.71"/>
    <col customWidth="1" min="266" max="266" width="8.29"/>
    <col customWidth="1" min="267" max="268" width="8.86"/>
    <col customWidth="1" min="269" max="269" width="7.86"/>
    <col customWidth="1" min="270" max="270" width="7.29"/>
    <col customWidth="1" min="271" max="271" width="8.86"/>
    <col customWidth="1" min="272" max="272" width="8.14"/>
    <col customWidth="1" min="273" max="273" width="8.0"/>
    <col customWidth="1" min="274" max="274" width="7.43"/>
    <col customWidth="1" min="275" max="275" width="8.57"/>
    <col customWidth="1" min="276" max="276" width="6.43"/>
    <col customWidth="1" min="277" max="277" width="7.14"/>
    <col customWidth="1" min="278" max="278" width="6.57"/>
    <col customWidth="1" min="279" max="279" width="7.71"/>
    <col customWidth="1" min="280" max="280" width="6.29"/>
    <col customWidth="1" min="281" max="281" width="8.71"/>
    <col customWidth="1" min="282" max="282" width="7.29"/>
    <col customWidth="1" min="283" max="283" width="7.86"/>
    <col customWidth="1" min="284" max="284" width="8.43"/>
    <col customWidth="1" min="285" max="285" width="8.86"/>
    <col customWidth="1" min="286" max="286" width="7.43"/>
    <col customWidth="1" min="287" max="287" width="8.0"/>
    <col customWidth="1" min="288" max="288" width="6.57"/>
    <col customWidth="1" min="289" max="289" width="7.14"/>
    <col customWidth="1" min="290" max="290" width="7.71"/>
    <col customWidth="1" min="291" max="291" width="8.29"/>
    <col customWidth="1" min="292" max="293" width="8.86"/>
    <col customWidth="1" min="294" max="294" width="7.86"/>
    <col customWidth="1" min="295" max="295" width="7.29"/>
    <col customWidth="1" min="296" max="296" width="8.86"/>
    <col customWidth="1" min="297" max="297" width="8.14"/>
    <col customWidth="1" min="298" max="298" width="8.0"/>
    <col customWidth="1" min="299" max="299" width="7.43"/>
    <col customWidth="1" min="300" max="300" width="8.57"/>
    <col customWidth="1" min="301" max="301" width="6.43"/>
    <col customWidth="1" min="302" max="302" width="7.14"/>
    <col customWidth="1" min="303" max="303" width="6.57"/>
    <col customWidth="1" min="304" max="304" width="7.71"/>
    <col customWidth="1" min="305" max="305" width="6.29"/>
    <col customWidth="1" min="306" max="306" width="8.71"/>
    <col customWidth="1" min="307" max="307" width="7.29"/>
    <col customWidth="1" min="308" max="308" width="7.86"/>
    <col customWidth="1" min="309" max="309" width="8.43"/>
    <col customWidth="1" min="310" max="310" width="8.86"/>
    <col customWidth="1" min="311" max="311" width="7.43"/>
    <col customWidth="1" min="312" max="312" width="8.0"/>
    <col customWidth="1" min="313" max="313" width="6.57"/>
    <col customWidth="1" min="314" max="314" width="7.14"/>
    <col customWidth="1" min="315" max="315" width="7.71"/>
    <col customWidth="1" min="316" max="316" width="8.29"/>
    <col customWidth="1" min="317" max="318" width="8.86"/>
    <col customWidth="1" min="319" max="319" width="7.86"/>
    <col customWidth="1" min="320" max="320" width="7.29"/>
    <col customWidth="1" min="321" max="321" width="8.86"/>
    <col customWidth="1" min="322" max="322" width="8.14"/>
    <col customWidth="1" min="323" max="323" width="8.0"/>
    <col customWidth="1" min="324" max="324" width="7.43"/>
    <col customWidth="1" min="325" max="325" width="8.57"/>
    <col customWidth="1" min="326" max="326" width="6.43"/>
    <col customWidth="1" min="327" max="327" width="7.14"/>
    <col customWidth="1" min="328" max="328" width="6.57"/>
    <col customWidth="1" min="329" max="329" width="7.71"/>
    <col customWidth="1" min="330" max="330" width="6.29"/>
    <col customWidth="1" min="331" max="331" width="8.71"/>
    <col customWidth="1" min="332" max="332" width="7.29"/>
    <col customWidth="1" min="333" max="333" width="7.86"/>
    <col customWidth="1" min="334" max="334" width="8.43"/>
    <col customWidth="1" min="335" max="335" width="8.86"/>
    <col customWidth="1" min="336" max="336" width="7.43"/>
    <col customWidth="1" min="337" max="337" width="8.0"/>
    <col customWidth="1" min="338" max="338" width="6.57"/>
    <col customWidth="1" min="339" max="339" width="7.14"/>
    <col customWidth="1" min="340" max="340" width="7.71"/>
    <col customWidth="1" min="341" max="341" width="8.29"/>
    <col customWidth="1" min="342" max="343" width="8.86"/>
    <col customWidth="1" min="344" max="344" width="7.86"/>
    <col customWidth="1" min="345" max="345" width="7.29"/>
    <col customWidth="1" min="346" max="346" width="8.86"/>
    <col customWidth="1" min="347" max="347" width="8.14"/>
    <col customWidth="1" min="348" max="348" width="8.0"/>
    <col customWidth="1" min="349" max="349" width="7.43"/>
    <col customWidth="1" min="350" max="350" width="8.57"/>
    <col customWidth="1" min="351" max="351" width="6.43"/>
    <col customWidth="1" min="352" max="352" width="7.14"/>
    <col customWidth="1" min="353" max="353" width="6.57"/>
    <col customWidth="1" min="354" max="354" width="7.71"/>
    <col customWidth="1" min="355" max="355" width="6.29"/>
    <col customWidth="1" min="356" max="356" width="8.71"/>
    <col customWidth="1" min="357" max="357" width="7.29"/>
    <col customWidth="1" min="358" max="358" width="7.86"/>
    <col customWidth="1" min="359" max="359" width="8.43"/>
    <col customWidth="1" min="360" max="360" width="8.86"/>
    <col customWidth="1" min="361" max="361" width="7.43"/>
    <col customWidth="1" min="362" max="362" width="8.0"/>
    <col customWidth="1" min="363" max="363" width="6.57"/>
    <col customWidth="1" min="364" max="364" width="7.14"/>
    <col customWidth="1" min="365" max="365" width="7.71"/>
    <col customWidth="1" min="366" max="366" width="8.29"/>
    <col customWidth="1" min="367" max="368" width="8.86"/>
    <col customWidth="1" min="369" max="369" width="7.86"/>
    <col customWidth="1" min="370" max="370" width="7.29"/>
    <col customWidth="1" min="371" max="371" width="8.86"/>
    <col customWidth="1" min="372" max="372" width="8.14"/>
    <col customWidth="1" min="373" max="373" width="8.0"/>
    <col customWidth="1" min="374" max="374" width="7.43"/>
    <col customWidth="1" min="375" max="375" width="8.57"/>
    <col customWidth="1" min="376" max="376" width="6.43"/>
    <col customWidth="1" min="377" max="377" width="7.14"/>
    <col customWidth="1" min="378" max="378" width="6.57"/>
    <col customWidth="1" min="379" max="379" width="7.71"/>
    <col customWidth="1" min="380" max="380" width="6.29"/>
    <col customWidth="1" min="381" max="381" width="8.71"/>
    <col customWidth="1" min="382" max="382" width="7.29"/>
    <col customWidth="1" min="383" max="383" width="7.86"/>
    <col customWidth="1" min="384" max="384" width="8.43"/>
    <col customWidth="1" min="385" max="385" width="8.86"/>
    <col customWidth="1" min="386" max="386" width="7.43"/>
    <col customWidth="1" min="387" max="387" width="8.0"/>
    <col customWidth="1" min="388" max="388" width="6.57"/>
    <col customWidth="1" min="389" max="389" width="7.14"/>
    <col customWidth="1" min="390" max="390" width="7.71"/>
    <col customWidth="1" min="391" max="391" width="8.29"/>
    <col customWidth="1" min="392" max="393" width="8.86"/>
    <col customWidth="1" min="394" max="394" width="7.86"/>
    <col customWidth="1" min="395" max="395" width="7.29"/>
    <col customWidth="1" min="396" max="396" width="8.86"/>
    <col customWidth="1" min="397" max="397" width="8.14"/>
    <col customWidth="1" min="398" max="398" width="8.0"/>
    <col customWidth="1" min="399" max="399" width="7.43"/>
    <col customWidth="1" min="400" max="400" width="8.57"/>
    <col customWidth="1" min="401" max="401" width="6.43"/>
    <col customWidth="1" min="402" max="402" width="7.14"/>
    <col customWidth="1" min="403" max="403" width="6.57"/>
    <col customWidth="1" min="404" max="404" width="7.71"/>
    <col customWidth="1" min="405" max="405" width="6.29"/>
    <col customWidth="1" min="406" max="406" width="8.71"/>
    <col customWidth="1" min="407" max="407" width="7.29"/>
    <col customWidth="1" min="408" max="408" width="7.86"/>
    <col customWidth="1" min="409" max="409" width="8.43"/>
    <col customWidth="1" min="410" max="410" width="8.86"/>
    <col customWidth="1" min="411" max="411" width="7.43"/>
    <col customWidth="1" min="412" max="412" width="8.0"/>
    <col customWidth="1" min="413" max="413" width="6.57"/>
    <col customWidth="1" min="414" max="414" width="7.14"/>
    <col customWidth="1" min="415" max="415" width="7.71"/>
    <col customWidth="1" min="416" max="416" width="8.29"/>
    <col customWidth="1" min="417" max="418" width="8.86"/>
    <col customWidth="1" min="419" max="419" width="7.86"/>
    <col customWidth="1" min="420" max="420" width="7.29"/>
    <col customWidth="1" min="421" max="421" width="8.86"/>
    <col customWidth="1" min="422" max="422" width="8.14"/>
    <col customWidth="1" min="423" max="423" width="8.0"/>
    <col customWidth="1" min="424" max="424" width="7.43"/>
    <col customWidth="1" min="425" max="425" width="8.57"/>
    <col customWidth="1" min="426" max="426" width="6.43"/>
    <col customWidth="1" min="427" max="427" width="7.14"/>
    <col customWidth="1" min="428" max="428" width="6.57"/>
    <col customWidth="1" min="429" max="429" width="7.71"/>
    <col customWidth="1" min="430" max="430" width="6.29"/>
    <col customWidth="1" min="431" max="431" width="8.71"/>
    <col customWidth="1" min="432" max="432" width="7.29"/>
    <col customWidth="1" min="433" max="433" width="7.86"/>
    <col customWidth="1" min="434" max="434" width="8.43"/>
    <col customWidth="1" min="435" max="435" width="8.86"/>
    <col customWidth="1" min="436" max="436" width="7.43"/>
    <col customWidth="1" min="437" max="437" width="8.0"/>
    <col customWidth="1" min="438" max="438" width="6.57"/>
    <col customWidth="1" min="439" max="439" width="7.14"/>
    <col customWidth="1" min="440" max="440" width="7.71"/>
    <col customWidth="1" min="441" max="441" width="8.29"/>
    <col customWidth="1" min="442" max="443" width="8.86"/>
    <col customWidth="1" min="444" max="444" width="7.86"/>
    <col customWidth="1" min="445" max="445" width="7.29"/>
    <col customWidth="1" min="446" max="446" width="8.86"/>
    <col customWidth="1" min="447" max="447" width="8.14"/>
    <col customWidth="1" min="448" max="448" width="8.0"/>
    <col customWidth="1" min="449" max="449" width="7.43"/>
    <col customWidth="1" min="450" max="450" width="8.57"/>
    <col customWidth="1" min="451" max="451" width="6.43"/>
    <col customWidth="1" min="452" max="452" width="7.14"/>
    <col customWidth="1" min="453" max="453" width="6.57"/>
    <col customWidth="1" min="454" max="454" width="7.71"/>
    <col customWidth="1" min="455" max="455" width="6.29"/>
    <col customWidth="1" min="456" max="456" width="8.71"/>
    <col customWidth="1" min="457" max="457" width="7.29"/>
    <col customWidth="1" min="458" max="458" width="7.86"/>
    <col customWidth="1" min="459" max="459" width="8.43"/>
    <col customWidth="1" min="460" max="460" width="8.86"/>
    <col customWidth="1" min="461" max="461" width="7.43"/>
    <col customWidth="1" min="462" max="462" width="8.0"/>
    <col customWidth="1" min="463" max="463" width="6.57"/>
    <col customWidth="1" min="464" max="464" width="7.14"/>
    <col customWidth="1" min="465" max="465" width="7.71"/>
    <col customWidth="1" min="466" max="466" width="8.29"/>
    <col customWidth="1" min="467" max="468" width="8.86"/>
    <col customWidth="1" min="469" max="469" width="7.86"/>
    <col customWidth="1" min="470" max="470" width="7.29"/>
    <col customWidth="1" min="471" max="471" width="8.86"/>
    <col customWidth="1" min="472" max="472" width="8.14"/>
    <col customWidth="1" min="473" max="473" width="8.0"/>
    <col customWidth="1" min="474" max="474" width="7.43"/>
    <col customWidth="1" min="475" max="475" width="8.57"/>
    <col customWidth="1" min="476" max="476" width="6.43"/>
    <col customWidth="1" min="477" max="477" width="7.14"/>
    <col customWidth="1" min="478" max="478" width="6.57"/>
    <col customWidth="1" min="479" max="479" width="7.71"/>
    <col customWidth="1" min="480" max="480" width="6.29"/>
    <col customWidth="1" min="481" max="481" width="8.71"/>
    <col customWidth="1" min="482" max="482" width="7.29"/>
    <col customWidth="1" min="483" max="483" width="7.86"/>
    <col customWidth="1" min="484" max="484" width="8.43"/>
    <col customWidth="1" min="485" max="485" width="8.86"/>
    <col customWidth="1" min="486" max="486" width="7.43"/>
    <col customWidth="1" min="487" max="487" width="8.0"/>
    <col customWidth="1" min="488" max="488" width="6.57"/>
    <col customWidth="1" min="489" max="489" width="7.14"/>
    <col customWidth="1" min="490" max="490" width="7.71"/>
    <col customWidth="1" min="491" max="491" width="8.29"/>
    <col customWidth="1" min="492" max="493" width="8.86"/>
    <col customWidth="1" min="494" max="494" width="7.86"/>
    <col customWidth="1" min="495" max="495" width="7.29"/>
    <col customWidth="1" min="496" max="496" width="8.86"/>
    <col customWidth="1" min="497" max="497" width="8.14"/>
    <col customWidth="1" min="498" max="498" width="8.0"/>
    <col customWidth="1" min="499" max="499" width="7.43"/>
    <col customWidth="1" min="500" max="500" width="8.57"/>
    <col customWidth="1" min="501" max="501" width="6.43"/>
    <col customWidth="1" min="502" max="502" width="7.14"/>
    <col customWidth="1" min="503" max="503" width="6.57"/>
    <col customWidth="1" min="504" max="504" width="7.71"/>
    <col customWidth="1" min="505" max="505" width="6.29"/>
    <col customWidth="1" min="506" max="506" width="8.71"/>
    <col customWidth="1" min="507" max="507" width="7.29"/>
    <col customWidth="1" min="508" max="508" width="7.86"/>
    <col customWidth="1" min="509" max="509" width="8.43"/>
    <col customWidth="1" min="510" max="510" width="8.86"/>
    <col customWidth="1" min="511" max="511" width="7.43"/>
    <col customWidth="1" min="512" max="512" width="8.0"/>
    <col customWidth="1" min="513" max="513" width="6.57"/>
    <col customWidth="1" min="514" max="514" width="7.14"/>
    <col customWidth="1" min="515" max="515" width="7.71"/>
    <col customWidth="1" min="516" max="516" width="8.29"/>
    <col customWidth="1" min="517" max="518" width="8.86"/>
    <col customWidth="1" min="519" max="519" width="7.86"/>
    <col customWidth="1" min="520" max="520" width="7.29"/>
    <col customWidth="1" min="521" max="521" width="8.86"/>
    <col customWidth="1" min="522" max="522" width="8.14"/>
    <col customWidth="1" min="523" max="523" width="8.0"/>
    <col customWidth="1" min="524" max="524" width="7.43"/>
    <col customWidth="1" min="525" max="525" width="8.57"/>
    <col customWidth="1" min="526" max="526" width="6.43"/>
    <col customWidth="1" min="527" max="527" width="7.14"/>
    <col customWidth="1" min="528" max="528" width="6.57"/>
    <col customWidth="1" min="529" max="529" width="7.71"/>
    <col customWidth="1" min="530" max="530" width="6.29"/>
    <col customWidth="1" min="531" max="531" width="8.71"/>
    <col customWidth="1" min="532" max="532" width="7.29"/>
    <col customWidth="1" min="533" max="533" width="7.86"/>
    <col customWidth="1" min="534" max="534" width="8.43"/>
    <col customWidth="1" min="535" max="535" width="8.86"/>
    <col customWidth="1" min="536" max="536" width="7.43"/>
    <col customWidth="1" min="537" max="537" width="8.0"/>
    <col customWidth="1" min="538" max="538" width="6.57"/>
    <col customWidth="1" min="539" max="539" width="7.14"/>
    <col customWidth="1" min="540" max="540" width="7.71"/>
    <col customWidth="1" min="541" max="541" width="8.29"/>
    <col customWidth="1" min="542" max="543" width="8.86"/>
    <col customWidth="1" min="544" max="544" width="7.86"/>
    <col customWidth="1" min="545" max="545" width="7.29"/>
    <col customWidth="1" min="546" max="546" width="8.86"/>
    <col customWidth="1" min="547" max="547" width="8.14"/>
    <col customWidth="1" min="548" max="548" width="8.0"/>
    <col customWidth="1" min="549" max="549" width="7.43"/>
    <col customWidth="1" min="550" max="550" width="8.57"/>
    <col customWidth="1" min="551" max="551" width="6.43"/>
    <col customWidth="1" min="552" max="552" width="7.14"/>
    <col customWidth="1" min="553" max="553" width="6.57"/>
    <col customWidth="1" min="554" max="554" width="7.71"/>
    <col customWidth="1" min="555" max="555" width="6.29"/>
    <col customWidth="1" min="556" max="556" width="8.71"/>
    <col customWidth="1" min="557" max="557" width="7.29"/>
    <col customWidth="1" min="558" max="558" width="7.86"/>
    <col customWidth="1" min="559" max="559" width="8.43"/>
    <col customWidth="1" min="560" max="560" width="8.86"/>
    <col customWidth="1" min="561" max="561" width="7.43"/>
    <col customWidth="1" min="562" max="562" width="8.0"/>
    <col customWidth="1" min="563" max="563" width="6.57"/>
    <col customWidth="1" min="564" max="564" width="7.14"/>
    <col customWidth="1" min="565" max="565" width="7.71"/>
    <col customWidth="1" min="566" max="566" width="8.29"/>
    <col customWidth="1" min="567" max="568" width="8.86"/>
    <col customWidth="1" min="569" max="569" width="7.86"/>
    <col customWidth="1" min="570" max="570" width="7.29"/>
    <col customWidth="1" min="571" max="571" width="8.86"/>
    <col customWidth="1" min="572" max="572" width="8.14"/>
    <col customWidth="1" min="573" max="573" width="8.0"/>
    <col customWidth="1" min="574" max="574" width="7.43"/>
    <col customWidth="1" min="575" max="575" width="8.57"/>
    <col customWidth="1" min="576" max="576" width="6.43"/>
    <col customWidth="1" min="577" max="577" width="7.14"/>
    <col customWidth="1" min="578" max="578" width="6.57"/>
    <col customWidth="1" min="579" max="579" width="7.71"/>
    <col customWidth="1" min="580" max="580" width="6.29"/>
    <col customWidth="1" min="581" max="581" width="8.71"/>
    <col customWidth="1" min="582" max="582" width="7.29"/>
    <col customWidth="1" min="583" max="583" width="7.86"/>
    <col customWidth="1" min="584" max="584" width="8.43"/>
    <col customWidth="1" min="585" max="585" width="8.86"/>
    <col customWidth="1" min="586" max="586" width="7.43"/>
    <col customWidth="1" min="587" max="587" width="8.0"/>
    <col customWidth="1" min="588" max="588" width="6.57"/>
    <col customWidth="1" min="589" max="589" width="7.14"/>
    <col customWidth="1" min="590" max="590" width="7.71"/>
    <col customWidth="1" min="591" max="591" width="8.29"/>
    <col customWidth="1" min="592" max="593" width="8.86"/>
    <col customWidth="1" min="594" max="594" width="7.86"/>
    <col customWidth="1" min="595" max="595" width="7.29"/>
    <col customWidth="1" min="596" max="596" width="8.86"/>
    <col customWidth="1" min="597" max="597" width="8.14"/>
    <col customWidth="1" min="598" max="598" width="8.0"/>
    <col customWidth="1" min="599" max="599" width="7.43"/>
    <col customWidth="1" min="600" max="600" width="8.57"/>
    <col customWidth="1" min="601" max="601" width="6.43"/>
    <col customWidth="1" min="602" max="602" width="7.14"/>
    <col customWidth="1" min="603" max="603" width="6.57"/>
    <col customWidth="1" min="604" max="604" width="7.71"/>
    <col customWidth="1" min="605" max="605" width="6.29"/>
    <col customWidth="1" min="606" max="606" width="8.71"/>
    <col customWidth="1" min="607" max="607" width="7.29"/>
    <col customWidth="1" min="608" max="608" width="7.86"/>
    <col customWidth="1" min="609" max="609" width="8.43"/>
    <col customWidth="1" min="610" max="610" width="8.86"/>
    <col customWidth="1" min="611" max="611" width="7.43"/>
    <col customWidth="1" min="612" max="612" width="8.0"/>
    <col customWidth="1" min="613" max="613" width="6.57"/>
    <col customWidth="1" min="614" max="614" width="7.14"/>
    <col customWidth="1" min="615" max="615" width="7.71"/>
    <col customWidth="1" min="616" max="616" width="8.29"/>
    <col customWidth="1" min="617" max="618" width="8.86"/>
    <col customWidth="1" min="619" max="619" width="7.86"/>
    <col customWidth="1" min="620" max="620" width="7.29"/>
    <col customWidth="1" min="621" max="621" width="8.86"/>
    <col customWidth="1" min="622" max="622" width="8.14"/>
    <col customWidth="1" min="623" max="623" width="8.0"/>
    <col customWidth="1" min="624" max="624" width="7.43"/>
    <col customWidth="1" min="625" max="625" width="8.57"/>
    <col customWidth="1" min="626" max="626" width="6.43"/>
    <col customWidth="1" min="627" max="627" width="7.14"/>
    <col customWidth="1" min="628" max="628" width="6.57"/>
    <col customWidth="1" min="629" max="629" width="7.71"/>
    <col customWidth="1" min="630" max="630" width="6.29"/>
    <col customWidth="1" min="631" max="631" width="8.71"/>
    <col customWidth="1" min="632" max="632" width="7.29"/>
    <col customWidth="1" min="633" max="633" width="7.86"/>
    <col customWidth="1" min="634" max="634" width="8.43"/>
    <col customWidth="1" min="635" max="635" width="8.86"/>
    <col customWidth="1" min="636" max="636" width="7.43"/>
    <col customWidth="1" min="637" max="637" width="8.0"/>
    <col customWidth="1" min="638" max="638" width="6.57"/>
    <col customWidth="1" min="639" max="639" width="7.14"/>
    <col customWidth="1" min="640" max="640" width="7.71"/>
    <col customWidth="1" min="641" max="641" width="8.29"/>
    <col customWidth="1" min="642" max="643" width="8.86"/>
    <col customWidth="1" min="644" max="644" width="7.86"/>
    <col customWidth="1" min="645" max="645" width="7.29"/>
    <col customWidth="1" min="646" max="646" width="8.86"/>
    <col customWidth="1" min="647" max="647" width="8.14"/>
    <col customWidth="1" min="648" max="648" width="8.0"/>
    <col customWidth="1" min="649" max="649" width="7.43"/>
    <col customWidth="1" min="650" max="650" width="8.57"/>
    <col customWidth="1" min="651" max="651" width="6.43"/>
    <col customWidth="1" min="652" max="652" width="7.14"/>
    <col customWidth="1" min="653" max="653" width="6.57"/>
    <col customWidth="1" min="654" max="654" width="7.71"/>
    <col customWidth="1" min="655" max="655" width="6.29"/>
    <col customWidth="1" min="656" max="656" width="8.71"/>
    <col customWidth="1" min="657" max="657" width="7.29"/>
    <col customWidth="1" min="658" max="658" width="7.86"/>
    <col customWidth="1" min="659" max="659" width="8.43"/>
    <col customWidth="1" min="660" max="660" width="8.86"/>
    <col customWidth="1" min="661" max="661" width="7.43"/>
    <col customWidth="1" min="662" max="662" width="8.0"/>
    <col customWidth="1" min="663" max="663" width="6.57"/>
    <col customWidth="1" min="664" max="664" width="7.14"/>
    <col customWidth="1" min="665" max="665" width="7.71"/>
    <col customWidth="1" min="666" max="666" width="8.29"/>
    <col customWidth="1" min="667" max="668" width="8.86"/>
    <col customWidth="1" min="669" max="669" width="7.86"/>
    <col customWidth="1" min="670" max="670" width="7.29"/>
    <col customWidth="1" min="671" max="671" width="8.86"/>
    <col customWidth="1" min="672" max="672" width="8.14"/>
    <col customWidth="1" min="673" max="673" width="8.0"/>
    <col customWidth="1" min="674" max="674" width="7.43"/>
    <col customWidth="1" min="675" max="675" width="8.57"/>
    <col customWidth="1" min="676" max="676" width="6.43"/>
    <col customWidth="1" min="677" max="677" width="7.14"/>
    <col customWidth="1" min="678" max="678" width="6.57"/>
    <col customWidth="1" min="679" max="679" width="7.71"/>
    <col customWidth="1" min="680" max="680" width="6.29"/>
    <col customWidth="1" min="681" max="681" width="8.71"/>
    <col customWidth="1" min="682" max="682" width="7.29"/>
    <col customWidth="1" min="683" max="683" width="7.86"/>
    <col customWidth="1" min="684" max="684" width="8.43"/>
    <col customWidth="1" min="685" max="685" width="8.86"/>
    <col customWidth="1" min="686" max="686" width="7.43"/>
    <col customWidth="1" min="687" max="687" width="8.0"/>
    <col customWidth="1" min="688" max="688" width="6.57"/>
    <col customWidth="1" min="689" max="689" width="7.14"/>
    <col customWidth="1" min="690" max="690" width="7.71"/>
    <col customWidth="1" min="691" max="691" width="8.29"/>
    <col customWidth="1" min="692" max="693" width="8.86"/>
    <col customWidth="1" min="694" max="694" width="7.86"/>
    <col customWidth="1" min="695" max="695" width="7.29"/>
    <col customWidth="1" min="696" max="696" width="8.86"/>
    <col customWidth="1" min="697" max="697" width="8.14"/>
    <col customWidth="1" min="698" max="698" width="8.0"/>
    <col customWidth="1" min="699" max="699" width="7.43"/>
    <col customWidth="1" min="700" max="700" width="8.57"/>
    <col customWidth="1" min="701" max="701" width="6.43"/>
    <col customWidth="1" min="702" max="702" width="7.14"/>
    <col customWidth="1" min="703" max="703" width="6.57"/>
    <col customWidth="1" min="704" max="704" width="7.71"/>
    <col customWidth="1" min="705" max="705" width="6.29"/>
    <col customWidth="1" min="706" max="706" width="8.71"/>
    <col customWidth="1" min="707" max="707" width="7.29"/>
    <col customWidth="1" min="708" max="708" width="7.86"/>
    <col customWidth="1" min="709" max="709" width="8.43"/>
    <col customWidth="1" min="710" max="710" width="8.86"/>
    <col customWidth="1" min="711" max="711" width="7.43"/>
    <col customWidth="1" min="712" max="712" width="8.0"/>
    <col customWidth="1" min="713" max="713" width="6.57"/>
    <col customWidth="1" min="714" max="714" width="7.14"/>
    <col customWidth="1" min="715" max="715" width="7.71"/>
    <col customWidth="1" min="716" max="716" width="8.29"/>
    <col customWidth="1" min="717" max="718" width="8.86"/>
    <col customWidth="1" min="719" max="719" width="7.86"/>
    <col customWidth="1" min="720" max="720" width="7.29"/>
    <col customWidth="1" min="721" max="721" width="8.86"/>
    <col customWidth="1" min="722" max="722" width="8.14"/>
    <col customWidth="1" min="723" max="723" width="8.0"/>
    <col customWidth="1" min="724" max="724" width="7.43"/>
    <col customWidth="1" min="725" max="725" width="8.57"/>
    <col customWidth="1" min="726" max="726" width="6.43"/>
    <col customWidth="1" min="727" max="727" width="7.14"/>
    <col customWidth="1" min="728" max="728" width="6.57"/>
    <col customWidth="1" min="729" max="729" width="7.71"/>
    <col customWidth="1" min="730" max="730" width="6.29"/>
    <col customWidth="1" min="731" max="731" width="8.71"/>
    <col customWidth="1" min="732" max="732" width="7.29"/>
    <col customWidth="1" min="733" max="733" width="7.86"/>
    <col customWidth="1" min="734" max="734" width="8.43"/>
    <col customWidth="1" min="735" max="735" width="8.86"/>
    <col customWidth="1" min="736" max="736" width="7.43"/>
    <col customWidth="1" min="737" max="737" width="8.0"/>
    <col customWidth="1" min="738" max="738" width="6.57"/>
    <col customWidth="1" min="739" max="739" width="7.14"/>
    <col customWidth="1" min="740" max="740" width="7.71"/>
    <col customWidth="1" min="741" max="741" width="8.29"/>
    <col customWidth="1" min="742" max="743" width="8.86"/>
    <col customWidth="1" min="744" max="744" width="7.86"/>
    <col customWidth="1" min="745" max="745" width="7.29"/>
    <col customWidth="1" min="746" max="746" width="8.86"/>
    <col customWidth="1" min="747" max="747" width="8.14"/>
    <col customWidth="1" min="748" max="748" width="8.0"/>
    <col customWidth="1" min="749" max="749" width="7.43"/>
    <col customWidth="1" min="750" max="750" width="8.57"/>
    <col customWidth="1" min="751" max="751" width="6.43"/>
    <col customWidth="1" min="752" max="752" width="7.14"/>
    <col customWidth="1" min="753" max="753" width="6.57"/>
    <col customWidth="1" min="754" max="754" width="7.71"/>
    <col customWidth="1" min="755" max="755" width="6.29"/>
    <col customWidth="1" min="756" max="756" width="8.71"/>
    <col customWidth="1" min="757" max="757" width="7.29"/>
    <col customWidth="1" min="758" max="758" width="7.86"/>
    <col customWidth="1" min="759" max="759" width="8.43"/>
    <col customWidth="1" min="760" max="760" width="8.86"/>
    <col customWidth="1" min="761" max="761" width="7.43"/>
    <col customWidth="1" min="762" max="762" width="8.0"/>
    <col customWidth="1" min="763" max="763" width="6.57"/>
    <col customWidth="1" min="764" max="764" width="7.14"/>
    <col customWidth="1" min="765" max="765" width="7.71"/>
    <col customWidth="1" min="766" max="766" width="8.29"/>
    <col customWidth="1" min="767" max="768" width="8.86"/>
    <col customWidth="1" min="769" max="769" width="7.86"/>
    <col customWidth="1" min="770" max="770" width="7.29"/>
    <col customWidth="1" min="771" max="771" width="8.86"/>
    <col customWidth="1" min="772" max="772" width="8.14"/>
    <col customWidth="1" min="773" max="773" width="8.0"/>
    <col customWidth="1" min="774" max="774" width="7.43"/>
    <col customWidth="1" min="775" max="775" width="8.57"/>
    <col customWidth="1" min="776" max="776" width="6.43"/>
    <col customWidth="1" min="777" max="777" width="7.14"/>
    <col customWidth="1" min="778" max="778" width="6.57"/>
    <col customWidth="1" min="779" max="779" width="7.71"/>
    <col customWidth="1" min="780" max="780" width="6.29"/>
    <col customWidth="1" min="781" max="781" width="8.71"/>
    <col customWidth="1" min="782" max="782" width="7.29"/>
    <col customWidth="1" min="783" max="783" width="7.86"/>
    <col customWidth="1" min="784" max="784" width="8.43"/>
    <col customWidth="1" min="785" max="785" width="8.86"/>
    <col customWidth="1" min="786" max="786" width="7.43"/>
    <col customWidth="1" min="787" max="787" width="8.0"/>
    <col customWidth="1" min="788" max="788" width="6.57"/>
    <col customWidth="1" min="789" max="789" width="7.14"/>
    <col customWidth="1" min="790" max="790" width="7.71"/>
    <col customWidth="1" min="791" max="791" width="8.29"/>
    <col customWidth="1" min="792" max="793" width="8.86"/>
    <col customWidth="1" min="794" max="794" width="7.86"/>
    <col customWidth="1" min="795" max="795" width="7.29"/>
    <col customWidth="1" min="796" max="796" width="8.86"/>
    <col customWidth="1" min="797" max="797" width="8.14"/>
    <col customWidth="1" min="798" max="798" width="8.0"/>
    <col customWidth="1" min="799" max="799" width="7.43"/>
    <col customWidth="1" min="800" max="800" width="8.57"/>
    <col customWidth="1" min="801" max="801" width="6.43"/>
    <col customWidth="1" min="802" max="802" width="7.14"/>
    <col customWidth="1" min="803" max="803" width="6.57"/>
    <col customWidth="1" min="804" max="804" width="7.71"/>
    <col customWidth="1" min="805" max="805" width="6.29"/>
    <col customWidth="1" min="806" max="806" width="8.71"/>
    <col customWidth="1" min="807" max="807" width="7.29"/>
    <col customWidth="1" min="808" max="808" width="7.86"/>
    <col customWidth="1" min="809" max="809" width="8.43"/>
    <col customWidth="1" min="810" max="810" width="8.86"/>
    <col customWidth="1" min="811" max="811" width="7.43"/>
    <col customWidth="1" min="812" max="812" width="8.0"/>
    <col customWidth="1" min="813" max="813" width="6.57"/>
    <col customWidth="1" min="814" max="814" width="7.14"/>
    <col customWidth="1" min="815" max="815" width="7.71"/>
    <col customWidth="1" min="816" max="816" width="8.29"/>
    <col customWidth="1" min="817" max="818" width="8.86"/>
    <col customWidth="1" min="819" max="819" width="7.86"/>
    <col customWidth="1" min="820" max="820" width="7.29"/>
    <col customWidth="1" min="821" max="821" width="8.86"/>
    <col customWidth="1" min="822" max="822" width="8.14"/>
    <col customWidth="1" min="823" max="823" width="8.0"/>
    <col customWidth="1" min="824" max="824" width="7.43"/>
    <col customWidth="1" min="825" max="825" width="8.57"/>
    <col customWidth="1" min="826" max="826" width="6.43"/>
    <col customWidth="1" min="827" max="827" width="7.14"/>
    <col customWidth="1" min="828" max="828" width="6.57"/>
    <col customWidth="1" min="829" max="829" width="7.71"/>
    <col customWidth="1" min="830" max="830" width="6.29"/>
    <col customWidth="1" min="831" max="831" width="8.71"/>
    <col customWidth="1" min="832" max="832" width="7.29"/>
    <col customWidth="1" min="833" max="833" width="7.86"/>
    <col customWidth="1" min="834" max="834" width="8.43"/>
    <col customWidth="1" min="835" max="835" width="8.86"/>
    <col customWidth="1" min="836" max="836" width="7.43"/>
    <col customWidth="1" min="837" max="837" width="8.0"/>
    <col customWidth="1" min="838" max="838" width="6.57"/>
    <col customWidth="1" min="839" max="839" width="7.14"/>
    <col customWidth="1" min="840" max="840" width="7.71"/>
    <col customWidth="1" min="841" max="841" width="8.29"/>
    <col customWidth="1" min="842" max="843" width="8.86"/>
    <col customWidth="1" min="844" max="844" width="7.86"/>
    <col customWidth="1" min="845" max="845" width="7.29"/>
    <col customWidth="1" min="846" max="846" width="8.86"/>
    <col customWidth="1" min="847" max="847" width="8.14"/>
    <col customWidth="1" min="848" max="848" width="8.0"/>
    <col customWidth="1" min="849" max="849" width="7.43"/>
    <col customWidth="1" min="850" max="850" width="8.57"/>
    <col customWidth="1" min="851" max="851" width="6.43"/>
    <col customWidth="1" min="852" max="852" width="7.14"/>
    <col customWidth="1" min="853" max="853" width="6.57"/>
    <col customWidth="1" min="854" max="854" width="7.71"/>
    <col customWidth="1" min="855" max="855" width="6.29"/>
    <col customWidth="1" min="856" max="856" width="8.71"/>
    <col customWidth="1" min="857" max="857" width="7.29"/>
    <col customWidth="1" min="858" max="858" width="7.86"/>
    <col customWidth="1" min="859" max="859" width="8.43"/>
    <col customWidth="1" min="860" max="860" width="8.86"/>
    <col customWidth="1" min="861" max="861" width="7.43"/>
    <col customWidth="1" min="862" max="862" width="8.0"/>
    <col customWidth="1" min="863" max="863" width="6.57"/>
    <col customWidth="1" min="864" max="864" width="7.14"/>
    <col customWidth="1" min="865" max="865" width="7.71"/>
    <col customWidth="1" min="866" max="866" width="8.29"/>
    <col customWidth="1" min="867" max="868" width="8.86"/>
    <col customWidth="1" min="869" max="869" width="7.86"/>
    <col customWidth="1" min="870" max="870" width="7.29"/>
    <col customWidth="1" min="871" max="871" width="8.86"/>
    <col customWidth="1" min="872" max="872" width="8.14"/>
    <col customWidth="1" min="873" max="873" width="8.0"/>
    <col customWidth="1" min="874" max="874" width="7.43"/>
    <col customWidth="1" min="875" max="875" width="8.57"/>
    <col customWidth="1" min="876" max="876" width="6.43"/>
    <col customWidth="1" min="877" max="877" width="7.14"/>
    <col customWidth="1" min="878" max="878" width="6.57"/>
    <col customWidth="1" min="879" max="879" width="7.71"/>
    <col customWidth="1" min="880" max="880" width="6.29"/>
    <col customWidth="1" min="881" max="881" width="8.71"/>
    <col customWidth="1" min="882" max="882" width="7.29"/>
    <col customWidth="1" min="883" max="883" width="7.86"/>
    <col customWidth="1" min="884" max="884" width="8.43"/>
    <col customWidth="1" min="885" max="885" width="8.86"/>
    <col customWidth="1" min="886" max="886" width="7.43"/>
    <col customWidth="1" min="887" max="887" width="8.0"/>
    <col customWidth="1" min="888" max="888" width="6.57"/>
    <col customWidth="1" min="889" max="889" width="7.14"/>
    <col customWidth="1" min="890" max="890" width="7.71"/>
    <col customWidth="1" min="891" max="891" width="8.29"/>
    <col customWidth="1" min="892" max="893" width="8.86"/>
    <col customWidth="1" min="894" max="894" width="7.86"/>
    <col customWidth="1" min="895" max="895" width="7.29"/>
    <col customWidth="1" min="896" max="896" width="8.86"/>
    <col customWidth="1" min="897" max="897" width="8.14"/>
    <col customWidth="1" min="898" max="898" width="8.0"/>
    <col customWidth="1" min="899" max="899" width="7.43"/>
    <col customWidth="1" min="900" max="900" width="8.57"/>
    <col customWidth="1" min="901" max="901" width="6.43"/>
    <col customWidth="1" min="902" max="902" width="7.14"/>
    <col customWidth="1" min="903" max="903" width="6.57"/>
    <col customWidth="1" min="904" max="904" width="7.71"/>
    <col customWidth="1" min="905" max="905" width="6.29"/>
    <col customWidth="1" min="906" max="906" width="8.71"/>
    <col customWidth="1" min="907" max="907" width="7.29"/>
    <col customWidth="1" min="908" max="908" width="7.86"/>
    <col customWidth="1" min="909" max="909" width="8.43"/>
    <col customWidth="1" min="910" max="910" width="8.86"/>
    <col customWidth="1" min="911" max="911" width="7.43"/>
    <col customWidth="1" min="912" max="912" width="8.0"/>
    <col customWidth="1" min="913" max="913" width="6.57"/>
    <col customWidth="1" min="914" max="914" width="7.14"/>
    <col customWidth="1" min="915" max="915" width="7.71"/>
    <col customWidth="1" min="916" max="916" width="8.29"/>
    <col customWidth="1" min="917" max="918" width="8.86"/>
    <col customWidth="1" min="919" max="919" width="7.86"/>
    <col customWidth="1" min="920" max="920" width="7.29"/>
    <col customWidth="1" min="921" max="921" width="8.86"/>
    <col customWidth="1" min="922" max="922" width="8.14"/>
    <col customWidth="1" min="923" max="923" width="8.0"/>
    <col customWidth="1" min="924" max="924" width="7.43"/>
    <col customWidth="1" min="925" max="925" width="8.57"/>
    <col customWidth="1" min="926" max="926" width="6.43"/>
    <col customWidth="1" min="927" max="927" width="7.14"/>
    <col customWidth="1" min="928" max="928" width="6.57"/>
    <col customWidth="1" min="929" max="929" width="7.71"/>
    <col customWidth="1" min="930" max="930" width="6.29"/>
    <col customWidth="1" min="931" max="931" width="8.71"/>
    <col customWidth="1" min="932" max="932" width="7.29"/>
    <col customWidth="1" min="933" max="933" width="7.86"/>
    <col customWidth="1" min="934" max="934" width="8.43"/>
    <col customWidth="1" min="935" max="935" width="8.86"/>
    <col customWidth="1" min="936" max="936" width="7.43"/>
    <col customWidth="1" min="937" max="937" width="8.0"/>
    <col customWidth="1" min="938" max="938" width="6.57"/>
    <col customWidth="1" min="939" max="939" width="7.14"/>
    <col customWidth="1" min="940" max="940" width="7.71"/>
    <col customWidth="1" min="941" max="941" width="8.29"/>
    <col customWidth="1" min="942" max="943" width="8.86"/>
    <col customWidth="1" min="944" max="944" width="7.86"/>
    <col customWidth="1" min="945" max="945" width="7.29"/>
    <col customWidth="1" min="946" max="946" width="8.86"/>
    <col customWidth="1" min="947" max="947" width="8.14"/>
    <col customWidth="1" min="948" max="948" width="8.0"/>
    <col customWidth="1" min="949" max="949" width="7.43"/>
    <col customWidth="1" min="950" max="950" width="8.57"/>
    <col customWidth="1" min="951" max="951" width="6.43"/>
    <col customWidth="1" min="952" max="952" width="7.14"/>
    <col customWidth="1" min="953" max="953" width="6.57"/>
    <col customWidth="1" min="954" max="954" width="7.71"/>
    <col customWidth="1" min="955" max="955" width="6.29"/>
    <col customWidth="1" min="956" max="956" width="8.71"/>
    <col customWidth="1" min="957" max="957" width="7.29"/>
    <col customWidth="1" min="958" max="958" width="7.86"/>
    <col customWidth="1" min="959" max="959" width="8.43"/>
    <col customWidth="1" min="960" max="960" width="8.86"/>
    <col customWidth="1" min="961" max="961" width="7.43"/>
    <col customWidth="1" min="962" max="962" width="8.0"/>
    <col customWidth="1" min="963" max="963" width="6.57"/>
    <col customWidth="1" min="964" max="964" width="7.14"/>
    <col customWidth="1" min="965" max="965" width="7.71"/>
    <col customWidth="1" min="966" max="966" width="8.29"/>
    <col customWidth="1" min="967" max="968" width="8.86"/>
    <col customWidth="1" min="969" max="969" width="7.86"/>
    <col customWidth="1" min="970" max="970" width="7.29"/>
    <col customWidth="1" min="971" max="971" width="8.86"/>
    <col customWidth="1" min="972" max="972" width="8.14"/>
    <col customWidth="1" min="973" max="973" width="8.0"/>
    <col customWidth="1" min="974" max="974" width="7.43"/>
    <col customWidth="1" min="975" max="975" width="8.57"/>
    <col customWidth="1" min="976" max="976" width="6.43"/>
    <col customWidth="1" min="977" max="977" width="7.14"/>
    <col customWidth="1" min="978" max="978" width="6.57"/>
    <col customWidth="1" min="979" max="979" width="7.71"/>
    <col customWidth="1" min="980" max="980" width="6.29"/>
    <col customWidth="1" min="981" max="981" width="8.71"/>
    <col customWidth="1" min="982" max="982" width="7.29"/>
    <col customWidth="1" min="983" max="983" width="7.86"/>
    <col customWidth="1" min="984" max="984" width="8.43"/>
    <col customWidth="1" min="985" max="985" width="8.86"/>
    <col customWidth="1" min="986" max="986" width="7.43"/>
    <col customWidth="1" min="987" max="987" width="8.0"/>
    <col customWidth="1" min="988" max="988" width="6.57"/>
    <col customWidth="1" min="989" max="989" width="7.14"/>
    <col customWidth="1" min="990" max="990" width="7.71"/>
    <col customWidth="1" min="991" max="991" width="8.29"/>
    <col customWidth="1" min="992" max="993" width="8.86"/>
    <col customWidth="1" min="994" max="994" width="7.86"/>
    <col customWidth="1" min="995" max="995" width="7.29"/>
    <col customWidth="1" min="996" max="996" width="8.86"/>
    <col customWidth="1" min="997" max="997" width="8.14"/>
    <col customWidth="1" min="998" max="998" width="8.0"/>
    <col customWidth="1" min="999" max="999" width="7.43"/>
    <col customWidth="1" min="1000" max="1000" width="8.57"/>
  </cols>
  <sheetData>
    <row r="1">
      <c r="A1" s="41" t="s">
        <v>224</v>
      </c>
      <c r="B1" s="42">
        <v>6.0</v>
      </c>
      <c r="C1" s="42">
        <v>6.0</v>
      </c>
      <c r="D1" s="42">
        <v>6.0</v>
      </c>
      <c r="E1" s="42">
        <v>3.0</v>
      </c>
      <c r="F1" s="42">
        <v>4.0</v>
      </c>
      <c r="G1" s="42">
        <v>7.0</v>
      </c>
      <c r="H1" s="42">
        <v>6.0</v>
      </c>
      <c r="I1" s="42">
        <v>5.0</v>
      </c>
      <c r="J1" s="42">
        <v>5.0</v>
      </c>
      <c r="K1" s="42">
        <v>6.0</v>
      </c>
      <c r="L1" s="42">
        <v>6.0</v>
      </c>
      <c r="M1" s="42">
        <v>4.0</v>
      </c>
      <c r="N1" s="42">
        <v>3.0</v>
      </c>
      <c r="O1" s="42">
        <v>1.0</v>
      </c>
      <c r="P1" s="42">
        <v>7.0</v>
      </c>
      <c r="Q1" s="42">
        <v>6.0</v>
      </c>
      <c r="R1" s="42">
        <v>6.0</v>
      </c>
      <c r="S1" s="42">
        <v>6.0</v>
      </c>
      <c r="T1" s="42">
        <v>3.0</v>
      </c>
      <c r="U1" s="42">
        <v>4.0</v>
      </c>
      <c r="V1" s="42">
        <v>6.0</v>
      </c>
      <c r="W1" s="42">
        <v>7.0</v>
      </c>
      <c r="X1" s="42">
        <v>7.0</v>
      </c>
      <c r="Y1" s="42">
        <v>7.0</v>
      </c>
      <c r="Z1" s="42">
        <v>6.0</v>
      </c>
      <c r="AA1" s="42">
        <v>3.0</v>
      </c>
      <c r="AB1" s="42">
        <v>2.0</v>
      </c>
      <c r="AC1" s="42">
        <v>7.0</v>
      </c>
      <c r="AD1" s="42">
        <v>7.0</v>
      </c>
      <c r="AE1" s="42">
        <v>6.0</v>
      </c>
      <c r="AF1" s="42">
        <v>6.0</v>
      </c>
      <c r="AG1" s="42">
        <v>3.0</v>
      </c>
      <c r="AH1" s="42">
        <v>6.0</v>
      </c>
      <c r="AI1" s="42">
        <v>7.0</v>
      </c>
      <c r="AJ1" s="42">
        <v>6.0</v>
      </c>
      <c r="AK1" s="42">
        <v>5.0</v>
      </c>
      <c r="AL1" s="42">
        <v>6.0</v>
      </c>
      <c r="AM1" s="42">
        <v>1.0</v>
      </c>
      <c r="AN1" s="42">
        <v>3.0</v>
      </c>
      <c r="AO1" s="42">
        <v>6.0</v>
      </c>
      <c r="AP1" s="42">
        <v>5.0</v>
      </c>
      <c r="AQ1" s="42">
        <v>6.0</v>
      </c>
      <c r="AR1" s="42">
        <v>6.0</v>
      </c>
      <c r="AS1" s="42">
        <v>4.0</v>
      </c>
      <c r="AT1" s="42">
        <v>5.0</v>
      </c>
      <c r="AU1" s="42">
        <v>6.0</v>
      </c>
      <c r="AV1" s="42">
        <v>7.0</v>
      </c>
      <c r="AW1" s="42">
        <v>6.0</v>
      </c>
      <c r="AX1" s="42">
        <v>3.0</v>
      </c>
      <c r="AY1" s="42">
        <v>6.0</v>
      </c>
      <c r="AZ1" s="42">
        <v>7.0</v>
      </c>
      <c r="BA1" s="42">
        <v>6.0</v>
      </c>
      <c r="BB1" s="42">
        <v>6.0</v>
      </c>
      <c r="BC1" s="42">
        <v>3.0</v>
      </c>
      <c r="BD1" s="42">
        <v>6.0</v>
      </c>
      <c r="BE1" s="42">
        <v>6.0</v>
      </c>
      <c r="BF1" s="42">
        <v>5.0</v>
      </c>
      <c r="BG1" s="42">
        <v>3.0</v>
      </c>
      <c r="BH1" s="42">
        <v>6.0</v>
      </c>
      <c r="BI1" s="42">
        <v>6.0</v>
      </c>
      <c r="BJ1" s="42">
        <v>6.0</v>
      </c>
      <c r="BK1" s="42">
        <v>4.0</v>
      </c>
      <c r="BL1" s="43">
        <f t="shared" ref="BL1:BL25" si="1">AVERAGE(B1:BK1)</f>
        <v>5.241935484</v>
      </c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</row>
    <row r="2">
      <c r="A2" s="41" t="s">
        <v>224</v>
      </c>
      <c r="B2" s="42">
        <v>7.0</v>
      </c>
      <c r="C2" s="42">
        <v>5.0</v>
      </c>
      <c r="D2" s="42">
        <v>6.0</v>
      </c>
      <c r="E2" s="42">
        <v>7.0</v>
      </c>
      <c r="F2" s="42">
        <v>5.0</v>
      </c>
      <c r="G2" s="42">
        <v>7.0</v>
      </c>
      <c r="H2" s="42">
        <v>6.0</v>
      </c>
      <c r="I2" s="42">
        <v>7.0</v>
      </c>
      <c r="J2" s="42">
        <v>2.0</v>
      </c>
      <c r="K2" s="42">
        <v>6.0</v>
      </c>
      <c r="L2" s="42">
        <v>7.0</v>
      </c>
      <c r="M2" s="42">
        <v>4.0</v>
      </c>
      <c r="N2" s="42">
        <v>3.0</v>
      </c>
      <c r="O2" s="42">
        <v>4.0</v>
      </c>
      <c r="P2" s="42">
        <v>3.0</v>
      </c>
      <c r="Q2" s="42">
        <v>6.0</v>
      </c>
      <c r="R2" s="42">
        <v>6.0</v>
      </c>
      <c r="S2" s="42">
        <v>3.0</v>
      </c>
      <c r="T2" s="42">
        <v>7.0</v>
      </c>
      <c r="U2" s="42">
        <v>4.0</v>
      </c>
      <c r="V2" s="42">
        <v>6.0</v>
      </c>
      <c r="W2" s="42">
        <v>7.0</v>
      </c>
      <c r="X2" s="42">
        <v>4.0</v>
      </c>
      <c r="Y2" s="42">
        <v>3.0</v>
      </c>
      <c r="Z2" s="42">
        <v>7.0</v>
      </c>
      <c r="AA2" s="42">
        <v>6.0</v>
      </c>
      <c r="AB2" s="42">
        <v>1.0</v>
      </c>
      <c r="AC2" s="42">
        <v>7.0</v>
      </c>
      <c r="AD2" s="42">
        <v>7.0</v>
      </c>
      <c r="AE2" s="42">
        <v>6.0</v>
      </c>
      <c r="AF2" s="42">
        <v>1.0</v>
      </c>
      <c r="AG2" s="42">
        <v>4.0</v>
      </c>
      <c r="AH2" s="42">
        <v>6.0</v>
      </c>
      <c r="AI2" s="42">
        <v>2.0</v>
      </c>
      <c r="AJ2" s="42">
        <v>2.0</v>
      </c>
      <c r="AK2" s="42">
        <v>6.0</v>
      </c>
      <c r="AL2" s="42">
        <v>6.0</v>
      </c>
      <c r="AM2" s="42">
        <v>7.0</v>
      </c>
      <c r="AN2" s="42">
        <v>7.0</v>
      </c>
      <c r="AO2" s="42">
        <v>6.0</v>
      </c>
      <c r="AP2" s="42">
        <v>5.0</v>
      </c>
      <c r="AQ2" s="42">
        <v>6.0</v>
      </c>
      <c r="AR2" s="42">
        <v>7.0</v>
      </c>
      <c r="AS2" s="42">
        <v>3.0</v>
      </c>
      <c r="AT2" s="42">
        <v>5.0</v>
      </c>
      <c r="AU2" s="42">
        <v>7.0</v>
      </c>
      <c r="AV2" s="42">
        <v>7.0</v>
      </c>
      <c r="AW2" s="42">
        <v>4.0</v>
      </c>
      <c r="AX2" s="42">
        <v>4.0</v>
      </c>
      <c r="AY2" s="42">
        <v>7.0</v>
      </c>
      <c r="AZ2" s="42">
        <v>7.0</v>
      </c>
      <c r="BA2" s="42">
        <v>7.0</v>
      </c>
      <c r="BB2" s="42">
        <v>5.0</v>
      </c>
      <c r="BC2" s="42">
        <v>3.0</v>
      </c>
      <c r="BD2" s="42">
        <v>6.0</v>
      </c>
      <c r="BE2" s="42">
        <v>4.0</v>
      </c>
      <c r="BF2" s="42">
        <v>4.0</v>
      </c>
      <c r="BG2" s="42">
        <v>2.0</v>
      </c>
      <c r="BH2" s="42">
        <v>2.0</v>
      </c>
      <c r="BI2" s="42">
        <v>7.0</v>
      </c>
      <c r="BJ2" s="42">
        <v>7.0</v>
      </c>
      <c r="BK2" s="42">
        <v>7.0</v>
      </c>
      <c r="BL2" s="43">
        <f t="shared" si="1"/>
        <v>5.193548387</v>
      </c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</row>
    <row r="3">
      <c r="A3" s="41" t="s">
        <v>224</v>
      </c>
      <c r="B3" s="42">
        <v>7.0</v>
      </c>
      <c r="C3" s="42">
        <v>5.0</v>
      </c>
      <c r="D3" s="42">
        <v>5.0</v>
      </c>
      <c r="E3" s="42">
        <v>7.0</v>
      </c>
      <c r="F3" s="42">
        <v>4.0</v>
      </c>
      <c r="G3" s="42">
        <v>5.0</v>
      </c>
      <c r="H3" s="42">
        <v>2.0</v>
      </c>
      <c r="I3" s="42">
        <v>4.0</v>
      </c>
      <c r="J3" s="42">
        <v>1.0</v>
      </c>
      <c r="K3" s="42">
        <v>5.0</v>
      </c>
      <c r="L3" s="42">
        <v>6.0</v>
      </c>
      <c r="M3" s="42">
        <v>4.0</v>
      </c>
      <c r="N3" s="42">
        <v>3.0</v>
      </c>
      <c r="O3" s="42">
        <v>6.0</v>
      </c>
      <c r="P3" s="42">
        <v>1.0</v>
      </c>
      <c r="Q3" s="42">
        <v>7.0</v>
      </c>
      <c r="R3" s="42">
        <v>6.0</v>
      </c>
      <c r="S3" s="42">
        <v>4.0</v>
      </c>
      <c r="T3" s="42">
        <v>4.0</v>
      </c>
      <c r="U3" s="42">
        <v>4.0</v>
      </c>
      <c r="V3" s="42">
        <v>3.0</v>
      </c>
      <c r="W3" s="42">
        <v>5.0</v>
      </c>
      <c r="X3" s="42">
        <v>5.0</v>
      </c>
      <c r="Y3" s="42">
        <v>7.0</v>
      </c>
      <c r="Z3" s="42">
        <v>7.0</v>
      </c>
      <c r="AA3" s="42">
        <v>5.0</v>
      </c>
      <c r="AB3" s="42">
        <v>1.0</v>
      </c>
      <c r="AC3" s="42">
        <v>1.0</v>
      </c>
      <c r="AD3" s="42">
        <v>5.0</v>
      </c>
      <c r="AE3" s="42">
        <v>5.0</v>
      </c>
      <c r="AF3" s="42">
        <v>3.0</v>
      </c>
      <c r="AG3" s="42">
        <v>5.0</v>
      </c>
      <c r="AH3" s="42">
        <v>6.0</v>
      </c>
      <c r="AI3" s="42">
        <v>6.0</v>
      </c>
      <c r="AJ3" s="42">
        <v>3.0</v>
      </c>
      <c r="AK3" s="42">
        <v>6.0</v>
      </c>
      <c r="AL3" s="42">
        <v>4.0</v>
      </c>
      <c r="AM3" s="42">
        <v>7.0</v>
      </c>
      <c r="AN3" s="42">
        <v>4.0</v>
      </c>
      <c r="AO3" s="42">
        <v>5.0</v>
      </c>
      <c r="AP3" s="42">
        <v>5.0</v>
      </c>
      <c r="AQ3" s="42">
        <v>3.0</v>
      </c>
      <c r="AR3" s="42">
        <v>7.0</v>
      </c>
      <c r="AS3" s="42">
        <v>4.0</v>
      </c>
      <c r="AT3" s="42">
        <v>4.0</v>
      </c>
      <c r="AU3" s="42">
        <v>7.0</v>
      </c>
      <c r="AV3" s="42">
        <v>7.0</v>
      </c>
      <c r="AW3" s="42">
        <v>7.0</v>
      </c>
      <c r="AX3" s="42">
        <v>2.0</v>
      </c>
      <c r="AY3" s="42">
        <v>6.0</v>
      </c>
      <c r="AZ3" s="42">
        <v>7.0</v>
      </c>
      <c r="BA3" s="42">
        <v>6.0</v>
      </c>
      <c r="BB3" s="42">
        <v>5.0</v>
      </c>
      <c r="BC3" s="42">
        <v>7.0</v>
      </c>
      <c r="BD3" s="42">
        <v>6.0</v>
      </c>
      <c r="BE3" s="42">
        <v>4.0</v>
      </c>
      <c r="BF3" s="42">
        <v>3.0</v>
      </c>
      <c r="BG3" s="42">
        <v>7.0</v>
      </c>
      <c r="BH3" s="42">
        <v>4.0</v>
      </c>
      <c r="BI3" s="42">
        <v>5.0</v>
      </c>
      <c r="BJ3" s="42">
        <v>5.0</v>
      </c>
      <c r="BK3" s="42">
        <v>6.0</v>
      </c>
      <c r="BL3" s="43">
        <f t="shared" si="1"/>
        <v>4.838709677</v>
      </c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</row>
    <row r="4">
      <c r="A4" s="38" t="s">
        <v>224</v>
      </c>
      <c r="B4" s="39">
        <v>6.0</v>
      </c>
      <c r="C4" s="39">
        <v>3.0</v>
      </c>
      <c r="D4" s="39">
        <v>3.0</v>
      </c>
      <c r="E4" s="39">
        <v>7.0</v>
      </c>
      <c r="F4" s="39">
        <v>3.0</v>
      </c>
      <c r="G4" s="39">
        <v>7.0</v>
      </c>
      <c r="H4" s="39">
        <v>5.0</v>
      </c>
      <c r="I4" s="39">
        <v>4.0</v>
      </c>
      <c r="J4" s="39">
        <v>2.0</v>
      </c>
      <c r="K4" s="39">
        <v>4.0</v>
      </c>
      <c r="L4" s="39">
        <v>5.0</v>
      </c>
      <c r="M4" s="39">
        <v>4.0</v>
      </c>
      <c r="N4" s="39">
        <v>2.0</v>
      </c>
      <c r="O4" s="39">
        <v>6.0</v>
      </c>
      <c r="P4" s="39">
        <v>3.0</v>
      </c>
      <c r="Q4" s="39">
        <v>6.0</v>
      </c>
      <c r="R4" s="39">
        <v>4.0</v>
      </c>
      <c r="S4" s="39">
        <v>5.0</v>
      </c>
      <c r="T4" s="39">
        <v>7.0</v>
      </c>
      <c r="U4" s="39">
        <v>4.0</v>
      </c>
      <c r="V4" s="39">
        <v>3.0</v>
      </c>
      <c r="W4" s="39">
        <v>6.0</v>
      </c>
      <c r="X4" s="39">
        <v>6.0</v>
      </c>
      <c r="Y4" s="39">
        <v>7.0</v>
      </c>
      <c r="Z4" s="39">
        <v>7.0</v>
      </c>
      <c r="AA4" s="39">
        <v>5.0</v>
      </c>
      <c r="AB4" s="39">
        <v>1.0</v>
      </c>
      <c r="AC4" s="39">
        <v>2.0</v>
      </c>
      <c r="AD4" s="39">
        <v>4.0</v>
      </c>
      <c r="AE4" s="39">
        <v>6.0</v>
      </c>
      <c r="AF4" s="39">
        <v>3.0</v>
      </c>
      <c r="AG4" s="39">
        <v>5.0</v>
      </c>
      <c r="AH4" s="39">
        <v>6.0</v>
      </c>
      <c r="AI4" s="39">
        <v>6.0</v>
      </c>
      <c r="AJ4" s="39">
        <v>3.0</v>
      </c>
      <c r="AK4" s="39">
        <v>5.0</v>
      </c>
      <c r="AL4" s="39">
        <v>4.0</v>
      </c>
      <c r="AM4" s="39">
        <v>7.0</v>
      </c>
      <c r="AN4" s="39">
        <v>4.0</v>
      </c>
      <c r="AO4" s="39">
        <v>5.0</v>
      </c>
      <c r="AP4" s="39">
        <v>4.0</v>
      </c>
      <c r="AQ4" s="39">
        <v>3.0</v>
      </c>
      <c r="AR4" s="39">
        <v>6.0</v>
      </c>
      <c r="AS4" s="39">
        <v>2.0</v>
      </c>
      <c r="AT4" s="39">
        <v>4.0</v>
      </c>
      <c r="AU4" s="39">
        <v>6.0</v>
      </c>
      <c r="AV4" s="39">
        <v>7.0</v>
      </c>
      <c r="AW4" s="39">
        <v>3.0</v>
      </c>
      <c r="AX4" s="39">
        <v>2.0</v>
      </c>
      <c r="AY4" s="39">
        <v>5.0</v>
      </c>
      <c r="AZ4" s="39">
        <v>7.0</v>
      </c>
      <c r="BA4" s="39">
        <v>6.0</v>
      </c>
      <c r="BB4" s="39">
        <v>5.0</v>
      </c>
      <c r="BC4" s="39">
        <v>5.0</v>
      </c>
      <c r="BD4" s="39">
        <v>6.0</v>
      </c>
      <c r="BE4" s="39">
        <v>5.0</v>
      </c>
      <c r="BF4" s="39">
        <v>5.0</v>
      </c>
      <c r="BG4" s="39">
        <v>4.0</v>
      </c>
      <c r="BH4" s="39">
        <v>3.0</v>
      </c>
      <c r="BI4" s="39">
        <v>6.0</v>
      </c>
      <c r="BJ4" s="39">
        <v>7.0</v>
      </c>
      <c r="BK4" s="39">
        <v>6.0</v>
      </c>
      <c r="BL4" s="40">
        <f t="shared" si="1"/>
        <v>4.709677419</v>
      </c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</row>
    <row r="5">
      <c r="A5" s="38" t="s">
        <v>224</v>
      </c>
      <c r="B5" s="39">
        <v>7.0</v>
      </c>
      <c r="C5" s="39">
        <v>4.0</v>
      </c>
      <c r="D5" s="39">
        <v>5.0</v>
      </c>
      <c r="E5" s="39">
        <v>7.0</v>
      </c>
      <c r="F5" s="39">
        <v>3.0</v>
      </c>
      <c r="G5" s="39">
        <v>6.0</v>
      </c>
      <c r="H5" s="39">
        <v>3.0</v>
      </c>
      <c r="I5" s="39">
        <v>4.0</v>
      </c>
      <c r="J5" s="39">
        <v>2.0</v>
      </c>
      <c r="K5" s="39">
        <v>5.0</v>
      </c>
      <c r="L5" s="39">
        <v>6.0</v>
      </c>
      <c r="M5" s="39">
        <v>4.0</v>
      </c>
      <c r="N5" s="39">
        <v>4.0</v>
      </c>
      <c r="O5" s="39">
        <v>7.0</v>
      </c>
      <c r="P5" s="39">
        <v>3.0</v>
      </c>
      <c r="Q5" s="39">
        <v>6.0</v>
      </c>
      <c r="R5" s="39">
        <v>5.0</v>
      </c>
      <c r="S5" s="39">
        <v>4.0</v>
      </c>
      <c r="T5" s="39">
        <v>7.0</v>
      </c>
      <c r="U5" s="39">
        <v>4.0</v>
      </c>
      <c r="V5" s="39">
        <v>3.0</v>
      </c>
      <c r="W5" s="39">
        <v>5.0</v>
      </c>
      <c r="X5" s="39">
        <v>5.0</v>
      </c>
      <c r="Y5" s="39">
        <v>3.0</v>
      </c>
      <c r="Z5" s="39">
        <v>7.0</v>
      </c>
      <c r="AA5" s="39">
        <v>5.0</v>
      </c>
      <c r="AB5" s="39">
        <v>1.0</v>
      </c>
      <c r="AC5" s="39">
        <v>2.0</v>
      </c>
      <c r="AD5" s="39">
        <v>4.0</v>
      </c>
      <c r="AE5" s="39">
        <v>6.0</v>
      </c>
      <c r="AF5" s="39">
        <v>2.0</v>
      </c>
      <c r="AG5" s="39">
        <v>2.0</v>
      </c>
      <c r="AH5" s="39">
        <v>6.0</v>
      </c>
      <c r="AI5" s="39">
        <v>5.0</v>
      </c>
      <c r="AJ5" s="39">
        <v>3.0</v>
      </c>
      <c r="AK5" s="39">
        <v>6.0</v>
      </c>
      <c r="AL5" s="39">
        <v>4.0</v>
      </c>
      <c r="AM5" s="39">
        <v>6.0</v>
      </c>
      <c r="AN5" s="39">
        <v>3.0</v>
      </c>
      <c r="AO5" s="39">
        <v>5.0</v>
      </c>
      <c r="AP5" s="39">
        <v>5.0</v>
      </c>
      <c r="AQ5" s="39">
        <v>3.0</v>
      </c>
      <c r="AR5" s="39">
        <v>7.0</v>
      </c>
      <c r="AS5" s="39">
        <v>3.0</v>
      </c>
      <c r="AT5" s="39">
        <v>4.0</v>
      </c>
      <c r="AU5" s="39">
        <v>5.0</v>
      </c>
      <c r="AV5" s="39">
        <v>7.0</v>
      </c>
      <c r="AW5" s="39">
        <v>6.0</v>
      </c>
      <c r="AX5" s="39">
        <v>2.0</v>
      </c>
      <c r="AY5" s="39">
        <v>6.0</v>
      </c>
      <c r="AZ5" s="39">
        <v>7.0</v>
      </c>
      <c r="BA5" s="39">
        <v>5.0</v>
      </c>
      <c r="BB5" s="39">
        <v>5.0</v>
      </c>
      <c r="BC5" s="39">
        <v>7.0</v>
      </c>
      <c r="BD5" s="39">
        <v>6.0</v>
      </c>
      <c r="BE5" s="39">
        <v>4.0</v>
      </c>
      <c r="BF5" s="39">
        <v>4.0</v>
      </c>
      <c r="BG5" s="39">
        <v>6.0</v>
      </c>
      <c r="BH5" s="39">
        <v>4.0</v>
      </c>
      <c r="BI5" s="39">
        <v>5.0</v>
      </c>
      <c r="BJ5" s="39">
        <v>6.0</v>
      </c>
      <c r="BK5" s="39">
        <v>6.0</v>
      </c>
      <c r="BL5" s="40">
        <f t="shared" si="1"/>
        <v>4.709677419</v>
      </c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</row>
    <row r="6">
      <c r="A6" s="38" t="s">
        <v>224</v>
      </c>
      <c r="B6" s="39">
        <v>7.0</v>
      </c>
      <c r="C6" s="39">
        <v>3.0</v>
      </c>
      <c r="D6" s="39">
        <v>5.0</v>
      </c>
      <c r="E6" s="39">
        <v>7.0</v>
      </c>
      <c r="F6" s="39">
        <v>3.0</v>
      </c>
      <c r="G6" s="39">
        <v>7.0</v>
      </c>
      <c r="H6" s="39">
        <v>5.0</v>
      </c>
      <c r="I6" s="39">
        <v>4.0</v>
      </c>
      <c r="J6" s="39">
        <v>1.0</v>
      </c>
      <c r="K6" s="39">
        <v>4.0</v>
      </c>
      <c r="L6" s="39">
        <v>6.0</v>
      </c>
      <c r="M6" s="39">
        <v>4.0</v>
      </c>
      <c r="N6" s="39">
        <v>2.0</v>
      </c>
      <c r="O6" s="39">
        <v>1.0</v>
      </c>
      <c r="P6" s="39">
        <v>2.0</v>
      </c>
      <c r="Q6" s="39">
        <v>7.0</v>
      </c>
      <c r="R6" s="39">
        <v>5.0</v>
      </c>
      <c r="S6" s="39">
        <v>5.0</v>
      </c>
      <c r="T6" s="39">
        <v>7.0</v>
      </c>
      <c r="U6" s="39">
        <v>4.0</v>
      </c>
      <c r="V6" s="39">
        <v>2.0</v>
      </c>
      <c r="W6" s="39">
        <v>5.0</v>
      </c>
      <c r="X6" s="39">
        <v>7.0</v>
      </c>
      <c r="Y6" s="39">
        <v>3.0</v>
      </c>
      <c r="Z6" s="39">
        <v>7.0</v>
      </c>
      <c r="AA6" s="39">
        <v>4.0</v>
      </c>
      <c r="AB6" s="39">
        <v>1.0</v>
      </c>
      <c r="AC6" s="39">
        <v>2.0</v>
      </c>
      <c r="AD6" s="39">
        <v>5.0</v>
      </c>
      <c r="AE6" s="39">
        <v>6.0</v>
      </c>
      <c r="AF6" s="39">
        <v>2.0</v>
      </c>
      <c r="AG6" s="39">
        <v>3.0</v>
      </c>
      <c r="AH6" s="39">
        <v>5.0</v>
      </c>
      <c r="AI6" s="39">
        <v>5.0</v>
      </c>
      <c r="AJ6" s="39">
        <v>3.0</v>
      </c>
      <c r="AK6" s="39">
        <v>6.0</v>
      </c>
      <c r="AL6" s="39">
        <v>3.0</v>
      </c>
      <c r="AM6" s="39">
        <v>7.0</v>
      </c>
      <c r="AN6" s="39">
        <v>3.0</v>
      </c>
      <c r="AO6" s="39">
        <v>5.0</v>
      </c>
      <c r="AP6" s="39">
        <v>5.0</v>
      </c>
      <c r="AQ6" s="39">
        <v>2.0</v>
      </c>
      <c r="AR6" s="39">
        <v>6.0</v>
      </c>
      <c r="AS6" s="39">
        <v>4.0</v>
      </c>
      <c r="AT6" s="39">
        <v>4.0</v>
      </c>
      <c r="AU6" s="39">
        <v>6.0</v>
      </c>
      <c r="AV6" s="39">
        <v>7.0</v>
      </c>
      <c r="AW6" s="39">
        <v>7.0</v>
      </c>
      <c r="AX6" s="39">
        <v>3.0</v>
      </c>
      <c r="AY6" s="39">
        <v>5.0</v>
      </c>
      <c r="AZ6" s="39">
        <v>7.0</v>
      </c>
      <c r="BA6" s="39">
        <v>6.0</v>
      </c>
      <c r="BB6" s="39">
        <v>5.0</v>
      </c>
      <c r="BC6" s="39">
        <v>5.0</v>
      </c>
      <c r="BD6" s="39">
        <v>6.0</v>
      </c>
      <c r="BE6" s="39">
        <v>4.0</v>
      </c>
      <c r="BF6" s="39">
        <v>4.0</v>
      </c>
      <c r="BG6" s="39">
        <v>4.0</v>
      </c>
      <c r="BH6" s="39">
        <v>4.0</v>
      </c>
      <c r="BI6" s="39">
        <v>5.0</v>
      </c>
      <c r="BJ6" s="39">
        <v>4.0</v>
      </c>
      <c r="BK6" s="39">
        <v>6.0</v>
      </c>
      <c r="BL6" s="40">
        <f t="shared" si="1"/>
        <v>4.548387097</v>
      </c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</row>
    <row r="7">
      <c r="A7" s="38" t="s">
        <v>224</v>
      </c>
      <c r="B7" s="39">
        <v>5.0</v>
      </c>
      <c r="C7" s="39">
        <v>5.0</v>
      </c>
      <c r="D7" s="39">
        <v>5.0</v>
      </c>
      <c r="E7" s="39">
        <v>5.0</v>
      </c>
      <c r="F7" s="39">
        <v>3.0</v>
      </c>
      <c r="G7" s="39">
        <v>4.0</v>
      </c>
      <c r="H7" s="39">
        <v>6.0</v>
      </c>
      <c r="I7" s="39">
        <v>6.0</v>
      </c>
      <c r="J7" s="39">
        <v>2.0</v>
      </c>
      <c r="K7" s="39">
        <v>3.0</v>
      </c>
      <c r="L7" s="39">
        <v>6.0</v>
      </c>
      <c r="M7" s="39">
        <v>4.0</v>
      </c>
      <c r="N7" s="39">
        <v>1.0</v>
      </c>
      <c r="O7" s="39">
        <v>6.0</v>
      </c>
      <c r="P7" s="39">
        <v>1.0</v>
      </c>
      <c r="Q7" s="39">
        <v>2.0</v>
      </c>
      <c r="R7" s="39">
        <v>7.0</v>
      </c>
      <c r="S7" s="39">
        <v>4.0</v>
      </c>
      <c r="T7" s="39">
        <v>7.0</v>
      </c>
      <c r="U7" s="39">
        <v>4.0</v>
      </c>
      <c r="V7" s="39">
        <v>3.0</v>
      </c>
      <c r="W7" s="39">
        <v>4.0</v>
      </c>
      <c r="X7" s="39">
        <v>1.0</v>
      </c>
      <c r="Y7" s="39">
        <v>1.0</v>
      </c>
      <c r="Z7" s="39">
        <v>7.0</v>
      </c>
      <c r="AA7" s="39">
        <v>5.0</v>
      </c>
      <c r="AB7" s="39">
        <v>3.0</v>
      </c>
      <c r="AC7" s="39">
        <v>1.0</v>
      </c>
      <c r="AD7" s="39">
        <v>3.0</v>
      </c>
      <c r="AE7" s="39">
        <v>7.0</v>
      </c>
      <c r="AF7" s="39">
        <v>3.0</v>
      </c>
      <c r="AG7" s="39">
        <v>5.0</v>
      </c>
      <c r="AH7" s="39">
        <v>7.0</v>
      </c>
      <c r="AI7" s="39">
        <v>4.0</v>
      </c>
      <c r="AJ7" s="39">
        <v>3.0</v>
      </c>
      <c r="AK7" s="39">
        <v>6.0</v>
      </c>
      <c r="AL7" s="39">
        <v>5.0</v>
      </c>
      <c r="AM7" s="39">
        <v>4.0</v>
      </c>
      <c r="AN7" s="39">
        <v>5.0</v>
      </c>
      <c r="AO7" s="39">
        <v>5.0</v>
      </c>
      <c r="AP7" s="39">
        <v>3.0</v>
      </c>
      <c r="AQ7" s="39">
        <v>3.0</v>
      </c>
      <c r="AR7" s="39">
        <v>7.0</v>
      </c>
      <c r="AS7" s="39">
        <v>3.0</v>
      </c>
      <c r="AT7" s="39">
        <v>4.0</v>
      </c>
      <c r="AU7" s="39">
        <v>6.0</v>
      </c>
      <c r="AV7" s="39">
        <v>7.0</v>
      </c>
      <c r="AW7" s="39">
        <v>3.0</v>
      </c>
      <c r="AX7" s="39">
        <v>1.0</v>
      </c>
      <c r="AY7" s="39">
        <v>7.0</v>
      </c>
      <c r="AZ7" s="39">
        <v>1.0</v>
      </c>
      <c r="BA7" s="39">
        <v>7.0</v>
      </c>
      <c r="BB7" s="39">
        <v>5.0</v>
      </c>
      <c r="BC7" s="39">
        <v>7.0</v>
      </c>
      <c r="BD7" s="39">
        <v>6.0</v>
      </c>
      <c r="BE7" s="39">
        <v>5.0</v>
      </c>
      <c r="BF7" s="39">
        <v>4.0</v>
      </c>
      <c r="BG7" s="39">
        <v>4.0</v>
      </c>
      <c r="BH7" s="39">
        <v>2.0</v>
      </c>
      <c r="BI7" s="39">
        <v>5.0</v>
      </c>
      <c r="BJ7" s="39">
        <v>7.0</v>
      </c>
      <c r="BK7" s="39">
        <v>6.0</v>
      </c>
      <c r="BL7" s="40">
        <f t="shared" si="1"/>
        <v>4.370967742</v>
      </c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</row>
    <row r="8">
      <c r="A8" s="41" t="s">
        <v>223</v>
      </c>
      <c r="B8" s="42">
        <v>5.0</v>
      </c>
      <c r="C8" s="42">
        <v>7.0</v>
      </c>
      <c r="D8" s="42">
        <v>7.0</v>
      </c>
      <c r="E8" s="42">
        <v>7.0</v>
      </c>
      <c r="F8" s="42">
        <v>3.0</v>
      </c>
      <c r="G8" s="42">
        <v>7.0</v>
      </c>
      <c r="H8" s="42">
        <v>7.0</v>
      </c>
      <c r="I8" s="42">
        <v>7.0</v>
      </c>
      <c r="J8" s="42">
        <v>5.0</v>
      </c>
      <c r="K8" s="42">
        <v>7.0</v>
      </c>
      <c r="L8" s="42">
        <v>7.0</v>
      </c>
      <c r="M8" s="42">
        <v>4.0</v>
      </c>
      <c r="N8" s="42">
        <v>4.0</v>
      </c>
      <c r="O8" s="42">
        <v>7.0</v>
      </c>
      <c r="P8" s="42">
        <v>5.0</v>
      </c>
      <c r="Q8" s="42">
        <v>7.0</v>
      </c>
      <c r="R8" s="42">
        <v>7.0</v>
      </c>
      <c r="S8" s="42">
        <v>7.0</v>
      </c>
      <c r="T8" s="42">
        <v>7.0</v>
      </c>
      <c r="U8" s="42">
        <v>4.0</v>
      </c>
      <c r="V8" s="42">
        <v>5.0</v>
      </c>
      <c r="W8" s="42">
        <v>7.0</v>
      </c>
      <c r="X8" s="42">
        <v>7.0</v>
      </c>
      <c r="Y8" s="42">
        <v>1.0</v>
      </c>
      <c r="Z8" s="42">
        <v>7.0</v>
      </c>
      <c r="AA8" s="42">
        <v>5.0</v>
      </c>
      <c r="AB8" s="42">
        <v>4.0</v>
      </c>
      <c r="AC8" s="42">
        <v>7.0</v>
      </c>
      <c r="AD8" s="42">
        <v>7.0</v>
      </c>
      <c r="AE8" s="42">
        <v>7.0</v>
      </c>
      <c r="AF8" s="42">
        <v>6.0</v>
      </c>
      <c r="AG8" s="42">
        <v>6.0</v>
      </c>
      <c r="AH8" s="42">
        <v>6.0</v>
      </c>
      <c r="AI8" s="42">
        <v>7.0</v>
      </c>
      <c r="AJ8" s="42">
        <v>7.0</v>
      </c>
      <c r="AK8" s="42">
        <v>7.0</v>
      </c>
      <c r="AL8" s="42">
        <v>7.0</v>
      </c>
      <c r="AM8" s="42">
        <v>7.0</v>
      </c>
      <c r="AN8" s="42">
        <v>4.0</v>
      </c>
      <c r="AO8" s="42">
        <v>7.0</v>
      </c>
      <c r="AP8" s="42">
        <v>5.0</v>
      </c>
      <c r="AQ8" s="42">
        <v>5.0</v>
      </c>
      <c r="AR8" s="42">
        <v>7.0</v>
      </c>
      <c r="AS8" s="42">
        <v>7.0</v>
      </c>
      <c r="AT8" s="42">
        <v>7.0</v>
      </c>
      <c r="AU8" s="42">
        <v>7.0</v>
      </c>
      <c r="AV8" s="42">
        <v>6.0</v>
      </c>
      <c r="AW8" s="42">
        <v>7.0</v>
      </c>
      <c r="AX8" s="42">
        <v>7.0</v>
      </c>
      <c r="AY8" s="42">
        <v>7.0</v>
      </c>
      <c r="AZ8" s="42">
        <v>7.0</v>
      </c>
      <c r="BA8" s="42">
        <v>7.0</v>
      </c>
      <c r="BB8" s="42">
        <v>7.0</v>
      </c>
      <c r="BC8" s="42">
        <v>7.0</v>
      </c>
      <c r="BD8" s="42">
        <v>6.0</v>
      </c>
      <c r="BE8" s="42">
        <v>7.0</v>
      </c>
      <c r="BF8" s="42">
        <v>2.0</v>
      </c>
      <c r="BG8" s="42">
        <v>4.0</v>
      </c>
      <c r="BH8" s="42">
        <v>5.0</v>
      </c>
      <c r="BI8" s="42">
        <v>7.0</v>
      </c>
      <c r="BJ8" s="42">
        <v>7.0</v>
      </c>
      <c r="BK8" s="42">
        <v>7.0</v>
      </c>
      <c r="BL8" s="43">
        <f t="shared" si="1"/>
        <v>6.129032258</v>
      </c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</row>
    <row r="9">
      <c r="A9" s="41" t="s">
        <v>223</v>
      </c>
      <c r="B9" s="42">
        <v>7.0</v>
      </c>
      <c r="C9" s="42">
        <v>7.0</v>
      </c>
      <c r="D9" s="42">
        <v>7.0</v>
      </c>
      <c r="E9" s="42">
        <v>7.0</v>
      </c>
      <c r="F9" s="42">
        <v>4.0</v>
      </c>
      <c r="G9" s="42">
        <v>7.0</v>
      </c>
      <c r="H9" s="42">
        <v>7.0</v>
      </c>
      <c r="I9" s="42">
        <v>2.0</v>
      </c>
      <c r="J9" s="42">
        <v>4.0</v>
      </c>
      <c r="K9" s="42">
        <v>7.0</v>
      </c>
      <c r="L9" s="42">
        <v>7.0</v>
      </c>
      <c r="M9" s="42">
        <v>7.0</v>
      </c>
      <c r="N9" s="42">
        <v>5.0</v>
      </c>
      <c r="O9" s="42">
        <v>7.0</v>
      </c>
      <c r="P9" s="42">
        <v>5.0</v>
      </c>
      <c r="Q9" s="42">
        <v>1.0</v>
      </c>
      <c r="R9" s="42">
        <v>7.0</v>
      </c>
      <c r="S9" s="42">
        <v>7.0</v>
      </c>
      <c r="T9" s="42">
        <v>3.0</v>
      </c>
      <c r="U9" s="42">
        <v>4.0</v>
      </c>
      <c r="V9" s="42">
        <v>5.0</v>
      </c>
      <c r="W9" s="42">
        <v>7.0</v>
      </c>
      <c r="X9" s="42">
        <v>7.0</v>
      </c>
      <c r="Y9" s="42">
        <v>7.0</v>
      </c>
      <c r="Z9" s="42">
        <v>6.0</v>
      </c>
      <c r="AA9" s="42">
        <v>6.0</v>
      </c>
      <c r="AB9" s="42">
        <v>4.0</v>
      </c>
      <c r="AC9" s="42">
        <v>7.0</v>
      </c>
      <c r="AD9" s="42">
        <v>7.0</v>
      </c>
      <c r="AE9" s="42">
        <v>7.0</v>
      </c>
      <c r="AF9" s="42">
        <v>2.0</v>
      </c>
      <c r="AG9" s="42">
        <v>5.0</v>
      </c>
      <c r="AH9" s="42">
        <v>6.0</v>
      </c>
      <c r="AI9" s="42">
        <v>7.0</v>
      </c>
      <c r="AJ9" s="42">
        <v>7.0</v>
      </c>
      <c r="AK9" s="42">
        <v>7.0</v>
      </c>
      <c r="AL9" s="42">
        <v>7.0</v>
      </c>
      <c r="AM9" s="42">
        <v>7.0</v>
      </c>
      <c r="AN9" s="42">
        <v>3.0</v>
      </c>
      <c r="AO9" s="42">
        <v>7.0</v>
      </c>
      <c r="AP9" s="42">
        <v>6.0</v>
      </c>
      <c r="AQ9" s="42">
        <v>5.0</v>
      </c>
      <c r="AR9" s="42">
        <v>7.0</v>
      </c>
      <c r="AS9" s="42">
        <v>7.0</v>
      </c>
      <c r="AT9" s="42">
        <v>7.0</v>
      </c>
      <c r="AU9" s="42">
        <v>7.0</v>
      </c>
      <c r="AV9" s="42">
        <v>7.0</v>
      </c>
      <c r="AW9" s="42">
        <v>7.0</v>
      </c>
      <c r="AX9" s="42">
        <v>7.0</v>
      </c>
      <c r="AY9" s="42">
        <v>7.0</v>
      </c>
      <c r="AZ9" s="42">
        <v>7.0</v>
      </c>
      <c r="BA9" s="42">
        <v>7.0</v>
      </c>
      <c r="BB9" s="42">
        <v>7.0</v>
      </c>
      <c r="BC9" s="42">
        <v>6.0</v>
      </c>
      <c r="BD9" s="42">
        <v>6.0</v>
      </c>
      <c r="BE9" s="42">
        <v>7.0</v>
      </c>
      <c r="BF9" s="42">
        <v>6.0</v>
      </c>
      <c r="BG9" s="42">
        <v>6.0</v>
      </c>
      <c r="BH9" s="42">
        <v>6.0</v>
      </c>
      <c r="BI9" s="42">
        <v>7.0</v>
      </c>
      <c r="BJ9" s="42">
        <v>7.0</v>
      </c>
      <c r="BK9" s="42">
        <v>7.0</v>
      </c>
      <c r="BL9" s="43">
        <f t="shared" si="1"/>
        <v>6.112903226</v>
      </c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</row>
    <row r="10">
      <c r="A10" s="41" t="s">
        <v>223</v>
      </c>
      <c r="B10" s="42">
        <v>7.0</v>
      </c>
      <c r="C10" s="42">
        <v>6.0</v>
      </c>
      <c r="D10" s="42">
        <v>7.0</v>
      </c>
      <c r="E10" s="42">
        <v>7.0</v>
      </c>
      <c r="F10" s="42">
        <v>3.0</v>
      </c>
      <c r="G10" s="42">
        <v>7.0</v>
      </c>
      <c r="H10" s="42">
        <v>7.0</v>
      </c>
      <c r="I10" s="42">
        <v>7.0</v>
      </c>
      <c r="J10" s="42">
        <v>5.0</v>
      </c>
      <c r="K10" s="42">
        <v>6.0</v>
      </c>
      <c r="L10" s="42">
        <v>7.0</v>
      </c>
      <c r="M10" s="42">
        <v>7.0</v>
      </c>
      <c r="N10" s="42">
        <v>7.0</v>
      </c>
      <c r="O10" s="42">
        <v>7.0</v>
      </c>
      <c r="P10" s="42">
        <v>6.0</v>
      </c>
      <c r="Q10" s="42">
        <v>7.0</v>
      </c>
      <c r="R10" s="42">
        <v>7.0</v>
      </c>
      <c r="S10" s="42">
        <v>1.0</v>
      </c>
      <c r="T10" s="42">
        <v>7.0</v>
      </c>
      <c r="U10" s="42">
        <v>4.0</v>
      </c>
      <c r="V10" s="42">
        <v>1.0</v>
      </c>
      <c r="W10" s="42">
        <v>7.0</v>
      </c>
      <c r="X10" s="42">
        <v>7.0</v>
      </c>
      <c r="Y10" s="42">
        <v>1.0</v>
      </c>
      <c r="Z10" s="42">
        <v>7.0</v>
      </c>
      <c r="AA10" s="42">
        <v>7.0</v>
      </c>
      <c r="AB10" s="42">
        <v>7.0</v>
      </c>
      <c r="AC10" s="42">
        <v>7.0</v>
      </c>
      <c r="AD10" s="42">
        <v>7.0</v>
      </c>
      <c r="AE10" s="42">
        <v>7.0</v>
      </c>
      <c r="AF10" s="42">
        <v>4.0</v>
      </c>
      <c r="AG10" s="42">
        <v>6.0</v>
      </c>
      <c r="AH10" s="42">
        <v>7.0</v>
      </c>
      <c r="AI10" s="42">
        <v>7.0</v>
      </c>
      <c r="AJ10" s="42">
        <v>7.0</v>
      </c>
      <c r="AK10" s="42">
        <v>7.0</v>
      </c>
      <c r="AL10" s="42">
        <v>7.0</v>
      </c>
      <c r="AM10" s="42">
        <v>7.0</v>
      </c>
      <c r="AN10" s="42">
        <v>4.0</v>
      </c>
      <c r="AO10" s="42">
        <v>7.0</v>
      </c>
      <c r="AP10" s="42">
        <v>6.0</v>
      </c>
      <c r="AQ10" s="42">
        <v>1.0</v>
      </c>
      <c r="AR10" s="42">
        <v>6.0</v>
      </c>
      <c r="AS10" s="42">
        <v>5.0</v>
      </c>
      <c r="AT10" s="42">
        <v>4.0</v>
      </c>
      <c r="AU10" s="42">
        <v>7.0</v>
      </c>
      <c r="AV10" s="42">
        <v>7.0</v>
      </c>
      <c r="AW10" s="42">
        <v>7.0</v>
      </c>
      <c r="AX10" s="42">
        <v>6.0</v>
      </c>
      <c r="AY10" s="42">
        <v>7.0</v>
      </c>
      <c r="AZ10" s="42">
        <v>7.0</v>
      </c>
      <c r="BA10" s="42">
        <v>7.0</v>
      </c>
      <c r="BB10" s="42">
        <v>7.0</v>
      </c>
      <c r="BC10" s="42">
        <v>7.0</v>
      </c>
      <c r="BD10" s="42">
        <v>6.0</v>
      </c>
      <c r="BE10" s="42">
        <v>7.0</v>
      </c>
      <c r="BF10" s="42">
        <v>6.0</v>
      </c>
      <c r="BG10" s="42">
        <v>7.0</v>
      </c>
      <c r="BH10" s="42">
        <v>5.0</v>
      </c>
      <c r="BI10" s="42">
        <v>6.0</v>
      </c>
      <c r="BJ10" s="42">
        <v>7.0</v>
      </c>
      <c r="BK10" s="42">
        <v>5.0</v>
      </c>
      <c r="BL10" s="43">
        <f t="shared" si="1"/>
        <v>6.064516129</v>
      </c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</row>
    <row r="11">
      <c r="A11" s="38" t="s">
        <v>223</v>
      </c>
      <c r="B11" s="39">
        <v>6.0</v>
      </c>
      <c r="C11" s="39">
        <v>7.0</v>
      </c>
      <c r="D11" s="39">
        <v>7.0</v>
      </c>
      <c r="E11" s="39">
        <v>6.0</v>
      </c>
      <c r="F11" s="39">
        <v>3.0</v>
      </c>
      <c r="G11" s="39">
        <v>7.0</v>
      </c>
      <c r="H11" s="39">
        <v>7.0</v>
      </c>
      <c r="I11" s="39">
        <v>7.0</v>
      </c>
      <c r="J11" s="39">
        <v>5.0</v>
      </c>
      <c r="K11" s="39">
        <v>7.0</v>
      </c>
      <c r="L11" s="39">
        <v>7.0</v>
      </c>
      <c r="M11" s="39">
        <v>4.0</v>
      </c>
      <c r="N11" s="39">
        <v>6.0</v>
      </c>
      <c r="O11" s="39">
        <v>7.0</v>
      </c>
      <c r="P11" s="39">
        <v>4.0</v>
      </c>
      <c r="Q11" s="39">
        <v>7.0</v>
      </c>
      <c r="R11" s="39">
        <v>7.0</v>
      </c>
      <c r="S11" s="39">
        <v>7.0</v>
      </c>
      <c r="T11" s="39">
        <v>7.0</v>
      </c>
      <c r="U11" s="39">
        <v>4.0</v>
      </c>
      <c r="V11" s="39">
        <v>7.0</v>
      </c>
      <c r="W11" s="39">
        <v>6.0</v>
      </c>
      <c r="X11" s="39">
        <v>7.0</v>
      </c>
      <c r="Y11" s="39">
        <v>1.0</v>
      </c>
      <c r="Z11" s="39">
        <v>7.0</v>
      </c>
      <c r="AA11" s="39">
        <v>4.0</v>
      </c>
      <c r="AB11" s="39">
        <v>5.0</v>
      </c>
      <c r="AC11" s="39">
        <v>7.0</v>
      </c>
      <c r="AD11" s="39">
        <v>6.0</v>
      </c>
      <c r="AE11" s="39">
        <v>7.0</v>
      </c>
      <c r="AF11" s="39">
        <v>2.0</v>
      </c>
      <c r="AG11" s="39">
        <v>5.0</v>
      </c>
      <c r="AH11" s="39">
        <v>6.0</v>
      </c>
      <c r="AI11" s="39">
        <v>7.0</v>
      </c>
      <c r="AJ11" s="39">
        <v>6.0</v>
      </c>
      <c r="AK11" s="39">
        <v>7.0</v>
      </c>
      <c r="AL11" s="39">
        <v>7.0</v>
      </c>
      <c r="AM11" s="39">
        <v>7.0</v>
      </c>
      <c r="AN11" s="39">
        <v>2.0</v>
      </c>
      <c r="AO11" s="39">
        <v>7.0</v>
      </c>
      <c r="AP11" s="39">
        <v>7.0</v>
      </c>
      <c r="AQ11" s="39">
        <v>7.0</v>
      </c>
      <c r="AR11" s="39">
        <v>7.0</v>
      </c>
      <c r="AS11" s="39">
        <v>5.0</v>
      </c>
      <c r="AT11" s="39">
        <v>7.0</v>
      </c>
      <c r="AU11" s="39">
        <v>7.0</v>
      </c>
      <c r="AV11" s="39">
        <v>7.0</v>
      </c>
      <c r="AW11" s="39">
        <v>7.0</v>
      </c>
      <c r="AX11" s="39">
        <v>7.0</v>
      </c>
      <c r="AY11" s="39">
        <v>7.0</v>
      </c>
      <c r="AZ11" s="39">
        <v>7.0</v>
      </c>
      <c r="BA11" s="39">
        <v>7.0</v>
      </c>
      <c r="BB11" s="39">
        <v>7.0</v>
      </c>
      <c r="BC11" s="39">
        <v>5.0</v>
      </c>
      <c r="BD11" s="39">
        <v>6.0</v>
      </c>
      <c r="BE11" s="39">
        <v>6.0</v>
      </c>
      <c r="BF11" s="39">
        <v>3.0</v>
      </c>
      <c r="BG11" s="39">
        <v>4.0</v>
      </c>
      <c r="BH11" s="39">
        <v>5.0</v>
      </c>
      <c r="BI11" s="39">
        <v>7.0</v>
      </c>
      <c r="BJ11" s="39">
        <v>7.0</v>
      </c>
      <c r="BK11" s="39">
        <v>7.0</v>
      </c>
      <c r="BL11" s="40">
        <f t="shared" si="1"/>
        <v>6.032258065</v>
      </c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</row>
    <row r="12">
      <c r="A12" s="38" t="s">
        <v>223</v>
      </c>
      <c r="B12" s="39">
        <v>5.0</v>
      </c>
      <c r="C12" s="39">
        <v>5.0</v>
      </c>
      <c r="D12" s="39">
        <v>7.0</v>
      </c>
      <c r="E12" s="39">
        <v>7.0</v>
      </c>
      <c r="F12" s="39">
        <v>2.0</v>
      </c>
      <c r="G12" s="39">
        <v>7.0</v>
      </c>
      <c r="H12" s="39">
        <v>6.0</v>
      </c>
      <c r="I12" s="39">
        <v>6.0</v>
      </c>
      <c r="J12" s="39">
        <v>5.0</v>
      </c>
      <c r="K12" s="39">
        <v>7.0</v>
      </c>
      <c r="L12" s="39">
        <v>6.0</v>
      </c>
      <c r="M12" s="39">
        <v>4.0</v>
      </c>
      <c r="N12" s="39">
        <v>4.0</v>
      </c>
      <c r="O12" s="39">
        <v>5.0</v>
      </c>
      <c r="P12" s="39">
        <v>2.0</v>
      </c>
      <c r="Q12" s="39">
        <v>7.0</v>
      </c>
      <c r="R12" s="39">
        <v>7.0</v>
      </c>
      <c r="S12" s="39">
        <v>7.0</v>
      </c>
      <c r="T12" s="39">
        <v>7.0</v>
      </c>
      <c r="U12" s="39">
        <v>4.0</v>
      </c>
      <c r="V12" s="39">
        <v>3.0</v>
      </c>
      <c r="W12" s="39">
        <v>5.0</v>
      </c>
      <c r="X12" s="39">
        <v>6.0</v>
      </c>
      <c r="Y12" s="39">
        <v>1.0</v>
      </c>
      <c r="Z12" s="39">
        <v>7.0</v>
      </c>
      <c r="AA12" s="39">
        <v>6.0</v>
      </c>
      <c r="AB12" s="39">
        <v>2.0</v>
      </c>
      <c r="AC12" s="39">
        <v>1.0</v>
      </c>
      <c r="AD12" s="39">
        <v>7.0</v>
      </c>
      <c r="AE12" s="39">
        <v>5.0</v>
      </c>
      <c r="AF12" s="39">
        <v>2.0</v>
      </c>
      <c r="AG12" s="39">
        <v>5.0</v>
      </c>
      <c r="AH12" s="39">
        <v>5.0</v>
      </c>
      <c r="AI12" s="39">
        <v>7.0</v>
      </c>
      <c r="AJ12" s="39">
        <v>6.0</v>
      </c>
      <c r="AK12" s="39">
        <v>7.0</v>
      </c>
      <c r="AL12" s="39">
        <v>7.0</v>
      </c>
      <c r="AM12" s="39">
        <v>7.0</v>
      </c>
      <c r="AN12" s="39">
        <v>1.0</v>
      </c>
      <c r="AO12" s="39">
        <v>7.0</v>
      </c>
      <c r="AP12" s="39">
        <v>5.0</v>
      </c>
      <c r="AQ12" s="39">
        <v>3.0</v>
      </c>
      <c r="AR12" s="39">
        <v>7.0</v>
      </c>
      <c r="AS12" s="39">
        <v>6.0</v>
      </c>
      <c r="AT12" s="39">
        <v>4.0</v>
      </c>
      <c r="AU12" s="39">
        <v>7.0</v>
      </c>
      <c r="AV12" s="39">
        <v>7.0</v>
      </c>
      <c r="AW12" s="39">
        <v>7.0</v>
      </c>
      <c r="AX12" s="39">
        <v>4.0</v>
      </c>
      <c r="AY12" s="39">
        <v>7.0</v>
      </c>
      <c r="AZ12" s="39">
        <v>7.0</v>
      </c>
      <c r="BA12" s="39">
        <v>7.0</v>
      </c>
      <c r="BB12" s="39">
        <v>7.0</v>
      </c>
      <c r="BC12" s="39">
        <v>7.0</v>
      </c>
      <c r="BD12" s="39">
        <v>6.0</v>
      </c>
      <c r="BE12" s="39">
        <v>6.0</v>
      </c>
      <c r="BF12" s="39">
        <v>7.0</v>
      </c>
      <c r="BG12" s="39">
        <v>5.0</v>
      </c>
      <c r="BH12" s="39">
        <v>4.0</v>
      </c>
      <c r="BI12" s="39">
        <v>5.0</v>
      </c>
      <c r="BJ12" s="39">
        <v>6.0</v>
      </c>
      <c r="BK12" s="39">
        <v>7.0</v>
      </c>
      <c r="BL12" s="40">
        <f t="shared" si="1"/>
        <v>5.451612903</v>
      </c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</row>
    <row r="13">
      <c r="A13" s="41" t="s">
        <v>225</v>
      </c>
      <c r="B13" s="42">
        <v>7.0</v>
      </c>
      <c r="C13" s="42">
        <v>6.0</v>
      </c>
      <c r="D13" s="42">
        <v>6.0</v>
      </c>
      <c r="E13" s="42">
        <v>7.0</v>
      </c>
      <c r="F13" s="42">
        <v>6.0</v>
      </c>
      <c r="G13" s="42">
        <v>6.0</v>
      </c>
      <c r="H13" s="42">
        <v>7.0</v>
      </c>
      <c r="I13" s="42">
        <v>7.0</v>
      </c>
      <c r="J13" s="42">
        <v>4.0</v>
      </c>
      <c r="K13" s="42">
        <v>5.0</v>
      </c>
      <c r="L13" s="42">
        <v>7.0</v>
      </c>
      <c r="M13" s="42">
        <v>7.0</v>
      </c>
      <c r="N13" s="42">
        <v>5.0</v>
      </c>
      <c r="O13" s="42">
        <v>1.0</v>
      </c>
      <c r="P13" s="42">
        <v>5.0</v>
      </c>
      <c r="Q13" s="42">
        <v>6.0</v>
      </c>
      <c r="R13" s="42">
        <v>6.0</v>
      </c>
      <c r="S13" s="42">
        <v>7.0</v>
      </c>
      <c r="T13" s="42">
        <v>1.0</v>
      </c>
      <c r="U13" s="42">
        <v>4.0</v>
      </c>
      <c r="V13" s="42">
        <v>5.0</v>
      </c>
      <c r="W13" s="42">
        <v>7.0</v>
      </c>
      <c r="X13" s="42">
        <v>7.0</v>
      </c>
      <c r="Y13" s="42">
        <v>4.0</v>
      </c>
      <c r="Z13" s="42">
        <v>6.0</v>
      </c>
      <c r="AA13" s="42">
        <v>2.0</v>
      </c>
      <c r="AB13" s="42">
        <v>1.0</v>
      </c>
      <c r="AC13" s="42">
        <v>3.0</v>
      </c>
      <c r="AD13" s="42">
        <v>7.0</v>
      </c>
      <c r="AE13" s="42">
        <v>5.0</v>
      </c>
      <c r="AF13" s="42">
        <v>4.0</v>
      </c>
      <c r="AG13" s="42">
        <v>5.0</v>
      </c>
      <c r="AH13" s="42">
        <v>5.0</v>
      </c>
      <c r="AI13" s="42">
        <v>7.0</v>
      </c>
      <c r="AJ13" s="42">
        <v>6.0</v>
      </c>
      <c r="AK13" s="42">
        <v>7.0</v>
      </c>
      <c r="AL13" s="42">
        <v>6.0</v>
      </c>
      <c r="AM13" s="42">
        <v>5.0</v>
      </c>
      <c r="AN13" s="42">
        <v>7.0</v>
      </c>
      <c r="AO13" s="42">
        <v>7.0</v>
      </c>
      <c r="AP13" s="42">
        <v>5.0</v>
      </c>
      <c r="AQ13" s="42">
        <v>5.0</v>
      </c>
      <c r="AR13" s="42">
        <v>5.0</v>
      </c>
      <c r="AS13" s="42">
        <v>7.0</v>
      </c>
      <c r="AT13" s="42">
        <v>7.0</v>
      </c>
      <c r="AU13" s="42">
        <v>7.0</v>
      </c>
      <c r="AV13" s="42">
        <v>7.0</v>
      </c>
      <c r="AW13" s="42">
        <v>7.0</v>
      </c>
      <c r="AX13" s="42">
        <v>6.0</v>
      </c>
      <c r="AY13" s="42">
        <v>6.0</v>
      </c>
      <c r="AZ13" s="42">
        <v>7.0</v>
      </c>
      <c r="BA13" s="42">
        <v>3.0</v>
      </c>
      <c r="BB13" s="42">
        <v>6.0</v>
      </c>
      <c r="BC13" s="42">
        <v>7.0</v>
      </c>
      <c r="BD13" s="42">
        <v>6.0</v>
      </c>
      <c r="BE13" s="42">
        <v>4.0</v>
      </c>
      <c r="BF13" s="42">
        <v>4.0</v>
      </c>
      <c r="BG13" s="42">
        <v>7.0</v>
      </c>
      <c r="BH13" s="42">
        <v>6.0</v>
      </c>
      <c r="BI13" s="42">
        <v>6.0</v>
      </c>
      <c r="BJ13" s="42">
        <v>6.0</v>
      </c>
      <c r="BK13" s="42">
        <v>6.0</v>
      </c>
      <c r="BL13" s="43">
        <f t="shared" si="1"/>
        <v>5.580645161</v>
      </c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</row>
    <row r="14">
      <c r="A14" s="41" t="s">
        <v>225</v>
      </c>
      <c r="B14" s="42">
        <v>6.0</v>
      </c>
      <c r="C14" s="42">
        <v>3.0</v>
      </c>
      <c r="D14" s="42">
        <v>5.0</v>
      </c>
      <c r="E14" s="42">
        <v>7.0</v>
      </c>
      <c r="F14" s="42">
        <v>3.0</v>
      </c>
      <c r="G14" s="42">
        <v>4.0</v>
      </c>
      <c r="H14" s="42">
        <v>7.0</v>
      </c>
      <c r="I14" s="42">
        <v>5.0</v>
      </c>
      <c r="J14" s="42">
        <v>5.0</v>
      </c>
      <c r="K14" s="42">
        <v>4.0</v>
      </c>
      <c r="L14" s="42">
        <v>7.0</v>
      </c>
      <c r="M14" s="42">
        <v>7.0</v>
      </c>
      <c r="N14" s="42">
        <v>4.0</v>
      </c>
      <c r="O14" s="42">
        <v>1.0</v>
      </c>
      <c r="P14" s="42">
        <v>2.0</v>
      </c>
      <c r="Q14" s="42">
        <v>5.0</v>
      </c>
      <c r="R14" s="42">
        <v>5.0</v>
      </c>
      <c r="S14" s="42">
        <v>7.0</v>
      </c>
      <c r="T14" s="42">
        <v>3.0</v>
      </c>
      <c r="U14" s="42">
        <v>4.0</v>
      </c>
      <c r="V14" s="42">
        <v>2.0</v>
      </c>
      <c r="W14" s="42">
        <v>7.0</v>
      </c>
      <c r="X14" s="42">
        <v>6.0</v>
      </c>
      <c r="Y14" s="42">
        <v>1.0</v>
      </c>
      <c r="Z14" s="42">
        <v>6.0</v>
      </c>
      <c r="AA14" s="42">
        <v>1.0</v>
      </c>
      <c r="AB14" s="42">
        <v>1.0</v>
      </c>
      <c r="AC14" s="42">
        <v>4.0</v>
      </c>
      <c r="AD14" s="42">
        <v>7.0</v>
      </c>
      <c r="AE14" s="42">
        <v>5.0</v>
      </c>
      <c r="AF14" s="42">
        <v>1.0</v>
      </c>
      <c r="AG14" s="42">
        <v>7.0</v>
      </c>
      <c r="AH14" s="42">
        <v>3.0</v>
      </c>
      <c r="AI14" s="42">
        <v>6.0</v>
      </c>
      <c r="AJ14" s="42">
        <v>2.0</v>
      </c>
      <c r="AK14" s="42">
        <v>7.0</v>
      </c>
      <c r="AL14" s="42">
        <v>4.0</v>
      </c>
      <c r="AM14" s="42">
        <v>5.0</v>
      </c>
      <c r="AN14" s="42">
        <v>4.0</v>
      </c>
      <c r="AO14" s="42">
        <v>7.0</v>
      </c>
      <c r="AP14" s="42">
        <v>4.0</v>
      </c>
      <c r="AQ14" s="42">
        <v>2.0</v>
      </c>
      <c r="AR14" s="42">
        <v>6.0</v>
      </c>
      <c r="AS14" s="42">
        <v>7.0</v>
      </c>
      <c r="AT14" s="42">
        <v>4.0</v>
      </c>
      <c r="AU14" s="42">
        <v>5.0</v>
      </c>
      <c r="AV14" s="42">
        <v>5.0</v>
      </c>
      <c r="AW14" s="42">
        <v>7.0</v>
      </c>
      <c r="AX14" s="42">
        <v>5.0</v>
      </c>
      <c r="AY14" s="42">
        <v>6.0</v>
      </c>
      <c r="AZ14" s="42">
        <v>6.0</v>
      </c>
      <c r="BA14" s="42">
        <v>1.0</v>
      </c>
      <c r="BB14" s="42">
        <v>5.0</v>
      </c>
      <c r="BC14" s="42">
        <v>7.0</v>
      </c>
      <c r="BD14" s="42">
        <v>5.0</v>
      </c>
      <c r="BE14" s="42">
        <v>3.0</v>
      </c>
      <c r="BF14" s="42">
        <v>1.0</v>
      </c>
      <c r="BG14" s="42">
        <v>7.0</v>
      </c>
      <c r="BH14" s="42">
        <v>6.0</v>
      </c>
      <c r="BI14" s="42">
        <v>4.0</v>
      </c>
      <c r="BJ14" s="42">
        <v>7.0</v>
      </c>
      <c r="BK14" s="42">
        <v>6.0</v>
      </c>
      <c r="BL14" s="43">
        <f t="shared" si="1"/>
        <v>4.661290323</v>
      </c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</row>
    <row r="15">
      <c r="A15" s="41" t="s">
        <v>225</v>
      </c>
      <c r="B15" s="42">
        <v>6.0</v>
      </c>
      <c r="C15" s="42">
        <v>4.0</v>
      </c>
      <c r="D15" s="42">
        <v>5.0</v>
      </c>
      <c r="E15" s="42">
        <v>6.0</v>
      </c>
      <c r="F15" s="42">
        <v>2.0</v>
      </c>
      <c r="G15" s="42">
        <v>7.0</v>
      </c>
      <c r="H15" s="42">
        <v>4.0</v>
      </c>
      <c r="I15" s="42">
        <v>4.0</v>
      </c>
      <c r="J15" s="42">
        <v>4.0</v>
      </c>
      <c r="K15" s="42">
        <v>5.0</v>
      </c>
      <c r="L15" s="42">
        <v>7.0</v>
      </c>
      <c r="M15" s="42">
        <v>4.0</v>
      </c>
      <c r="N15" s="42">
        <v>3.0</v>
      </c>
      <c r="O15" s="42">
        <v>1.0</v>
      </c>
      <c r="P15" s="42">
        <v>4.0</v>
      </c>
      <c r="Q15" s="42">
        <v>6.0</v>
      </c>
      <c r="R15" s="42">
        <v>4.0</v>
      </c>
      <c r="S15" s="42">
        <v>7.0</v>
      </c>
      <c r="T15" s="42">
        <v>4.0</v>
      </c>
      <c r="U15" s="42">
        <v>4.0</v>
      </c>
      <c r="V15" s="42">
        <v>4.0</v>
      </c>
      <c r="W15" s="42">
        <v>6.0</v>
      </c>
      <c r="X15" s="42">
        <v>4.0</v>
      </c>
      <c r="Y15" s="42">
        <v>3.0</v>
      </c>
      <c r="Z15" s="42">
        <v>6.0</v>
      </c>
      <c r="AA15" s="42">
        <v>1.0</v>
      </c>
      <c r="AB15" s="42">
        <v>4.0</v>
      </c>
      <c r="AC15" s="42">
        <v>5.0</v>
      </c>
      <c r="AD15" s="42">
        <v>5.0</v>
      </c>
      <c r="AE15" s="42">
        <v>5.0</v>
      </c>
      <c r="AF15" s="42">
        <v>3.0</v>
      </c>
      <c r="AG15" s="42">
        <v>4.0</v>
      </c>
      <c r="AH15" s="42">
        <v>1.0</v>
      </c>
      <c r="AI15" s="42">
        <v>7.0</v>
      </c>
      <c r="AJ15" s="42">
        <v>3.0</v>
      </c>
      <c r="AK15" s="42">
        <v>7.0</v>
      </c>
      <c r="AL15" s="42">
        <v>3.0</v>
      </c>
      <c r="AM15" s="42">
        <v>5.0</v>
      </c>
      <c r="AN15" s="42">
        <v>4.0</v>
      </c>
      <c r="AO15" s="42">
        <v>7.0</v>
      </c>
      <c r="AP15" s="42">
        <v>5.0</v>
      </c>
      <c r="AQ15" s="42">
        <v>4.0</v>
      </c>
      <c r="AR15" s="42">
        <v>7.0</v>
      </c>
      <c r="AS15" s="42">
        <v>5.0</v>
      </c>
      <c r="AT15" s="42">
        <v>3.0</v>
      </c>
      <c r="AU15" s="42">
        <v>6.0</v>
      </c>
      <c r="AV15" s="42">
        <v>6.0</v>
      </c>
      <c r="AW15" s="42">
        <v>7.0</v>
      </c>
      <c r="AX15" s="42">
        <v>5.0</v>
      </c>
      <c r="AY15" s="42">
        <v>7.0</v>
      </c>
      <c r="AZ15" s="42">
        <v>5.0</v>
      </c>
      <c r="BA15" s="42">
        <v>1.0</v>
      </c>
      <c r="BB15" s="42">
        <v>4.0</v>
      </c>
      <c r="BC15" s="42">
        <v>7.0</v>
      </c>
      <c r="BD15" s="42">
        <v>6.0</v>
      </c>
      <c r="BE15" s="42">
        <v>4.0</v>
      </c>
      <c r="BF15" s="42">
        <v>4.0</v>
      </c>
      <c r="BG15" s="42">
        <v>2.0</v>
      </c>
      <c r="BH15" s="42">
        <v>4.0</v>
      </c>
      <c r="BI15" s="42">
        <v>5.0</v>
      </c>
      <c r="BJ15" s="42">
        <v>6.0</v>
      </c>
      <c r="BK15" s="42">
        <v>5.0</v>
      </c>
      <c r="BL15" s="43">
        <f t="shared" si="1"/>
        <v>4.612903226</v>
      </c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</row>
    <row r="16">
      <c r="A16" s="38" t="s">
        <v>225</v>
      </c>
      <c r="B16" s="39">
        <v>7.0</v>
      </c>
      <c r="C16" s="39">
        <v>3.0</v>
      </c>
      <c r="D16" s="39">
        <v>3.0</v>
      </c>
      <c r="E16" s="39">
        <v>6.0</v>
      </c>
      <c r="F16" s="39">
        <v>6.0</v>
      </c>
      <c r="G16" s="39">
        <v>3.0</v>
      </c>
      <c r="H16" s="39">
        <v>6.0</v>
      </c>
      <c r="I16" s="39">
        <v>5.0</v>
      </c>
      <c r="J16" s="39">
        <v>4.0</v>
      </c>
      <c r="K16" s="39">
        <v>4.0</v>
      </c>
      <c r="L16" s="39">
        <v>6.0</v>
      </c>
      <c r="M16" s="39">
        <v>4.0</v>
      </c>
      <c r="N16" s="39">
        <v>3.0</v>
      </c>
      <c r="O16" s="39">
        <v>1.0</v>
      </c>
      <c r="P16" s="39">
        <v>1.0</v>
      </c>
      <c r="Q16" s="39">
        <v>6.0</v>
      </c>
      <c r="R16" s="39">
        <v>5.0</v>
      </c>
      <c r="S16" s="39">
        <v>6.0</v>
      </c>
      <c r="T16" s="39">
        <v>4.0</v>
      </c>
      <c r="U16" s="39">
        <v>4.0</v>
      </c>
      <c r="V16" s="39">
        <v>4.0</v>
      </c>
      <c r="W16" s="39">
        <v>6.0</v>
      </c>
      <c r="X16" s="39">
        <v>4.0</v>
      </c>
      <c r="Y16" s="39">
        <v>2.0</v>
      </c>
      <c r="Z16" s="39">
        <v>5.0</v>
      </c>
      <c r="AA16" s="39">
        <v>2.0</v>
      </c>
      <c r="AB16" s="39">
        <v>1.0</v>
      </c>
      <c r="AC16" s="39">
        <v>1.0</v>
      </c>
      <c r="AD16" s="39">
        <v>5.0</v>
      </c>
      <c r="AE16" s="39">
        <v>4.0</v>
      </c>
      <c r="AF16" s="39">
        <v>2.0</v>
      </c>
      <c r="AG16" s="39">
        <v>3.0</v>
      </c>
      <c r="AH16" s="39">
        <v>3.0</v>
      </c>
      <c r="AI16" s="39">
        <v>6.0</v>
      </c>
      <c r="AJ16" s="39">
        <v>3.0</v>
      </c>
      <c r="AK16" s="39">
        <v>7.0</v>
      </c>
      <c r="AL16" s="39">
        <v>5.0</v>
      </c>
      <c r="AM16" s="39">
        <v>3.0</v>
      </c>
      <c r="AN16" s="39">
        <v>5.0</v>
      </c>
      <c r="AO16" s="39">
        <v>6.0</v>
      </c>
      <c r="AP16" s="39">
        <v>4.0</v>
      </c>
      <c r="AQ16" s="39">
        <v>4.0</v>
      </c>
      <c r="AR16" s="39">
        <v>6.0</v>
      </c>
      <c r="AS16" s="39">
        <v>7.0</v>
      </c>
      <c r="AT16" s="39">
        <v>4.0</v>
      </c>
      <c r="AU16" s="39">
        <v>6.0</v>
      </c>
      <c r="AV16" s="39">
        <v>5.0</v>
      </c>
      <c r="AW16" s="39">
        <v>7.0</v>
      </c>
      <c r="AX16" s="39">
        <v>4.0</v>
      </c>
      <c r="AY16" s="39">
        <v>6.0</v>
      </c>
      <c r="AZ16" s="39">
        <v>5.0</v>
      </c>
      <c r="BA16" s="39">
        <v>2.0</v>
      </c>
      <c r="BB16" s="39">
        <v>5.0</v>
      </c>
      <c r="BC16" s="39">
        <v>5.0</v>
      </c>
      <c r="BD16" s="39">
        <v>6.0</v>
      </c>
      <c r="BE16" s="39">
        <v>5.0</v>
      </c>
      <c r="BF16" s="39">
        <v>3.0</v>
      </c>
      <c r="BG16" s="39">
        <v>6.0</v>
      </c>
      <c r="BH16" s="39">
        <v>5.0</v>
      </c>
      <c r="BI16" s="39">
        <v>4.0</v>
      </c>
      <c r="BJ16" s="39">
        <v>6.0</v>
      </c>
      <c r="BK16" s="39">
        <v>4.0</v>
      </c>
      <c r="BL16" s="40">
        <f t="shared" si="1"/>
        <v>4.403225806</v>
      </c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</row>
    <row r="17">
      <c r="A17" s="38" t="s">
        <v>225</v>
      </c>
      <c r="B17" s="39">
        <v>7.0</v>
      </c>
      <c r="C17" s="39">
        <v>3.0</v>
      </c>
      <c r="D17" s="39">
        <v>5.0</v>
      </c>
      <c r="E17" s="39">
        <v>5.0</v>
      </c>
      <c r="F17" s="39">
        <v>2.0</v>
      </c>
      <c r="G17" s="39">
        <v>4.0</v>
      </c>
      <c r="H17" s="39">
        <v>6.0</v>
      </c>
      <c r="I17" s="39">
        <v>4.0</v>
      </c>
      <c r="J17" s="39">
        <v>5.0</v>
      </c>
      <c r="K17" s="39">
        <v>4.0</v>
      </c>
      <c r="L17" s="39">
        <v>6.0</v>
      </c>
      <c r="M17" s="39">
        <v>5.0</v>
      </c>
      <c r="N17" s="39">
        <v>4.0</v>
      </c>
      <c r="O17" s="39">
        <v>1.0</v>
      </c>
      <c r="P17" s="39">
        <v>4.0</v>
      </c>
      <c r="Q17" s="39">
        <v>6.0</v>
      </c>
      <c r="R17" s="39">
        <v>4.0</v>
      </c>
      <c r="S17" s="39">
        <v>7.0</v>
      </c>
      <c r="T17" s="39">
        <v>2.0</v>
      </c>
      <c r="U17" s="39">
        <v>4.0</v>
      </c>
      <c r="V17" s="39">
        <v>3.0</v>
      </c>
      <c r="W17" s="39">
        <v>6.0</v>
      </c>
      <c r="X17" s="39">
        <v>4.0</v>
      </c>
      <c r="Y17" s="39">
        <v>1.0</v>
      </c>
      <c r="Z17" s="39">
        <v>6.0</v>
      </c>
      <c r="AA17" s="39">
        <v>1.0</v>
      </c>
      <c r="AB17" s="39">
        <v>1.0</v>
      </c>
      <c r="AC17" s="39">
        <v>4.0</v>
      </c>
      <c r="AD17" s="39">
        <v>5.0</v>
      </c>
      <c r="AE17" s="39">
        <v>4.0</v>
      </c>
      <c r="AF17" s="39">
        <v>2.0</v>
      </c>
      <c r="AG17" s="39">
        <v>3.0</v>
      </c>
      <c r="AH17" s="39">
        <v>2.0</v>
      </c>
      <c r="AI17" s="39">
        <v>6.0</v>
      </c>
      <c r="AJ17" s="39">
        <v>2.0</v>
      </c>
      <c r="AK17" s="39">
        <v>7.0</v>
      </c>
      <c r="AL17" s="39">
        <v>4.0</v>
      </c>
      <c r="AM17" s="39">
        <v>2.0</v>
      </c>
      <c r="AN17" s="39">
        <v>4.0</v>
      </c>
      <c r="AO17" s="39">
        <v>7.0</v>
      </c>
      <c r="AP17" s="39">
        <v>5.0</v>
      </c>
      <c r="AQ17" s="39">
        <v>3.0</v>
      </c>
      <c r="AR17" s="39">
        <v>5.0</v>
      </c>
      <c r="AS17" s="39">
        <v>7.0</v>
      </c>
      <c r="AT17" s="39">
        <v>4.0</v>
      </c>
      <c r="AU17" s="39">
        <v>6.0</v>
      </c>
      <c r="AV17" s="39">
        <v>6.0</v>
      </c>
      <c r="AW17" s="39">
        <v>7.0</v>
      </c>
      <c r="AX17" s="39">
        <v>4.0</v>
      </c>
      <c r="AY17" s="39">
        <v>6.0</v>
      </c>
      <c r="AZ17" s="39">
        <v>6.0</v>
      </c>
      <c r="BA17" s="39">
        <v>1.0</v>
      </c>
      <c r="BB17" s="39">
        <v>5.0</v>
      </c>
      <c r="BC17" s="39">
        <v>5.0</v>
      </c>
      <c r="BD17" s="39">
        <v>6.0</v>
      </c>
      <c r="BE17" s="39">
        <v>6.0</v>
      </c>
      <c r="BF17" s="39">
        <v>1.0</v>
      </c>
      <c r="BG17" s="39">
        <v>5.0</v>
      </c>
      <c r="BH17" s="39">
        <v>6.0</v>
      </c>
      <c r="BI17" s="39">
        <v>3.0</v>
      </c>
      <c r="BJ17" s="39">
        <v>6.0</v>
      </c>
      <c r="BK17" s="39">
        <v>2.0</v>
      </c>
      <c r="BL17" s="40">
        <f t="shared" si="1"/>
        <v>4.306451613</v>
      </c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</row>
    <row r="18">
      <c r="A18" s="38" t="s">
        <v>225</v>
      </c>
      <c r="B18" s="39">
        <v>7.0</v>
      </c>
      <c r="C18" s="39">
        <v>3.0</v>
      </c>
      <c r="D18" s="39">
        <v>1.0</v>
      </c>
      <c r="E18" s="39">
        <v>4.0</v>
      </c>
      <c r="F18" s="39">
        <v>2.0</v>
      </c>
      <c r="G18" s="39">
        <v>3.0</v>
      </c>
      <c r="H18" s="39">
        <v>4.0</v>
      </c>
      <c r="I18" s="39">
        <v>4.0</v>
      </c>
      <c r="J18" s="39">
        <v>4.0</v>
      </c>
      <c r="K18" s="39">
        <v>4.0</v>
      </c>
      <c r="L18" s="39">
        <v>4.0</v>
      </c>
      <c r="M18" s="39">
        <v>4.0</v>
      </c>
      <c r="N18" s="39">
        <v>3.0</v>
      </c>
      <c r="O18" s="39">
        <v>2.0</v>
      </c>
      <c r="P18" s="39">
        <v>7.0</v>
      </c>
      <c r="Q18" s="39">
        <v>4.0</v>
      </c>
      <c r="R18" s="39">
        <v>3.0</v>
      </c>
      <c r="S18" s="39">
        <v>4.0</v>
      </c>
      <c r="T18" s="39">
        <v>2.0</v>
      </c>
      <c r="U18" s="39">
        <v>4.0</v>
      </c>
      <c r="V18" s="39">
        <v>2.0</v>
      </c>
      <c r="W18" s="39">
        <v>4.0</v>
      </c>
      <c r="X18" s="39">
        <v>1.0</v>
      </c>
      <c r="Y18" s="39">
        <v>1.0</v>
      </c>
      <c r="Z18" s="39">
        <v>6.0</v>
      </c>
      <c r="AA18" s="39">
        <v>1.0</v>
      </c>
      <c r="AB18" s="39">
        <v>1.0</v>
      </c>
      <c r="AC18" s="39">
        <v>5.0</v>
      </c>
      <c r="AD18" s="39">
        <v>4.0</v>
      </c>
      <c r="AE18" s="39">
        <v>4.0</v>
      </c>
      <c r="AF18" s="39">
        <v>1.0</v>
      </c>
      <c r="AG18" s="39">
        <v>4.0</v>
      </c>
      <c r="AH18" s="39">
        <v>1.0</v>
      </c>
      <c r="AI18" s="39">
        <v>4.0</v>
      </c>
      <c r="AJ18" s="39">
        <v>2.0</v>
      </c>
      <c r="AK18" s="39">
        <v>7.0</v>
      </c>
      <c r="AL18" s="39">
        <v>3.0</v>
      </c>
      <c r="AM18" s="39">
        <v>1.0</v>
      </c>
      <c r="AN18" s="39">
        <v>4.0</v>
      </c>
      <c r="AO18" s="39">
        <v>5.0</v>
      </c>
      <c r="AP18" s="39">
        <v>3.0</v>
      </c>
      <c r="AQ18" s="39">
        <v>2.0</v>
      </c>
      <c r="AR18" s="39">
        <v>6.0</v>
      </c>
      <c r="AS18" s="39">
        <v>7.0</v>
      </c>
      <c r="AT18" s="39">
        <v>1.0</v>
      </c>
      <c r="AU18" s="39">
        <v>5.0</v>
      </c>
      <c r="AV18" s="39">
        <v>4.0</v>
      </c>
      <c r="AW18" s="39">
        <v>4.0</v>
      </c>
      <c r="AX18" s="39">
        <v>4.0</v>
      </c>
      <c r="AY18" s="39">
        <v>4.0</v>
      </c>
      <c r="AZ18" s="39">
        <v>4.0</v>
      </c>
      <c r="BA18" s="39">
        <v>1.0</v>
      </c>
      <c r="BB18" s="39">
        <v>5.0</v>
      </c>
      <c r="BC18" s="39">
        <v>7.0</v>
      </c>
      <c r="BD18" s="39">
        <v>5.0</v>
      </c>
      <c r="BE18" s="39">
        <v>1.0</v>
      </c>
      <c r="BF18" s="39">
        <v>2.0</v>
      </c>
      <c r="BG18" s="39">
        <v>7.0</v>
      </c>
      <c r="BH18" s="39">
        <v>5.0</v>
      </c>
      <c r="BI18" s="39">
        <v>3.0</v>
      </c>
      <c r="BJ18" s="39">
        <v>4.0</v>
      </c>
      <c r="BK18" s="39">
        <v>2.0</v>
      </c>
      <c r="BL18" s="40">
        <f t="shared" si="1"/>
        <v>3.548387097</v>
      </c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</row>
    <row r="19">
      <c r="A19" s="41" t="s">
        <v>226</v>
      </c>
      <c r="B19" s="42">
        <v>6.0</v>
      </c>
      <c r="C19" s="42">
        <v>4.0</v>
      </c>
      <c r="D19" s="42">
        <v>3.0</v>
      </c>
      <c r="E19" s="42">
        <v>7.0</v>
      </c>
      <c r="F19" s="42">
        <v>3.0</v>
      </c>
      <c r="G19" s="42">
        <v>5.0</v>
      </c>
      <c r="H19" s="42">
        <v>6.0</v>
      </c>
      <c r="I19" s="42">
        <v>5.0</v>
      </c>
      <c r="J19" s="42">
        <v>6.0</v>
      </c>
      <c r="K19" s="42">
        <v>5.0</v>
      </c>
      <c r="L19" s="42">
        <v>6.0</v>
      </c>
      <c r="M19" s="42">
        <v>4.0</v>
      </c>
      <c r="N19" s="42">
        <v>5.0</v>
      </c>
      <c r="O19" s="42">
        <v>6.0</v>
      </c>
      <c r="P19" s="42">
        <v>6.0</v>
      </c>
      <c r="Q19" s="42">
        <v>7.0</v>
      </c>
      <c r="R19" s="42">
        <v>5.0</v>
      </c>
      <c r="S19" s="42">
        <v>3.0</v>
      </c>
      <c r="T19" s="42">
        <v>6.0</v>
      </c>
      <c r="U19" s="42">
        <v>4.0</v>
      </c>
      <c r="V19" s="42">
        <v>3.0</v>
      </c>
      <c r="W19" s="42">
        <v>6.0</v>
      </c>
      <c r="X19" s="42">
        <v>4.0</v>
      </c>
      <c r="Y19" s="42">
        <v>4.0</v>
      </c>
      <c r="Z19" s="42">
        <v>7.0</v>
      </c>
      <c r="AA19" s="42">
        <v>4.0</v>
      </c>
      <c r="AB19" s="42">
        <v>4.0</v>
      </c>
      <c r="AC19" s="42">
        <v>4.0</v>
      </c>
      <c r="AD19" s="42">
        <v>3.0</v>
      </c>
      <c r="AE19" s="42">
        <v>6.0</v>
      </c>
      <c r="AF19" s="42">
        <v>5.0</v>
      </c>
      <c r="AG19" s="42">
        <v>5.0</v>
      </c>
      <c r="AH19" s="42">
        <v>5.0</v>
      </c>
      <c r="AI19" s="42">
        <v>6.0</v>
      </c>
      <c r="AJ19" s="42">
        <v>3.0</v>
      </c>
      <c r="AK19" s="42">
        <v>5.0</v>
      </c>
      <c r="AL19" s="42">
        <v>4.0</v>
      </c>
      <c r="AM19" s="42">
        <v>5.0</v>
      </c>
      <c r="AN19" s="42">
        <v>7.0</v>
      </c>
      <c r="AO19" s="42">
        <v>6.0</v>
      </c>
      <c r="AP19" s="42">
        <v>5.0</v>
      </c>
      <c r="AQ19" s="42">
        <v>3.0</v>
      </c>
      <c r="AR19" s="42">
        <v>6.0</v>
      </c>
      <c r="AS19" s="42">
        <v>5.0</v>
      </c>
      <c r="AT19" s="42">
        <v>4.0</v>
      </c>
      <c r="AU19" s="42">
        <v>7.0</v>
      </c>
      <c r="AV19" s="42">
        <v>7.0</v>
      </c>
      <c r="AW19" s="42">
        <v>6.0</v>
      </c>
      <c r="AX19" s="42">
        <v>2.0</v>
      </c>
      <c r="AY19" s="42">
        <v>7.0</v>
      </c>
      <c r="AZ19" s="42">
        <v>6.0</v>
      </c>
      <c r="BA19" s="42">
        <v>7.0</v>
      </c>
      <c r="BB19" s="42">
        <v>6.0</v>
      </c>
      <c r="BC19" s="42">
        <v>7.0</v>
      </c>
      <c r="BD19" s="42">
        <v>5.0</v>
      </c>
      <c r="BE19" s="42">
        <v>5.0</v>
      </c>
      <c r="BF19" s="42">
        <v>5.0</v>
      </c>
      <c r="BG19" s="42">
        <v>7.0</v>
      </c>
      <c r="BH19" s="42">
        <v>4.0</v>
      </c>
      <c r="BI19" s="42">
        <v>6.0</v>
      </c>
      <c r="BJ19" s="42">
        <v>5.0</v>
      </c>
      <c r="BK19" s="42">
        <v>6.0</v>
      </c>
      <c r="BL19" s="43">
        <f t="shared" si="1"/>
        <v>5.14516129</v>
      </c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</row>
    <row r="20">
      <c r="A20" s="41" t="s">
        <v>226</v>
      </c>
      <c r="B20" s="42">
        <v>6.0</v>
      </c>
      <c r="C20" s="42">
        <v>5.0</v>
      </c>
      <c r="D20" s="42">
        <v>3.0</v>
      </c>
      <c r="E20" s="42">
        <v>7.0</v>
      </c>
      <c r="F20" s="42">
        <v>3.0</v>
      </c>
      <c r="G20" s="42">
        <v>7.0</v>
      </c>
      <c r="H20" s="42">
        <v>5.0</v>
      </c>
      <c r="I20" s="42">
        <v>6.0</v>
      </c>
      <c r="J20" s="42">
        <v>5.0</v>
      </c>
      <c r="K20" s="42">
        <v>5.0</v>
      </c>
      <c r="L20" s="42">
        <v>7.0</v>
      </c>
      <c r="M20" s="42">
        <v>4.0</v>
      </c>
      <c r="N20" s="42">
        <v>5.0</v>
      </c>
      <c r="O20" s="42">
        <v>6.0</v>
      </c>
      <c r="P20" s="42">
        <v>6.0</v>
      </c>
      <c r="Q20" s="42">
        <v>7.0</v>
      </c>
      <c r="R20" s="42">
        <v>5.0</v>
      </c>
      <c r="S20" s="42">
        <v>2.0</v>
      </c>
      <c r="T20" s="42">
        <v>7.0</v>
      </c>
      <c r="U20" s="42">
        <v>4.0</v>
      </c>
      <c r="V20" s="42">
        <v>3.0</v>
      </c>
      <c r="W20" s="42">
        <v>5.0</v>
      </c>
      <c r="X20" s="42">
        <v>4.0</v>
      </c>
      <c r="Y20" s="42">
        <v>7.0</v>
      </c>
      <c r="Z20" s="42">
        <v>7.0</v>
      </c>
      <c r="AA20" s="42">
        <v>4.0</v>
      </c>
      <c r="AB20" s="42">
        <v>6.0</v>
      </c>
      <c r="AC20" s="42">
        <v>5.0</v>
      </c>
      <c r="AD20" s="42">
        <v>3.0</v>
      </c>
      <c r="AE20" s="42">
        <v>6.0</v>
      </c>
      <c r="AF20" s="42">
        <v>6.0</v>
      </c>
      <c r="AG20" s="42">
        <v>4.0</v>
      </c>
      <c r="AH20" s="42">
        <v>6.0</v>
      </c>
      <c r="AI20" s="42">
        <v>6.0</v>
      </c>
      <c r="AJ20" s="42">
        <v>3.0</v>
      </c>
      <c r="AK20" s="42">
        <v>5.0</v>
      </c>
      <c r="AL20" s="42">
        <v>3.0</v>
      </c>
      <c r="AM20" s="42">
        <v>6.0</v>
      </c>
      <c r="AN20" s="42">
        <v>5.0</v>
      </c>
      <c r="AO20" s="42">
        <v>7.0</v>
      </c>
      <c r="AP20" s="42">
        <v>4.0</v>
      </c>
      <c r="AQ20" s="42">
        <v>3.0</v>
      </c>
      <c r="AR20" s="42">
        <v>6.0</v>
      </c>
      <c r="AS20" s="42">
        <v>4.0</v>
      </c>
      <c r="AT20" s="42">
        <v>6.0</v>
      </c>
      <c r="AU20" s="42">
        <v>7.0</v>
      </c>
      <c r="AV20" s="42">
        <v>7.0</v>
      </c>
      <c r="AW20" s="42">
        <v>5.0</v>
      </c>
      <c r="AX20" s="42">
        <v>2.0</v>
      </c>
      <c r="AY20" s="42">
        <v>6.0</v>
      </c>
      <c r="AZ20" s="42">
        <v>5.0</v>
      </c>
      <c r="BA20" s="42">
        <v>6.0</v>
      </c>
      <c r="BB20" s="42">
        <v>5.0</v>
      </c>
      <c r="BC20" s="42">
        <v>7.0</v>
      </c>
      <c r="BD20" s="42">
        <v>6.0</v>
      </c>
      <c r="BE20" s="42">
        <v>4.0</v>
      </c>
      <c r="BF20" s="42">
        <v>7.0</v>
      </c>
      <c r="BG20" s="42">
        <v>4.0</v>
      </c>
      <c r="BH20" s="42">
        <v>2.0</v>
      </c>
      <c r="BI20" s="42">
        <v>4.0</v>
      </c>
      <c r="BJ20" s="42">
        <v>6.0</v>
      </c>
      <c r="BK20" s="42">
        <v>6.0</v>
      </c>
      <c r="BL20" s="43">
        <f t="shared" si="1"/>
        <v>5.129032258</v>
      </c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</row>
    <row r="21">
      <c r="A21" s="41" t="s">
        <v>226</v>
      </c>
      <c r="B21" s="42">
        <v>6.0</v>
      </c>
      <c r="C21" s="42">
        <v>6.0</v>
      </c>
      <c r="D21" s="42">
        <v>3.0</v>
      </c>
      <c r="E21" s="42">
        <v>4.0</v>
      </c>
      <c r="F21" s="42">
        <v>3.0</v>
      </c>
      <c r="G21" s="42">
        <v>7.0</v>
      </c>
      <c r="H21" s="42">
        <v>6.0</v>
      </c>
      <c r="I21" s="42">
        <v>7.0</v>
      </c>
      <c r="J21" s="42">
        <v>5.0</v>
      </c>
      <c r="K21" s="42">
        <v>4.0</v>
      </c>
      <c r="L21" s="42">
        <v>6.0</v>
      </c>
      <c r="M21" s="42">
        <v>4.0</v>
      </c>
      <c r="N21" s="42">
        <v>5.0</v>
      </c>
      <c r="O21" s="42">
        <v>7.0</v>
      </c>
      <c r="P21" s="42">
        <v>7.0</v>
      </c>
      <c r="Q21" s="42">
        <v>7.0</v>
      </c>
      <c r="R21" s="42">
        <v>3.0</v>
      </c>
      <c r="S21" s="42">
        <v>3.0</v>
      </c>
      <c r="T21" s="42">
        <v>7.0</v>
      </c>
      <c r="U21" s="42">
        <v>5.0</v>
      </c>
      <c r="V21" s="42">
        <v>4.0</v>
      </c>
      <c r="W21" s="42">
        <v>7.0</v>
      </c>
      <c r="X21" s="42">
        <v>3.0</v>
      </c>
      <c r="Y21" s="42">
        <v>7.0</v>
      </c>
      <c r="Z21" s="42">
        <v>7.0</v>
      </c>
      <c r="AA21" s="42">
        <v>4.0</v>
      </c>
      <c r="AB21" s="42">
        <v>4.0</v>
      </c>
      <c r="AC21" s="42">
        <v>7.0</v>
      </c>
      <c r="AD21" s="42">
        <v>3.0</v>
      </c>
      <c r="AE21" s="42">
        <v>7.0</v>
      </c>
      <c r="AF21" s="42">
        <v>5.0</v>
      </c>
      <c r="AG21" s="42">
        <v>3.0</v>
      </c>
      <c r="AH21" s="42">
        <v>4.0</v>
      </c>
      <c r="AI21" s="42">
        <v>7.0</v>
      </c>
      <c r="AJ21" s="42">
        <v>1.0</v>
      </c>
      <c r="AK21" s="42">
        <v>5.0</v>
      </c>
      <c r="AL21" s="42">
        <v>3.0</v>
      </c>
      <c r="AM21" s="42">
        <v>6.0</v>
      </c>
      <c r="AN21" s="42">
        <v>5.0</v>
      </c>
      <c r="AO21" s="42">
        <v>6.0</v>
      </c>
      <c r="AP21" s="42">
        <v>6.0</v>
      </c>
      <c r="AQ21" s="42">
        <v>4.0</v>
      </c>
      <c r="AR21" s="42">
        <v>7.0</v>
      </c>
      <c r="AS21" s="42">
        <v>5.0</v>
      </c>
      <c r="AT21" s="42">
        <v>3.0</v>
      </c>
      <c r="AU21" s="42">
        <v>6.0</v>
      </c>
      <c r="AV21" s="42">
        <v>7.0</v>
      </c>
      <c r="AW21" s="42">
        <v>7.0</v>
      </c>
      <c r="AX21" s="42">
        <v>1.0</v>
      </c>
      <c r="AY21" s="42">
        <v>5.0</v>
      </c>
      <c r="AZ21" s="42">
        <v>5.0</v>
      </c>
      <c r="BA21" s="42">
        <v>4.0</v>
      </c>
      <c r="BB21" s="42">
        <v>6.0</v>
      </c>
      <c r="BC21" s="42">
        <v>7.0</v>
      </c>
      <c r="BD21" s="42">
        <v>5.0</v>
      </c>
      <c r="BE21" s="42">
        <v>4.0</v>
      </c>
      <c r="BF21" s="42">
        <v>6.0</v>
      </c>
      <c r="BG21" s="42">
        <v>4.0</v>
      </c>
      <c r="BH21" s="42">
        <v>4.0</v>
      </c>
      <c r="BI21" s="42">
        <v>5.0</v>
      </c>
      <c r="BJ21" s="42">
        <v>4.0</v>
      </c>
      <c r="BK21" s="42">
        <v>6.0</v>
      </c>
      <c r="BL21" s="43">
        <f t="shared" si="1"/>
        <v>5.064516129</v>
      </c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</row>
    <row r="22">
      <c r="A22" s="38" t="s">
        <v>226</v>
      </c>
      <c r="B22" s="39">
        <v>7.0</v>
      </c>
      <c r="C22" s="39">
        <v>3.0</v>
      </c>
      <c r="D22" s="39">
        <v>3.0</v>
      </c>
      <c r="E22" s="39">
        <v>5.0</v>
      </c>
      <c r="F22" s="39">
        <v>2.0</v>
      </c>
      <c r="G22" s="39">
        <v>7.0</v>
      </c>
      <c r="H22" s="39">
        <v>6.0</v>
      </c>
      <c r="I22" s="39">
        <v>5.0</v>
      </c>
      <c r="J22" s="39">
        <v>6.0</v>
      </c>
      <c r="K22" s="39">
        <v>5.0</v>
      </c>
      <c r="L22" s="39">
        <v>6.0</v>
      </c>
      <c r="M22" s="39">
        <v>4.0</v>
      </c>
      <c r="N22" s="39">
        <v>5.0</v>
      </c>
      <c r="O22" s="39">
        <v>6.0</v>
      </c>
      <c r="P22" s="39">
        <v>6.0</v>
      </c>
      <c r="Q22" s="39">
        <v>7.0</v>
      </c>
      <c r="R22" s="39">
        <v>5.0</v>
      </c>
      <c r="S22" s="39">
        <v>2.0</v>
      </c>
      <c r="T22" s="39">
        <v>7.0</v>
      </c>
      <c r="U22" s="39">
        <v>4.0</v>
      </c>
      <c r="V22" s="39">
        <v>2.0</v>
      </c>
      <c r="W22" s="39">
        <v>5.0</v>
      </c>
      <c r="X22" s="39">
        <v>2.0</v>
      </c>
      <c r="Y22" s="39">
        <v>6.0</v>
      </c>
      <c r="Z22" s="39">
        <v>7.0</v>
      </c>
      <c r="AA22" s="39">
        <v>3.0</v>
      </c>
      <c r="AB22" s="39">
        <v>4.0</v>
      </c>
      <c r="AC22" s="39">
        <v>7.0</v>
      </c>
      <c r="AD22" s="39">
        <v>3.0</v>
      </c>
      <c r="AE22" s="39">
        <v>6.0</v>
      </c>
      <c r="AF22" s="39">
        <v>6.0</v>
      </c>
      <c r="AG22" s="39">
        <v>4.0</v>
      </c>
      <c r="AH22" s="39">
        <v>4.0</v>
      </c>
      <c r="AI22" s="39">
        <v>5.0</v>
      </c>
      <c r="AJ22" s="39">
        <v>2.0</v>
      </c>
      <c r="AK22" s="39">
        <v>5.0</v>
      </c>
      <c r="AL22" s="39">
        <v>4.0</v>
      </c>
      <c r="AM22" s="39">
        <v>6.0</v>
      </c>
      <c r="AN22" s="39">
        <v>7.0</v>
      </c>
      <c r="AO22" s="39">
        <v>7.0</v>
      </c>
      <c r="AP22" s="39">
        <v>5.0</v>
      </c>
      <c r="AQ22" s="39">
        <v>2.0</v>
      </c>
      <c r="AR22" s="39">
        <v>6.0</v>
      </c>
      <c r="AS22" s="39">
        <v>5.0</v>
      </c>
      <c r="AT22" s="39">
        <v>3.0</v>
      </c>
      <c r="AU22" s="39">
        <v>7.0</v>
      </c>
      <c r="AV22" s="39">
        <v>7.0</v>
      </c>
      <c r="AW22" s="39">
        <v>7.0</v>
      </c>
      <c r="AX22" s="39">
        <v>2.0</v>
      </c>
      <c r="AY22" s="39">
        <v>6.0</v>
      </c>
      <c r="AZ22" s="39">
        <v>6.0</v>
      </c>
      <c r="BA22" s="39">
        <v>6.0</v>
      </c>
      <c r="BB22" s="39">
        <v>6.0</v>
      </c>
      <c r="BC22" s="39">
        <v>7.0</v>
      </c>
      <c r="BD22" s="39">
        <v>6.0</v>
      </c>
      <c r="BE22" s="39">
        <v>5.0</v>
      </c>
      <c r="BF22" s="39">
        <v>4.0</v>
      </c>
      <c r="BG22" s="39">
        <v>6.0</v>
      </c>
      <c r="BH22" s="39">
        <v>5.0</v>
      </c>
      <c r="BI22" s="39">
        <v>6.0</v>
      </c>
      <c r="BJ22" s="39">
        <v>5.0</v>
      </c>
      <c r="BK22" s="39">
        <v>6.0</v>
      </c>
      <c r="BL22" s="40">
        <f t="shared" si="1"/>
        <v>5.064516129</v>
      </c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</row>
    <row r="23">
      <c r="A23" s="38" t="s">
        <v>226</v>
      </c>
      <c r="B23" s="39">
        <v>6.0</v>
      </c>
      <c r="C23" s="39">
        <v>5.0</v>
      </c>
      <c r="D23" s="39">
        <v>3.0</v>
      </c>
      <c r="E23" s="39">
        <v>5.0</v>
      </c>
      <c r="F23" s="39">
        <v>2.0</v>
      </c>
      <c r="G23" s="39">
        <v>6.0</v>
      </c>
      <c r="H23" s="39">
        <v>2.0</v>
      </c>
      <c r="I23" s="39">
        <v>5.0</v>
      </c>
      <c r="J23" s="39">
        <v>5.0</v>
      </c>
      <c r="K23" s="39">
        <v>5.0</v>
      </c>
      <c r="L23" s="39">
        <v>6.0</v>
      </c>
      <c r="M23" s="39">
        <v>4.0</v>
      </c>
      <c r="N23" s="39">
        <v>5.0</v>
      </c>
      <c r="O23" s="39">
        <v>6.0</v>
      </c>
      <c r="P23" s="39">
        <v>6.0</v>
      </c>
      <c r="Q23" s="39">
        <v>6.0</v>
      </c>
      <c r="R23" s="39">
        <v>4.0</v>
      </c>
      <c r="S23" s="39">
        <v>6.0</v>
      </c>
      <c r="T23" s="39">
        <v>7.0</v>
      </c>
      <c r="U23" s="39">
        <v>4.0</v>
      </c>
      <c r="V23" s="39">
        <v>3.0</v>
      </c>
      <c r="W23" s="39">
        <v>6.0</v>
      </c>
      <c r="X23" s="39">
        <v>1.0</v>
      </c>
      <c r="Y23" s="39">
        <v>6.0</v>
      </c>
      <c r="Z23" s="39">
        <v>7.0</v>
      </c>
      <c r="AA23" s="39">
        <v>3.0</v>
      </c>
      <c r="AB23" s="39">
        <v>3.0</v>
      </c>
      <c r="AC23" s="39">
        <v>5.0</v>
      </c>
      <c r="AD23" s="39">
        <v>3.0</v>
      </c>
      <c r="AE23" s="39">
        <v>6.0</v>
      </c>
      <c r="AF23" s="39">
        <v>5.0</v>
      </c>
      <c r="AG23" s="39">
        <v>3.0</v>
      </c>
      <c r="AH23" s="39">
        <v>2.0</v>
      </c>
      <c r="AI23" s="39">
        <v>5.0</v>
      </c>
      <c r="AJ23" s="39">
        <v>2.0</v>
      </c>
      <c r="AK23" s="39">
        <v>5.0</v>
      </c>
      <c r="AL23" s="39">
        <v>3.0</v>
      </c>
      <c r="AM23" s="39">
        <v>6.0</v>
      </c>
      <c r="AN23" s="39">
        <v>7.0</v>
      </c>
      <c r="AO23" s="39">
        <v>7.0</v>
      </c>
      <c r="AP23" s="39">
        <v>5.0</v>
      </c>
      <c r="AQ23" s="39">
        <v>3.0</v>
      </c>
      <c r="AR23" s="39">
        <v>6.0</v>
      </c>
      <c r="AS23" s="39">
        <v>1.0</v>
      </c>
      <c r="AT23" s="39">
        <v>2.0</v>
      </c>
      <c r="AU23" s="39">
        <v>7.0</v>
      </c>
      <c r="AV23" s="39">
        <v>7.0</v>
      </c>
      <c r="AW23" s="39">
        <v>7.0</v>
      </c>
      <c r="AX23" s="39">
        <v>2.0</v>
      </c>
      <c r="AY23" s="39">
        <v>6.0</v>
      </c>
      <c r="AZ23" s="39">
        <v>5.0</v>
      </c>
      <c r="BA23" s="39">
        <v>6.0</v>
      </c>
      <c r="BB23" s="39">
        <v>6.0</v>
      </c>
      <c r="BC23" s="39">
        <v>7.0</v>
      </c>
      <c r="BD23" s="39">
        <v>6.0</v>
      </c>
      <c r="BE23" s="39">
        <v>4.0</v>
      </c>
      <c r="BF23" s="39">
        <v>2.0</v>
      </c>
      <c r="BG23" s="39">
        <v>5.0</v>
      </c>
      <c r="BH23" s="39">
        <v>5.0</v>
      </c>
      <c r="BI23" s="39">
        <v>5.0</v>
      </c>
      <c r="BJ23" s="39">
        <v>3.0</v>
      </c>
      <c r="BK23" s="39">
        <v>6.0</v>
      </c>
      <c r="BL23" s="40">
        <f t="shared" si="1"/>
        <v>4.709677419</v>
      </c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</row>
    <row r="24">
      <c r="A24" s="38" t="s">
        <v>226</v>
      </c>
      <c r="B24" s="39">
        <v>7.0</v>
      </c>
      <c r="C24" s="39">
        <v>5.0</v>
      </c>
      <c r="D24" s="39">
        <v>3.0</v>
      </c>
      <c r="E24" s="39">
        <v>7.0</v>
      </c>
      <c r="F24" s="39">
        <v>4.0</v>
      </c>
      <c r="G24" s="39">
        <v>5.0</v>
      </c>
      <c r="H24" s="39">
        <v>4.0</v>
      </c>
      <c r="I24" s="39">
        <v>5.0</v>
      </c>
      <c r="J24" s="39">
        <v>3.0</v>
      </c>
      <c r="K24" s="39">
        <v>4.0</v>
      </c>
      <c r="L24" s="39">
        <v>6.0</v>
      </c>
      <c r="M24" s="39">
        <v>4.0</v>
      </c>
      <c r="N24" s="39">
        <v>4.0</v>
      </c>
      <c r="O24" s="39">
        <v>6.0</v>
      </c>
      <c r="P24" s="39">
        <v>4.0</v>
      </c>
      <c r="Q24" s="39">
        <v>6.0</v>
      </c>
      <c r="R24" s="39">
        <v>4.0</v>
      </c>
      <c r="S24" s="39">
        <v>4.0</v>
      </c>
      <c r="T24" s="39">
        <v>7.0</v>
      </c>
      <c r="U24" s="39">
        <v>4.0</v>
      </c>
      <c r="V24" s="39">
        <v>2.0</v>
      </c>
      <c r="W24" s="39">
        <v>6.0</v>
      </c>
      <c r="X24" s="39">
        <v>2.0</v>
      </c>
      <c r="Y24" s="39">
        <v>7.0</v>
      </c>
      <c r="Z24" s="39">
        <v>7.0</v>
      </c>
      <c r="AA24" s="39">
        <v>2.0</v>
      </c>
      <c r="AB24" s="39">
        <v>1.0</v>
      </c>
      <c r="AC24" s="39">
        <v>1.0</v>
      </c>
      <c r="AD24" s="39">
        <v>4.0</v>
      </c>
      <c r="AE24" s="39">
        <v>6.0</v>
      </c>
      <c r="AF24" s="39">
        <v>3.0</v>
      </c>
      <c r="AG24" s="39">
        <v>2.0</v>
      </c>
      <c r="AH24" s="39">
        <v>6.0</v>
      </c>
      <c r="AI24" s="39">
        <v>7.0</v>
      </c>
      <c r="AJ24" s="39">
        <v>4.0</v>
      </c>
      <c r="AK24" s="39">
        <v>4.0</v>
      </c>
      <c r="AL24" s="39">
        <v>2.0</v>
      </c>
      <c r="AM24" s="39">
        <v>4.0</v>
      </c>
      <c r="AN24" s="39">
        <v>5.0</v>
      </c>
      <c r="AO24" s="39">
        <v>6.0</v>
      </c>
      <c r="AP24" s="39">
        <v>6.0</v>
      </c>
      <c r="AQ24" s="39">
        <v>2.0</v>
      </c>
      <c r="AR24" s="39">
        <v>6.0</v>
      </c>
      <c r="AS24" s="39">
        <v>5.0</v>
      </c>
      <c r="AT24" s="39">
        <v>5.0</v>
      </c>
      <c r="AU24" s="39">
        <v>6.0</v>
      </c>
      <c r="AV24" s="39">
        <v>6.0</v>
      </c>
      <c r="AW24" s="39">
        <v>6.0</v>
      </c>
      <c r="AX24" s="39">
        <v>2.0</v>
      </c>
      <c r="AY24" s="39">
        <v>7.0</v>
      </c>
      <c r="AZ24" s="39">
        <v>6.0</v>
      </c>
      <c r="BA24" s="39">
        <v>5.0</v>
      </c>
      <c r="BB24" s="39">
        <v>6.0</v>
      </c>
      <c r="BC24" s="39">
        <v>7.0</v>
      </c>
      <c r="BD24" s="39">
        <v>6.0</v>
      </c>
      <c r="BE24" s="39">
        <v>4.0</v>
      </c>
      <c r="BF24" s="39">
        <v>3.0</v>
      </c>
      <c r="BG24" s="39">
        <v>5.0</v>
      </c>
      <c r="BH24" s="39">
        <v>2.0</v>
      </c>
      <c r="BI24" s="39">
        <v>6.0</v>
      </c>
      <c r="BJ24" s="39">
        <v>6.0</v>
      </c>
      <c r="BK24" s="39">
        <v>6.0</v>
      </c>
      <c r="BL24" s="40">
        <f t="shared" si="1"/>
        <v>4.677419355</v>
      </c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</row>
    <row r="25">
      <c r="A25" s="38" t="s">
        <v>226</v>
      </c>
      <c r="B25" s="39">
        <v>6.0</v>
      </c>
      <c r="C25" s="39">
        <v>4.0</v>
      </c>
      <c r="D25" s="39">
        <v>2.0</v>
      </c>
      <c r="E25" s="39">
        <v>6.0</v>
      </c>
      <c r="F25" s="39">
        <v>2.0</v>
      </c>
      <c r="G25" s="39">
        <v>5.0</v>
      </c>
      <c r="H25" s="39">
        <v>3.0</v>
      </c>
      <c r="I25" s="39">
        <v>5.0</v>
      </c>
      <c r="J25" s="39">
        <v>7.0</v>
      </c>
      <c r="K25" s="39">
        <v>5.0</v>
      </c>
      <c r="L25" s="39">
        <v>6.0</v>
      </c>
      <c r="M25" s="39">
        <v>4.0</v>
      </c>
      <c r="N25" s="39">
        <v>5.0</v>
      </c>
      <c r="O25" s="39">
        <v>1.0</v>
      </c>
      <c r="P25" s="39">
        <v>5.0</v>
      </c>
      <c r="Q25" s="39">
        <v>6.0</v>
      </c>
      <c r="R25" s="39">
        <v>3.0</v>
      </c>
      <c r="S25" s="39">
        <v>3.0</v>
      </c>
      <c r="T25" s="39">
        <v>5.0</v>
      </c>
      <c r="U25" s="39">
        <v>4.0</v>
      </c>
      <c r="V25" s="39">
        <v>3.0</v>
      </c>
      <c r="W25" s="39">
        <v>6.0</v>
      </c>
      <c r="X25" s="39">
        <v>1.0</v>
      </c>
      <c r="Y25" s="39">
        <v>2.0</v>
      </c>
      <c r="Z25" s="39">
        <v>7.0</v>
      </c>
      <c r="AA25" s="39">
        <v>2.0</v>
      </c>
      <c r="AB25" s="39">
        <v>1.0</v>
      </c>
      <c r="AC25" s="39">
        <v>5.0</v>
      </c>
      <c r="AD25" s="39">
        <v>3.0</v>
      </c>
      <c r="AE25" s="39">
        <v>6.0</v>
      </c>
      <c r="AF25" s="39">
        <v>5.0</v>
      </c>
      <c r="AG25" s="39">
        <v>4.0</v>
      </c>
      <c r="AH25" s="39">
        <v>1.0</v>
      </c>
      <c r="AI25" s="39">
        <v>6.0</v>
      </c>
      <c r="AJ25" s="39">
        <v>3.0</v>
      </c>
      <c r="AK25" s="39">
        <v>5.0</v>
      </c>
      <c r="AL25" s="39">
        <v>3.0</v>
      </c>
      <c r="AM25" s="39">
        <v>4.0</v>
      </c>
      <c r="AN25" s="39">
        <v>7.0</v>
      </c>
      <c r="AO25" s="39">
        <v>7.0</v>
      </c>
      <c r="AP25" s="39">
        <v>4.0</v>
      </c>
      <c r="AQ25" s="39">
        <v>3.0</v>
      </c>
      <c r="AR25" s="39">
        <v>6.0</v>
      </c>
      <c r="AS25" s="39">
        <v>5.0</v>
      </c>
      <c r="AT25" s="39">
        <v>3.0</v>
      </c>
      <c r="AU25" s="39">
        <v>5.0</v>
      </c>
      <c r="AV25" s="39">
        <v>7.0</v>
      </c>
      <c r="AW25" s="39">
        <v>6.0</v>
      </c>
      <c r="AX25" s="39">
        <v>1.0</v>
      </c>
      <c r="AY25" s="39">
        <v>5.0</v>
      </c>
      <c r="AZ25" s="39">
        <v>6.0</v>
      </c>
      <c r="BA25" s="39">
        <v>5.0</v>
      </c>
      <c r="BB25" s="39">
        <v>6.0</v>
      </c>
      <c r="BC25" s="39">
        <v>7.0</v>
      </c>
      <c r="BD25" s="39">
        <v>5.0</v>
      </c>
      <c r="BE25" s="39">
        <v>3.0</v>
      </c>
      <c r="BF25" s="39">
        <v>2.0</v>
      </c>
      <c r="BG25" s="39">
        <v>5.0</v>
      </c>
      <c r="BH25" s="39">
        <v>5.0</v>
      </c>
      <c r="BI25" s="39">
        <v>5.0</v>
      </c>
      <c r="BJ25" s="39">
        <v>3.0</v>
      </c>
      <c r="BK25" s="39">
        <v>6.0</v>
      </c>
      <c r="BL25" s="40">
        <f t="shared" si="1"/>
        <v>4.370967742</v>
      </c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14.57"/>
    <col customWidth="1" min="3" max="3" width="14.86"/>
  </cols>
  <sheetData>
    <row r="1">
      <c r="A1" s="15"/>
      <c r="B1" s="4" t="s">
        <v>247</v>
      </c>
      <c r="D1" s="16"/>
      <c r="E1" s="4" t="s">
        <v>248</v>
      </c>
      <c r="G1" s="16"/>
      <c r="H1" s="4" t="s">
        <v>249</v>
      </c>
      <c r="J1" s="16"/>
      <c r="K1" s="4" t="s">
        <v>250</v>
      </c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4" t="s">
        <v>271</v>
      </c>
      <c r="C2" s="4" t="s">
        <v>272</v>
      </c>
      <c r="D2" s="17" t="s">
        <v>273</v>
      </c>
      <c r="E2" s="4" t="s">
        <v>271</v>
      </c>
      <c r="F2" s="4" t="s">
        <v>272</v>
      </c>
      <c r="G2" s="17" t="s">
        <v>273</v>
      </c>
      <c r="H2" s="4" t="s">
        <v>271</v>
      </c>
      <c r="I2" s="4" t="s">
        <v>272</v>
      </c>
      <c r="J2" s="17" t="s">
        <v>273</v>
      </c>
      <c r="K2" s="4" t="s">
        <v>271</v>
      </c>
      <c r="L2" s="4" t="s">
        <v>272</v>
      </c>
      <c r="M2" s="17" t="s">
        <v>273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4" t="s">
        <v>278</v>
      </c>
      <c r="B3" s="44">
        <v>6.0</v>
      </c>
      <c r="C3" s="44">
        <v>7.0</v>
      </c>
      <c r="D3" s="45">
        <v>7.0</v>
      </c>
      <c r="E3" s="44">
        <v>5.0</v>
      </c>
      <c r="F3" s="44">
        <v>7.0</v>
      </c>
      <c r="G3" s="45">
        <v>7.0</v>
      </c>
      <c r="H3" s="44">
        <v>7.0</v>
      </c>
      <c r="I3" s="44">
        <v>6.0</v>
      </c>
      <c r="J3" s="45">
        <v>6.0</v>
      </c>
      <c r="K3" s="44">
        <v>6.0</v>
      </c>
      <c r="L3" s="44">
        <v>6.0</v>
      </c>
      <c r="M3" s="45">
        <v>6.0</v>
      </c>
    </row>
    <row r="4">
      <c r="A4" s="4" t="s">
        <v>279</v>
      </c>
      <c r="B4" s="44">
        <v>6.0</v>
      </c>
      <c r="C4" s="44">
        <v>5.0</v>
      </c>
      <c r="D4" s="45">
        <v>5.0</v>
      </c>
      <c r="E4" s="44">
        <v>7.0</v>
      </c>
      <c r="F4" s="44">
        <v>7.0</v>
      </c>
      <c r="G4" s="45">
        <v>6.0</v>
      </c>
      <c r="H4" s="44">
        <v>6.0</v>
      </c>
      <c r="I4" s="44">
        <v>3.0</v>
      </c>
      <c r="J4" s="45">
        <v>4.0</v>
      </c>
      <c r="K4" s="44">
        <v>4.0</v>
      </c>
      <c r="L4" s="44">
        <v>5.0</v>
      </c>
      <c r="M4" s="45">
        <v>6.0</v>
      </c>
    </row>
    <row r="5">
      <c r="A5" s="4" t="s">
        <v>280</v>
      </c>
      <c r="B5" s="44">
        <v>6.0</v>
      </c>
      <c r="C5" s="44">
        <v>6.0</v>
      </c>
      <c r="D5" s="45">
        <v>5.0</v>
      </c>
      <c r="E5" s="44">
        <v>7.0</v>
      </c>
      <c r="F5" s="44">
        <v>7.0</v>
      </c>
      <c r="G5" s="45">
        <v>7.0</v>
      </c>
      <c r="H5" s="44">
        <v>6.0</v>
      </c>
      <c r="I5" s="44">
        <v>5.0</v>
      </c>
      <c r="J5" s="45">
        <v>5.0</v>
      </c>
      <c r="K5" s="44">
        <v>3.0</v>
      </c>
      <c r="L5" s="44">
        <v>3.0</v>
      </c>
      <c r="M5" s="45">
        <v>3.0</v>
      </c>
      <c r="O5" s="13"/>
      <c r="P5" s="13"/>
      <c r="Q5" s="13"/>
    </row>
    <row r="6">
      <c r="A6" s="4" t="s">
        <v>281</v>
      </c>
      <c r="B6" s="44">
        <v>3.0</v>
      </c>
      <c r="C6" s="44">
        <v>7.0</v>
      </c>
      <c r="D6" s="45">
        <v>7.0</v>
      </c>
      <c r="E6" s="44">
        <v>7.0</v>
      </c>
      <c r="F6" s="44">
        <v>7.0</v>
      </c>
      <c r="G6" s="45">
        <v>7.0</v>
      </c>
      <c r="H6" s="44">
        <v>7.0</v>
      </c>
      <c r="I6" s="44">
        <v>7.0</v>
      </c>
      <c r="J6" s="45">
        <v>6.0</v>
      </c>
      <c r="K6" s="44">
        <v>7.0</v>
      </c>
      <c r="L6" s="44">
        <v>7.0</v>
      </c>
      <c r="M6" s="45">
        <v>4.0</v>
      </c>
      <c r="N6" s="13"/>
      <c r="O6" s="13"/>
      <c r="P6" s="13"/>
      <c r="Q6" s="13"/>
    </row>
    <row r="7">
      <c r="A7" s="4" t="s">
        <v>282</v>
      </c>
      <c r="B7" s="44">
        <v>4.0</v>
      </c>
      <c r="C7" s="44">
        <v>5.0</v>
      </c>
      <c r="D7" s="45">
        <v>4.0</v>
      </c>
      <c r="E7" s="44">
        <v>3.0</v>
      </c>
      <c r="F7" s="44">
        <v>4.0</v>
      </c>
      <c r="G7" s="45">
        <v>3.0</v>
      </c>
      <c r="H7" s="44">
        <v>6.0</v>
      </c>
      <c r="I7" s="44">
        <v>3.0</v>
      </c>
      <c r="J7" s="45">
        <v>2.0</v>
      </c>
      <c r="K7" s="44">
        <v>3.0</v>
      </c>
      <c r="L7" s="44">
        <v>3.0</v>
      </c>
      <c r="M7" s="45">
        <v>3.0</v>
      </c>
      <c r="N7" s="13"/>
      <c r="O7" s="13"/>
      <c r="P7" s="13"/>
      <c r="Q7" s="13"/>
    </row>
    <row r="8">
      <c r="A8" s="4" t="s">
        <v>283</v>
      </c>
      <c r="B8" s="44">
        <v>7.0</v>
      </c>
      <c r="C8" s="44">
        <v>7.0</v>
      </c>
      <c r="D8" s="45">
        <v>5.0</v>
      </c>
      <c r="E8" s="44">
        <v>7.0</v>
      </c>
      <c r="F8" s="44">
        <v>7.0</v>
      </c>
      <c r="G8" s="45">
        <v>7.0</v>
      </c>
      <c r="H8" s="44">
        <v>6.0</v>
      </c>
      <c r="I8" s="44">
        <v>4.0</v>
      </c>
      <c r="J8" s="45">
        <v>7.0</v>
      </c>
      <c r="K8" s="44">
        <v>5.0</v>
      </c>
      <c r="L8" s="44">
        <v>7.0</v>
      </c>
      <c r="M8" s="45">
        <v>7.0</v>
      </c>
      <c r="N8" s="13"/>
      <c r="O8" s="13"/>
      <c r="P8" s="13"/>
      <c r="Q8" s="13"/>
    </row>
    <row r="9">
      <c r="A9" s="4" t="s">
        <v>284</v>
      </c>
      <c r="B9" s="44">
        <v>6.0</v>
      </c>
      <c r="C9" s="44">
        <v>6.0</v>
      </c>
      <c r="D9" s="45">
        <v>2.0</v>
      </c>
      <c r="E9" s="44">
        <v>7.0</v>
      </c>
      <c r="F9" s="44">
        <v>7.0</v>
      </c>
      <c r="G9" s="45">
        <v>7.0</v>
      </c>
      <c r="H9" s="44">
        <v>7.0</v>
      </c>
      <c r="I9" s="44">
        <v>7.0</v>
      </c>
      <c r="J9" s="45">
        <v>4.0</v>
      </c>
      <c r="K9" s="44">
        <v>6.0</v>
      </c>
      <c r="L9" s="44">
        <v>5.0</v>
      </c>
      <c r="M9" s="45">
        <v>6.0</v>
      </c>
      <c r="N9" s="13"/>
      <c r="O9" s="13"/>
      <c r="P9" s="13"/>
      <c r="Q9" s="13"/>
    </row>
    <row r="10">
      <c r="A10" s="4" t="s">
        <v>285</v>
      </c>
      <c r="B10" s="44">
        <v>5.0</v>
      </c>
      <c r="C10" s="44">
        <v>7.0</v>
      </c>
      <c r="D10" s="45">
        <v>4.0</v>
      </c>
      <c r="E10" s="44">
        <v>7.0</v>
      </c>
      <c r="F10" s="44">
        <v>2.0</v>
      </c>
      <c r="G10" s="45">
        <v>7.0</v>
      </c>
      <c r="H10" s="44">
        <v>7.0</v>
      </c>
      <c r="I10" s="44">
        <v>5.0</v>
      </c>
      <c r="J10" s="45">
        <v>4.0</v>
      </c>
      <c r="K10" s="44">
        <v>5.0</v>
      </c>
      <c r="L10" s="44">
        <v>6.0</v>
      </c>
      <c r="M10" s="45">
        <v>7.0</v>
      </c>
      <c r="N10" s="13"/>
      <c r="O10" s="13"/>
      <c r="P10" s="13"/>
      <c r="Q10" s="13"/>
    </row>
    <row r="11">
      <c r="A11" s="4" t="s">
        <v>286</v>
      </c>
      <c r="B11" s="44">
        <v>5.0</v>
      </c>
      <c r="C11" s="44">
        <v>2.0</v>
      </c>
      <c r="D11" s="45">
        <v>1.0</v>
      </c>
      <c r="E11" s="44">
        <v>5.0</v>
      </c>
      <c r="F11" s="44">
        <v>4.0</v>
      </c>
      <c r="G11" s="45">
        <v>5.0</v>
      </c>
      <c r="H11" s="44">
        <v>4.0</v>
      </c>
      <c r="I11" s="44">
        <v>5.0</v>
      </c>
      <c r="J11" s="45">
        <v>4.0</v>
      </c>
      <c r="K11" s="44">
        <v>6.0</v>
      </c>
      <c r="L11" s="44">
        <v>5.0</v>
      </c>
      <c r="M11" s="45">
        <v>5.0</v>
      </c>
      <c r="N11" s="13"/>
      <c r="O11" s="13"/>
      <c r="P11" s="13"/>
      <c r="Q11" s="13"/>
    </row>
    <row r="12">
      <c r="A12" s="4" t="s">
        <v>287</v>
      </c>
      <c r="B12" s="44">
        <v>6.0</v>
      </c>
      <c r="C12" s="44">
        <v>6.0</v>
      </c>
      <c r="D12" s="45">
        <v>5.0</v>
      </c>
      <c r="E12" s="44">
        <v>7.0</v>
      </c>
      <c r="F12" s="44">
        <v>7.0</v>
      </c>
      <c r="G12" s="45">
        <v>6.0</v>
      </c>
      <c r="H12" s="44">
        <v>5.0</v>
      </c>
      <c r="I12" s="44">
        <v>4.0</v>
      </c>
      <c r="J12" s="45">
        <v>5.0</v>
      </c>
      <c r="K12" s="44">
        <v>5.0</v>
      </c>
      <c r="L12" s="44">
        <v>5.0</v>
      </c>
      <c r="M12" s="45">
        <v>4.0</v>
      </c>
      <c r="N12" s="13"/>
      <c r="O12" s="13"/>
      <c r="P12" s="13"/>
      <c r="Q12" s="13"/>
    </row>
    <row r="13">
      <c r="A13" s="4" t="s">
        <v>288</v>
      </c>
      <c r="B13" s="44">
        <v>6.0</v>
      </c>
      <c r="C13" s="44">
        <v>7.0</v>
      </c>
      <c r="D13" s="45">
        <v>6.0</v>
      </c>
      <c r="E13" s="44">
        <v>7.0</v>
      </c>
      <c r="F13" s="44">
        <v>7.0</v>
      </c>
      <c r="G13" s="45">
        <v>7.0</v>
      </c>
      <c r="H13" s="44">
        <v>7.0</v>
      </c>
      <c r="I13" s="44">
        <v>7.0</v>
      </c>
      <c r="J13" s="45">
        <v>7.0</v>
      </c>
      <c r="K13" s="44">
        <v>6.0</v>
      </c>
      <c r="L13" s="44">
        <v>7.0</v>
      </c>
      <c r="M13" s="45">
        <v>6.0</v>
      </c>
      <c r="N13" s="13"/>
      <c r="O13" s="13"/>
      <c r="P13" s="13"/>
      <c r="Q13" s="13"/>
    </row>
    <row r="14">
      <c r="A14" s="4" t="s">
        <v>289</v>
      </c>
      <c r="B14" s="44">
        <v>4.0</v>
      </c>
      <c r="C14" s="44">
        <v>4.0</v>
      </c>
      <c r="D14" s="45">
        <v>4.0</v>
      </c>
      <c r="E14" s="44">
        <v>4.0</v>
      </c>
      <c r="F14" s="44">
        <v>7.0</v>
      </c>
      <c r="G14" s="45">
        <v>7.0</v>
      </c>
      <c r="H14" s="44">
        <v>7.0</v>
      </c>
      <c r="I14" s="44">
        <v>7.0</v>
      </c>
      <c r="J14" s="45">
        <v>4.0</v>
      </c>
      <c r="K14" s="44">
        <v>4.0</v>
      </c>
      <c r="L14" s="44">
        <v>4.0</v>
      </c>
      <c r="M14" s="45">
        <v>4.0</v>
      </c>
      <c r="N14" s="13"/>
      <c r="O14" s="13"/>
      <c r="P14" s="13"/>
      <c r="Q14" s="13"/>
    </row>
    <row r="15">
      <c r="A15" s="4" t="s">
        <v>290</v>
      </c>
      <c r="B15" s="44">
        <v>3.0</v>
      </c>
      <c r="C15" s="44">
        <v>3.0</v>
      </c>
      <c r="D15" s="45">
        <v>3.0</v>
      </c>
      <c r="E15" s="44">
        <v>4.0</v>
      </c>
      <c r="F15" s="44">
        <v>5.0</v>
      </c>
      <c r="G15" s="45">
        <v>7.0</v>
      </c>
      <c r="H15" s="44">
        <v>5.0</v>
      </c>
      <c r="I15" s="44">
        <v>4.0</v>
      </c>
      <c r="J15" s="45">
        <v>3.0</v>
      </c>
      <c r="K15" s="44">
        <v>5.0</v>
      </c>
      <c r="L15" s="44">
        <v>5.0</v>
      </c>
      <c r="M15" s="45">
        <v>5.0</v>
      </c>
      <c r="N15" s="13"/>
      <c r="O15" s="13"/>
      <c r="P15" s="13"/>
      <c r="Q15" s="13"/>
    </row>
    <row r="16">
      <c r="A16" s="4" t="s">
        <v>291</v>
      </c>
      <c r="B16" s="44">
        <v>1.0</v>
      </c>
      <c r="C16" s="44">
        <v>4.0</v>
      </c>
      <c r="D16" s="45">
        <v>6.0</v>
      </c>
      <c r="E16" s="44">
        <v>7.0</v>
      </c>
      <c r="F16" s="44">
        <v>7.0</v>
      </c>
      <c r="G16" s="45">
        <v>7.0</v>
      </c>
      <c r="H16" s="44">
        <v>1.0</v>
      </c>
      <c r="I16" s="44">
        <v>1.0</v>
      </c>
      <c r="J16" s="45">
        <v>1.0</v>
      </c>
      <c r="K16" s="44">
        <v>6.0</v>
      </c>
      <c r="L16" s="44">
        <v>6.0</v>
      </c>
      <c r="M16" s="45">
        <v>7.0</v>
      </c>
      <c r="N16" s="13"/>
      <c r="O16" s="13"/>
      <c r="P16" s="13"/>
      <c r="Q16" s="13"/>
    </row>
    <row r="17">
      <c r="A17" s="4" t="s">
        <v>292</v>
      </c>
      <c r="B17" s="44">
        <v>7.0</v>
      </c>
      <c r="C17" s="44">
        <v>3.0</v>
      </c>
      <c r="D17" s="45">
        <v>1.0</v>
      </c>
      <c r="E17" s="44">
        <v>5.0</v>
      </c>
      <c r="F17" s="44">
        <v>5.0</v>
      </c>
      <c r="G17" s="45">
        <v>6.0</v>
      </c>
      <c r="H17" s="44">
        <v>5.0</v>
      </c>
      <c r="I17" s="44">
        <v>2.0</v>
      </c>
      <c r="J17" s="45">
        <v>4.0</v>
      </c>
      <c r="K17" s="44">
        <v>6.0</v>
      </c>
      <c r="L17" s="44">
        <v>6.0</v>
      </c>
      <c r="M17" s="45">
        <v>7.0</v>
      </c>
      <c r="N17" s="13"/>
      <c r="O17" s="13"/>
      <c r="P17" s="13"/>
      <c r="Q17" s="13"/>
    </row>
    <row r="18">
      <c r="A18" s="4" t="s">
        <v>293</v>
      </c>
      <c r="B18" s="44">
        <v>6.0</v>
      </c>
      <c r="C18" s="44">
        <v>6.0</v>
      </c>
      <c r="D18" s="45">
        <v>7.0</v>
      </c>
      <c r="E18" s="44">
        <v>7.0</v>
      </c>
      <c r="F18" s="44">
        <v>1.0</v>
      </c>
      <c r="G18" s="45">
        <v>7.0</v>
      </c>
      <c r="H18" s="44">
        <v>6.0</v>
      </c>
      <c r="I18" s="44">
        <v>5.0</v>
      </c>
      <c r="J18" s="45">
        <v>6.0</v>
      </c>
      <c r="K18" s="44">
        <v>7.0</v>
      </c>
      <c r="L18" s="44">
        <v>7.0</v>
      </c>
      <c r="M18" s="45">
        <v>7.0</v>
      </c>
      <c r="N18" s="13"/>
      <c r="O18" s="13"/>
      <c r="P18" s="13"/>
      <c r="Q18" s="13"/>
    </row>
    <row r="19">
      <c r="A19" s="4" t="s">
        <v>294</v>
      </c>
      <c r="B19" s="44">
        <v>6.0</v>
      </c>
      <c r="C19" s="44">
        <v>6.0</v>
      </c>
      <c r="D19" s="45">
        <v>6.0</v>
      </c>
      <c r="E19" s="44">
        <v>7.0</v>
      </c>
      <c r="F19" s="44">
        <v>7.0</v>
      </c>
      <c r="G19" s="45">
        <v>7.0</v>
      </c>
      <c r="H19" s="44">
        <v>6.0</v>
      </c>
      <c r="I19" s="44">
        <v>5.0</v>
      </c>
      <c r="J19" s="45">
        <v>4.0</v>
      </c>
      <c r="K19" s="44">
        <v>5.0</v>
      </c>
      <c r="L19" s="44">
        <v>5.0</v>
      </c>
      <c r="M19" s="45">
        <v>3.0</v>
      </c>
      <c r="N19" s="13"/>
      <c r="O19" s="13"/>
      <c r="P19" s="13"/>
      <c r="Q19" s="13"/>
    </row>
    <row r="20">
      <c r="A20" s="4" t="s">
        <v>295</v>
      </c>
      <c r="B20" s="44">
        <v>6.0</v>
      </c>
      <c r="C20" s="44">
        <v>3.0</v>
      </c>
      <c r="D20" s="45">
        <v>4.0</v>
      </c>
      <c r="E20" s="44">
        <v>7.0</v>
      </c>
      <c r="F20" s="44">
        <v>7.0</v>
      </c>
      <c r="G20" s="45">
        <v>1.0</v>
      </c>
      <c r="H20" s="44">
        <v>7.0</v>
      </c>
      <c r="I20" s="44">
        <v>7.0</v>
      </c>
      <c r="J20" s="45">
        <v>7.0</v>
      </c>
      <c r="K20" s="44">
        <v>3.0</v>
      </c>
      <c r="L20" s="44">
        <v>2.0</v>
      </c>
      <c r="M20" s="45">
        <v>3.0</v>
      </c>
      <c r="N20" s="13"/>
      <c r="O20" s="13"/>
      <c r="P20" s="13"/>
      <c r="Q20" s="13"/>
    </row>
    <row r="21">
      <c r="A21" s="4" t="s">
        <v>296</v>
      </c>
      <c r="B21" s="44">
        <v>3.0</v>
      </c>
      <c r="C21" s="44">
        <v>7.0</v>
      </c>
      <c r="D21" s="45">
        <v>4.0</v>
      </c>
      <c r="E21" s="44">
        <v>7.0</v>
      </c>
      <c r="F21" s="44">
        <v>3.0</v>
      </c>
      <c r="G21" s="45">
        <v>7.0</v>
      </c>
      <c r="H21" s="44">
        <v>1.0</v>
      </c>
      <c r="I21" s="44">
        <v>3.0</v>
      </c>
      <c r="J21" s="45">
        <v>4.0</v>
      </c>
      <c r="K21" s="44">
        <v>6.0</v>
      </c>
      <c r="L21" s="44">
        <v>7.0</v>
      </c>
      <c r="M21" s="45">
        <v>7.0</v>
      </c>
      <c r="N21" s="13"/>
      <c r="O21" s="13"/>
      <c r="P21" s="13"/>
      <c r="Q21" s="13"/>
    </row>
    <row r="22">
      <c r="A22" s="4" t="s">
        <v>304</v>
      </c>
      <c r="B22" s="44">
        <v>4.0</v>
      </c>
      <c r="C22" s="44">
        <v>4.0</v>
      </c>
      <c r="D22" s="45">
        <v>4.0</v>
      </c>
      <c r="E22" s="44">
        <v>4.0</v>
      </c>
      <c r="F22" s="44">
        <v>4.0</v>
      </c>
      <c r="G22" s="45">
        <v>4.0</v>
      </c>
      <c r="H22" s="44">
        <v>4.0</v>
      </c>
      <c r="I22" s="44">
        <v>4.0</v>
      </c>
      <c r="J22" s="45">
        <v>4.0</v>
      </c>
      <c r="K22" s="44">
        <v>4.0</v>
      </c>
      <c r="L22" s="44">
        <v>4.0</v>
      </c>
      <c r="M22" s="45">
        <v>5.0</v>
      </c>
      <c r="N22" s="13"/>
      <c r="O22" s="13"/>
      <c r="P22" s="13"/>
      <c r="Q22" s="13"/>
    </row>
    <row r="23">
      <c r="A23" s="4" t="s">
        <v>305</v>
      </c>
      <c r="B23" s="44">
        <v>6.0</v>
      </c>
      <c r="C23" s="44">
        <v>6.0</v>
      </c>
      <c r="D23" s="45">
        <v>3.0</v>
      </c>
      <c r="E23" s="44">
        <v>5.0</v>
      </c>
      <c r="F23" s="44">
        <v>5.0</v>
      </c>
      <c r="G23" s="45">
        <v>1.0</v>
      </c>
      <c r="H23" s="44">
        <v>5.0</v>
      </c>
      <c r="I23" s="44">
        <v>2.0</v>
      </c>
      <c r="J23" s="45">
        <v>4.0</v>
      </c>
      <c r="K23" s="44">
        <v>3.0</v>
      </c>
      <c r="L23" s="44">
        <v>3.0</v>
      </c>
      <c r="M23" s="45">
        <v>4.0</v>
      </c>
      <c r="N23" s="13"/>
      <c r="O23" s="13"/>
      <c r="P23" s="13"/>
      <c r="Q23" s="13"/>
    </row>
    <row r="24">
      <c r="A24" s="4" t="s">
        <v>306</v>
      </c>
      <c r="B24" s="44">
        <v>7.0</v>
      </c>
      <c r="C24" s="44">
        <v>7.0</v>
      </c>
      <c r="D24" s="45">
        <v>5.0</v>
      </c>
      <c r="E24" s="44">
        <v>7.0</v>
      </c>
      <c r="F24" s="44">
        <v>7.0</v>
      </c>
      <c r="G24" s="45">
        <v>7.0</v>
      </c>
      <c r="H24" s="44">
        <v>7.0</v>
      </c>
      <c r="I24" s="44">
        <v>7.0</v>
      </c>
      <c r="J24" s="45">
        <v>6.0</v>
      </c>
      <c r="K24" s="44">
        <v>6.0</v>
      </c>
      <c r="L24" s="44">
        <v>5.0</v>
      </c>
      <c r="M24" s="45">
        <v>7.0</v>
      </c>
      <c r="N24" s="13"/>
      <c r="O24" s="13"/>
      <c r="P24" s="13"/>
      <c r="Q24" s="13"/>
    </row>
    <row r="25">
      <c r="A25" s="4" t="s">
        <v>307</v>
      </c>
      <c r="B25" s="44">
        <v>7.0</v>
      </c>
      <c r="C25" s="44">
        <v>4.0</v>
      </c>
      <c r="D25" s="45">
        <v>5.0</v>
      </c>
      <c r="E25" s="44">
        <v>7.0</v>
      </c>
      <c r="F25" s="44">
        <v>7.0</v>
      </c>
      <c r="G25" s="45">
        <v>7.0</v>
      </c>
      <c r="H25" s="44">
        <v>7.0</v>
      </c>
      <c r="I25" s="44">
        <v>6.0</v>
      </c>
      <c r="J25" s="45">
        <v>4.0</v>
      </c>
      <c r="K25" s="44">
        <v>4.0</v>
      </c>
      <c r="L25" s="44">
        <v>4.0</v>
      </c>
      <c r="M25" s="45">
        <v>3.0</v>
      </c>
      <c r="N25" s="13"/>
      <c r="O25" s="13"/>
      <c r="P25" s="13"/>
      <c r="Q25" s="13"/>
    </row>
    <row r="26">
      <c r="A26" s="4" t="s">
        <v>308</v>
      </c>
      <c r="B26" s="44">
        <v>7.0</v>
      </c>
      <c r="C26" s="44">
        <v>3.0</v>
      </c>
      <c r="D26" s="45">
        <v>7.0</v>
      </c>
      <c r="E26" s="44">
        <v>1.0</v>
      </c>
      <c r="F26" s="44">
        <v>7.0</v>
      </c>
      <c r="G26" s="45">
        <v>1.0</v>
      </c>
      <c r="H26" s="44">
        <v>4.0</v>
      </c>
      <c r="I26" s="44">
        <v>1.0</v>
      </c>
      <c r="J26" s="45">
        <v>3.0</v>
      </c>
      <c r="K26" s="44">
        <v>4.0</v>
      </c>
      <c r="L26" s="44">
        <v>7.0</v>
      </c>
      <c r="M26" s="45">
        <v>7.0</v>
      </c>
      <c r="N26" s="13"/>
      <c r="O26" s="13"/>
      <c r="P26" s="13"/>
      <c r="Q26" s="13"/>
    </row>
    <row r="27">
      <c r="A27" s="4" t="s">
        <v>309</v>
      </c>
      <c r="B27" s="44">
        <v>6.0</v>
      </c>
      <c r="C27" s="44">
        <v>7.0</v>
      </c>
      <c r="D27" s="45">
        <v>7.0</v>
      </c>
      <c r="E27" s="44">
        <v>7.0</v>
      </c>
      <c r="F27" s="44">
        <v>6.0</v>
      </c>
      <c r="G27" s="45">
        <v>7.0</v>
      </c>
      <c r="H27" s="44">
        <v>6.0</v>
      </c>
      <c r="I27" s="44">
        <v>6.0</v>
      </c>
      <c r="J27" s="45">
        <v>6.0</v>
      </c>
      <c r="K27" s="44">
        <v>7.0</v>
      </c>
      <c r="L27" s="44">
        <v>7.0</v>
      </c>
      <c r="M27" s="45">
        <v>7.0</v>
      </c>
      <c r="N27" s="13"/>
      <c r="O27" s="13"/>
      <c r="P27" s="13"/>
      <c r="Q27" s="13"/>
    </row>
    <row r="28">
      <c r="A28" s="4" t="s">
        <v>310</v>
      </c>
      <c r="B28" s="44">
        <v>3.0</v>
      </c>
      <c r="C28" s="44">
        <v>6.0</v>
      </c>
      <c r="D28" s="45">
        <v>5.0</v>
      </c>
      <c r="E28" s="44">
        <v>5.0</v>
      </c>
      <c r="F28" s="44">
        <v>6.0</v>
      </c>
      <c r="G28" s="45">
        <v>7.0</v>
      </c>
      <c r="H28" s="44">
        <v>2.0</v>
      </c>
      <c r="I28" s="44">
        <v>1.0</v>
      </c>
      <c r="J28" s="45">
        <v>1.0</v>
      </c>
      <c r="K28" s="44">
        <v>4.0</v>
      </c>
      <c r="L28" s="44">
        <v>4.0</v>
      </c>
      <c r="M28" s="45">
        <v>4.0</v>
      </c>
      <c r="N28" s="13"/>
      <c r="O28" s="13"/>
      <c r="P28" s="13"/>
      <c r="Q28" s="13"/>
    </row>
    <row r="29">
      <c r="A29" s="4" t="s">
        <v>311</v>
      </c>
      <c r="B29" s="44">
        <v>2.0</v>
      </c>
      <c r="C29" s="44">
        <v>1.0</v>
      </c>
      <c r="D29" s="45">
        <v>1.0</v>
      </c>
      <c r="E29" s="44">
        <v>4.0</v>
      </c>
      <c r="F29" s="44">
        <v>4.0</v>
      </c>
      <c r="G29" s="45">
        <v>7.0</v>
      </c>
      <c r="H29" s="44">
        <v>1.0</v>
      </c>
      <c r="I29" s="44">
        <v>1.0</v>
      </c>
      <c r="J29" s="45">
        <v>4.0</v>
      </c>
      <c r="K29" s="44">
        <v>4.0</v>
      </c>
      <c r="L29" s="44">
        <v>6.0</v>
      </c>
      <c r="M29" s="45">
        <v>4.0</v>
      </c>
      <c r="N29" s="13"/>
      <c r="O29" s="13"/>
      <c r="P29" s="13"/>
      <c r="Q29" s="13"/>
    </row>
    <row r="30">
      <c r="A30" s="4" t="s">
        <v>312</v>
      </c>
      <c r="B30" s="44">
        <v>7.0</v>
      </c>
      <c r="C30" s="44">
        <v>7.0</v>
      </c>
      <c r="D30" s="45">
        <v>1.0</v>
      </c>
      <c r="E30" s="44">
        <v>7.0</v>
      </c>
      <c r="F30" s="44">
        <v>7.0</v>
      </c>
      <c r="G30" s="45">
        <v>7.0</v>
      </c>
      <c r="H30" s="44">
        <v>3.0</v>
      </c>
      <c r="I30" s="44">
        <v>4.0</v>
      </c>
      <c r="J30" s="45">
        <v>5.0</v>
      </c>
      <c r="K30" s="44">
        <v>4.0</v>
      </c>
      <c r="L30" s="44">
        <v>5.0</v>
      </c>
      <c r="M30" s="45">
        <v>7.0</v>
      </c>
      <c r="N30" s="13"/>
      <c r="O30" s="13"/>
      <c r="P30" s="13"/>
      <c r="Q30" s="13"/>
    </row>
    <row r="31">
      <c r="A31" s="4" t="s">
        <v>313</v>
      </c>
      <c r="B31" s="44">
        <v>7.0</v>
      </c>
      <c r="C31" s="44">
        <v>7.0</v>
      </c>
      <c r="D31" s="45">
        <v>5.0</v>
      </c>
      <c r="E31" s="44">
        <v>7.0</v>
      </c>
      <c r="F31" s="44">
        <v>7.0</v>
      </c>
      <c r="G31" s="45">
        <v>7.0</v>
      </c>
      <c r="H31" s="44">
        <v>7.0</v>
      </c>
      <c r="I31" s="44">
        <v>7.0</v>
      </c>
      <c r="J31" s="45">
        <v>5.0</v>
      </c>
      <c r="K31" s="44">
        <v>3.0</v>
      </c>
      <c r="L31" s="44">
        <v>3.0</v>
      </c>
      <c r="M31" s="45">
        <v>3.0</v>
      </c>
      <c r="N31" s="13"/>
      <c r="O31" s="13"/>
      <c r="P31" s="13"/>
      <c r="Q31" s="13"/>
    </row>
    <row r="32">
      <c r="A32" s="4" t="s">
        <v>314</v>
      </c>
      <c r="B32" s="44">
        <v>6.0</v>
      </c>
      <c r="C32" s="44">
        <v>6.0</v>
      </c>
      <c r="D32" s="45">
        <v>5.0</v>
      </c>
      <c r="E32" s="44">
        <v>7.0</v>
      </c>
      <c r="F32" s="44">
        <v>7.0</v>
      </c>
      <c r="G32" s="45">
        <v>7.0</v>
      </c>
      <c r="H32" s="44">
        <v>5.0</v>
      </c>
      <c r="I32" s="44">
        <v>5.0</v>
      </c>
      <c r="J32" s="45">
        <v>5.0</v>
      </c>
      <c r="K32" s="44">
        <v>6.0</v>
      </c>
      <c r="L32" s="44">
        <v>6.0</v>
      </c>
      <c r="M32" s="45">
        <v>7.0</v>
      </c>
      <c r="N32" s="13"/>
      <c r="O32" s="13"/>
      <c r="P32" s="13"/>
      <c r="Q32" s="13"/>
    </row>
    <row r="33">
      <c r="A33" s="4" t="s">
        <v>315</v>
      </c>
      <c r="B33" s="44">
        <v>6.0</v>
      </c>
      <c r="C33" s="44">
        <v>1.0</v>
      </c>
      <c r="D33" s="45">
        <v>3.0</v>
      </c>
      <c r="E33" s="44">
        <v>6.0</v>
      </c>
      <c r="F33" s="44">
        <v>2.0</v>
      </c>
      <c r="G33" s="45">
        <v>4.0</v>
      </c>
      <c r="H33" s="44">
        <v>4.0</v>
      </c>
      <c r="I33" s="44">
        <v>1.0</v>
      </c>
      <c r="J33" s="45">
        <v>3.0</v>
      </c>
      <c r="K33" s="44">
        <v>5.0</v>
      </c>
      <c r="L33" s="44">
        <v>6.0</v>
      </c>
      <c r="M33" s="45">
        <v>5.0</v>
      </c>
      <c r="N33" s="13"/>
      <c r="O33" s="13"/>
      <c r="P33" s="13"/>
      <c r="Q33" s="13"/>
    </row>
    <row r="34">
      <c r="A34" s="4" t="s">
        <v>316</v>
      </c>
      <c r="B34" s="44">
        <v>3.0</v>
      </c>
      <c r="C34" s="44">
        <v>4.0</v>
      </c>
      <c r="D34" s="45">
        <v>5.0</v>
      </c>
      <c r="E34" s="44">
        <v>6.0</v>
      </c>
      <c r="F34" s="44">
        <v>5.0</v>
      </c>
      <c r="G34" s="45">
        <v>6.0</v>
      </c>
      <c r="H34" s="44">
        <v>5.0</v>
      </c>
      <c r="I34" s="44">
        <v>7.0</v>
      </c>
      <c r="J34" s="45">
        <v>4.0</v>
      </c>
      <c r="K34" s="44">
        <v>5.0</v>
      </c>
      <c r="L34" s="44">
        <v>4.0</v>
      </c>
      <c r="M34" s="45">
        <v>3.0</v>
      </c>
      <c r="N34" s="13"/>
      <c r="O34" s="13"/>
      <c r="P34" s="13"/>
      <c r="Q34" s="13"/>
    </row>
    <row r="35">
      <c r="A35" s="4" t="s">
        <v>317</v>
      </c>
      <c r="B35" s="44">
        <v>6.0</v>
      </c>
      <c r="C35" s="44">
        <v>6.0</v>
      </c>
      <c r="D35" s="45">
        <v>6.0</v>
      </c>
      <c r="E35" s="44">
        <v>6.0</v>
      </c>
      <c r="F35" s="44">
        <v>6.0</v>
      </c>
      <c r="G35" s="45">
        <v>7.0</v>
      </c>
      <c r="H35" s="44">
        <v>5.0</v>
      </c>
      <c r="I35" s="44">
        <v>3.0</v>
      </c>
      <c r="J35" s="45">
        <v>1.0</v>
      </c>
      <c r="K35" s="44">
        <v>5.0</v>
      </c>
      <c r="L35" s="44">
        <v>6.0</v>
      </c>
      <c r="M35" s="45">
        <v>4.0</v>
      </c>
      <c r="N35" s="13"/>
      <c r="O35" s="13"/>
      <c r="P35" s="13"/>
      <c r="Q35" s="13"/>
    </row>
    <row r="36">
      <c r="A36" s="4" t="s">
        <v>318</v>
      </c>
      <c r="B36" s="44">
        <v>7.0</v>
      </c>
      <c r="C36" s="44">
        <v>2.0</v>
      </c>
      <c r="D36" s="45">
        <v>6.0</v>
      </c>
      <c r="E36" s="44">
        <v>7.0</v>
      </c>
      <c r="F36" s="44">
        <v>7.0</v>
      </c>
      <c r="G36" s="45">
        <v>7.0</v>
      </c>
      <c r="H36" s="44">
        <v>7.0</v>
      </c>
      <c r="I36" s="44">
        <v>6.0</v>
      </c>
      <c r="J36" s="45">
        <v>7.0</v>
      </c>
      <c r="K36" s="44">
        <v>6.0</v>
      </c>
      <c r="L36" s="44">
        <v>6.0</v>
      </c>
      <c r="M36" s="45">
        <v>7.0</v>
      </c>
      <c r="N36" s="13"/>
      <c r="O36" s="13"/>
      <c r="P36" s="13"/>
      <c r="Q36" s="13"/>
    </row>
    <row r="37">
      <c r="A37" s="4" t="s">
        <v>319</v>
      </c>
      <c r="B37" s="44">
        <v>6.0</v>
      </c>
      <c r="C37" s="44">
        <v>2.0</v>
      </c>
      <c r="D37" s="45">
        <v>3.0</v>
      </c>
      <c r="E37" s="44">
        <v>7.0</v>
      </c>
      <c r="F37" s="44">
        <v>7.0</v>
      </c>
      <c r="G37" s="45">
        <v>7.0</v>
      </c>
      <c r="H37" s="44">
        <v>6.0</v>
      </c>
      <c r="I37" s="44">
        <v>2.0</v>
      </c>
      <c r="J37" s="45">
        <v>3.0</v>
      </c>
      <c r="K37" s="44">
        <v>3.0</v>
      </c>
      <c r="L37" s="44">
        <v>3.0</v>
      </c>
      <c r="M37" s="45">
        <v>1.0</v>
      </c>
      <c r="N37" s="13"/>
      <c r="O37" s="13"/>
      <c r="P37" s="13"/>
      <c r="Q37" s="13"/>
    </row>
    <row r="38">
      <c r="A38" s="4" t="s">
        <v>320</v>
      </c>
      <c r="B38" s="44">
        <v>5.0</v>
      </c>
      <c r="C38" s="44">
        <v>6.0</v>
      </c>
      <c r="D38" s="45">
        <v>6.0</v>
      </c>
      <c r="E38" s="44">
        <v>7.0</v>
      </c>
      <c r="F38" s="44">
        <v>7.0</v>
      </c>
      <c r="G38" s="45">
        <v>7.0</v>
      </c>
      <c r="H38" s="44">
        <v>7.0</v>
      </c>
      <c r="I38" s="44">
        <v>7.0</v>
      </c>
      <c r="J38" s="45">
        <v>7.0</v>
      </c>
      <c r="K38" s="44">
        <v>5.0</v>
      </c>
      <c r="L38" s="44">
        <v>5.0</v>
      </c>
      <c r="M38" s="45">
        <v>5.0</v>
      </c>
      <c r="N38" s="13"/>
      <c r="O38" s="13"/>
      <c r="P38" s="13"/>
      <c r="Q38" s="13"/>
    </row>
    <row r="39">
      <c r="A39" s="4" t="s">
        <v>321</v>
      </c>
      <c r="B39" s="44">
        <v>6.0</v>
      </c>
      <c r="C39" s="44">
        <v>6.0</v>
      </c>
      <c r="D39" s="45">
        <v>4.0</v>
      </c>
      <c r="E39" s="44">
        <v>7.0</v>
      </c>
      <c r="F39" s="44">
        <v>7.0</v>
      </c>
      <c r="G39" s="45">
        <v>7.0</v>
      </c>
      <c r="H39" s="44">
        <v>6.0</v>
      </c>
      <c r="I39" s="44">
        <v>4.0</v>
      </c>
      <c r="J39" s="45">
        <v>3.0</v>
      </c>
      <c r="K39" s="44">
        <v>4.0</v>
      </c>
      <c r="L39" s="44">
        <v>3.0</v>
      </c>
      <c r="M39" s="45">
        <v>3.0</v>
      </c>
      <c r="N39" s="13"/>
      <c r="O39" s="13"/>
      <c r="P39" s="13"/>
      <c r="Q39" s="13"/>
    </row>
    <row r="40">
      <c r="A40" s="4" t="s">
        <v>322</v>
      </c>
      <c r="B40" s="44">
        <v>1.0</v>
      </c>
      <c r="C40" s="44">
        <v>7.0</v>
      </c>
      <c r="D40" s="45">
        <v>7.0</v>
      </c>
      <c r="E40" s="44">
        <v>7.0</v>
      </c>
      <c r="F40" s="44">
        <v>7.0</v>
      </c>
      <c r="G40" s="45">
        <v>7.0</v>
      </c>
      <c r="H40" s="44">
        <v>5.0</v>
      </c>
      <c r="I40" s="44">
        <v>5.0</v>
      </c>
      <c r="J40" s="45">
        <v>5.0</v>
      </c>
      <c r="K40" s="44">
        <v>5.0</v>
      </c>
      <c r="L40" s="44">
        <v>6.0</v>
      </c>
      <c r="M40" s="45">
        <v>6.0</v>
      </c>
      <c r="N40" s="13"/>
      <c r="O40" s="13"/>
      <c r="P40" s="13"/>
      <c r="Q40" s="13"/>
    </row>
    <row r="41">
      <c r="A41" s="4" t="s">
        <v>323</v>
      </c>
      <c r="B41" s="44">
        <v>3.0</v>
      </c>
      <c r="C41" s="44">
        <v>7.0</v>
      </c>
      <c r="D41" s="45">
        <v>4.0</v>
      </c>
      <c r="E41" s="44">
        <v>4.0</v>
      </c>
      <c r="F41" s="44">
        <v>3.0</v>
      </c>
      <c r="G41" s="45">
        <v>4.0</v>
      </c>
      <c r="H41" s="44">
        <v>7.0</v>
      </c>
      <c r="I41" s="44">
        <v>4.0</v>
      </c>
      <c r="J41" s="45">
        <v>4.0</v>
      </c>
      <c r="K41" s="44">
        <v>7.0</v>
      </c>
      <c r="L41" s="44">
        <v>5.0</v>
      </c>
      <c r="M41" s="45">
        <v>5.0</v>
      </c>
      <c r="N41" s="13"/>
      <c r="O41" s="13"/>
      <c r="P41" s="13"/>
      <c r="Q41" s="13"/>
    </row>
    <row r="42">
      <c r="A42" s="4" t="s">
        <v>324</v>
      </c>
      <c r="B42" s="44">
        <v>6.0</v>
      </c>
      <c r="C42" s="44">
        <v>6.0</v>
      </c>
      <c r="D42" s="45">
        <v>5.0</v>
      </c>
      <c r="E42" s="44">
        <v>7.0</v>
      </c>
      <c r="F42" s="44">
        <v>7.0</v>
      </c>
      <c r="G42" s="45">
        <v>7.0</v>
      </c>
      <c r="H42" s="44">
        <v>7.0</v>
      </c>
      <c r="I42" s="44">
        <v>7.0</v>
      </c>
      <c r="J42" s="45">
        <v>7.0</v>
      </c>
      <c r="K42" s="44">
        <v>6.0</v>
      </c>
      <c r="L42" s="44">
        <v>7.0</v>
      </c>
      <c r="M42" s="45">
        <v>6.0</v>
      </c>
      <c r="N42" s="13"/>
      <c r="O42" s="13"/>
      <c r="P42" s="13"/>
      <c r="Q42" s="13"/>
    </row>
    <row r="43">
      <c r="A43" s="4" t="s">
        <v>325</v>
      </c>
      <c r="B43" s="44">
        <v>5.0</v>
      </c>
      <c r="C43" s="44">
        <v>5.0</v>
      </c>
      <c r="D43" s="45">
        <v>5.0</v>
      </c>
      <c r="E43" s="44">
        <v>5.0</v>
      </c>
      <c r="F43" s="44">
        <v>6.0</v>
      </c>
      <c r="G43" s="45">
        <v>6.0</v>
      </c>
      <c r="H43" s="44">
        <v>5.0</v>
      </c>
      <c r="I43" s="44">
        <v>4.0</v>
      </c>
      <c r="J43" s="45">
        <v>5.0</v>
      </c>
      <c r="K43" s="44">
        <v>5.0</v>
      </c>
      <c r="L43" s="44">
        <v>4.0</v>
      </c>
      <c r="M43" s="45">
        <v>6.0</v>
      </c>
      <c r="N43" s="13"/>
      <c r="O43" s="13"/>
      <c r="P43" s="13"/>
      <c r="Q43" s="13"/>
    </row>
    <row r="44">
      <c r="A44" s="4" t="s">
        <v>326</v>
      </c>
      <c r="B44" s="44">
        <v>6.0</v>
      </c>
      <c r="C44" s="44">
        <v>6.0</v>
      </c>
      <c r="D44" s="45">
        <v>3.0</v>
      </c>
      <c r="E44" s="44">
        <v>5.0</v>
      </c>
      <c r="F44" s="44">
        <v>5.0</v>
      </c>
      <c r="G44" s="45">
        <v>1.0</v>
      </c>
      <c r="H44" s="44">
        <v>5.0</v>
      </c>
      <c r="I44" s="44">
        <v>2.0</v>
      </c>
      <c r="J44" s="45">
        <v>4.0</v>
      </c>
      <c r="K44" s="44">
        <v>3.0</v>
      </c>
      <c r="L44" s="44">
        <v>3.0</v>
      </c>
      <c r="M44" s="45">
        <v>4.0</v>
      </c>
      <c r="N44" s="13"/>
      <c r="O44" s="13"/>
      <c r="P44" s="13"/>
      <c r="Q44" s="13"/>
    </row>
    <row r="45">
      <c r="A45" s="4" t="s">
        <v>327</v>
      </c>
      <c r="B45" s="44">
        <v>6.0</v>
      </c>
      <c r="C45" s="44">
        <v>7.0</v>
      </c>
      <c r="D45" s="45">
        <v>7.0</v>
      </c>
      <c r="E45" s="44">
        <v>7.0</v>
      </c>
      <c r="F45" s="44">
        <v>7.0</v>
      </c>
      <c r="G45" s="45">
        <v>6.0</v>
      </c>
      <c r="H45" s="44">
        <v>5.0</v>
      </c>
      <c r="I45" s="44">
        <v>6.0</v>
      </c>
      <c r="J45" s="45">
        <v>7.0</v>
      </c>
      <c r="K45" s="44">
        <v>6.0</v>
      </c>
      <c r="L45" s="44">
        <v>6.0</v>
      </c>
      <c r="M45" s="45">
        <v>7.0</v>
      </c>
      <c r="N45" s="13"/>
      <c r="O45" s="13"/>
      <c r="P45" s="13"/>
      <c r="Q45" s="13"/>
    </row>
    <row r="46">
      <c r="A46" s="4" t="s">
        <v>328</v>
      </c>
      <c r="B46" s="44">
        <v>4.0</v>
      </c>
      <c r="C46" s="44">
        <v>3.0</v>
      </c>
      <c r="D46" s="45">
        <v>4.0</v>
      </c>
      <c r="E46" s="44">
        <v>7.0</v>
      </c>
      <c r="F46" s="44">
        <v>7.0</v>
      </c>
      <c r="G46" s="45">
        <v>5.0</v>
      </c>
      <c r="H46" s="44">
        <v>7.0</v>
      </c>
      <c r="I46" s="44">
        <v>7.0</v>
      </c>
      <c r="J46" s="45">
        <v>5.0</v>
      </c>
      <c r="K46" s="44">
        <v>5.0</v>
      </c>
      <c r="L46" s="44">
        <v>4.0</v>
      </c>
      <c r="M46" s="45">
        <v>5.0</v>
      </c>
      <c r="N46" s="13"/>
      <c r="O46" s="13"/>
      <c r="P46" s="13"/>
      <c r="Q46" s="13"/>
    </row>
    <row r="47">
      <c r="A47" s="4" t="s">
        <v>329</v>
      </c>
      <c r="B47" s="44">
        <v>5.0</v>
      </c>
      <c r="C47" s="44">
        <v>5.0</v>
      </c>
      <c r="D47" s="45">
        <v>4.0</v>
      </c>
      <c r="E47" s="44">
        <v>7.0</v>
      </c>
      <c r="F47" s="44">
        <v>7.0</v>
      </c>
      <c r="G47" s="45">
        <v>4.0</v>
      </c>
      <c r="H47" s="44">
        <v>7.0</v>
      </c>
      <c r="I47" s="44">
        <v>4.0</v>
      </c>
      <c r="J47" s="45">
        <v>3.0</v>
      </c>
      <c r="K47" s="44">
        <v>4.0</v>
      </c>
      <c r="L47" s="44">
        <v>6.0</v>
      </c>
      <c r="M47" s="45">
        <v>3.0</v>
      </c>
      <c r="N47" s="13"/>
      <c r="O47" s="13"/>
      <c r="P47" s="13"/>
      <c r="Q47" s="13"/>
    </row>
    <row r="48">
      <c r="A48" s="4" t="s">
        <v>330</v>
      </c>
      <c r="B48" s="44">
        <v>6.0</v>
      </c>
      <c r="C48" s="44">
        <v>7.0</v>
      </c>
      <c r="D48" s="45">
        <v>7.0</v>
      </c>
      <c r="E48" s="44">
        <v>7.0</v>
      </c>
      <c r="F48" s="44">
        <v>7.0</v>
      </c>
      <c r="G48" s="45">
        <v>7.0</v>
      </c>
      <c r="H48" s="44">
        <v>7.0</v>
      </c>
      <c r="I48" s="44">
        <v>5.0</v>
      </c>
      <c r="J48" s="45">
        <v>6.0</v>
      </c>
      <c r="K48" s="44">
        <v>7.0</v>
      </c>
      <c r="L48" s="44">
        <v>7.0</v>
      </c>
      <c r="M48" s="45">
        <v>6.0</v>
      </c>
      <c r="N48" s="13"/>
      <c r="O48" s="13"/>
      <c r="P48" s="13"/>
      <c r="Q48" s="13"/>
    </row>
    <row r="49">
      <c r="A49" s="4" t="s">
        <v>331</v>
      </c>
      <c r="B49" s="44">
        <v>7.0</v>
      </c>
      <c r="C49" s="44">
        <v>7.0</v>
      </c>
      <c r="D49" s="45">
        <v>7.0</v>
      </c>
      <c r="E49" s="44">
        <v>6.0</v>
      </c>
      <c r="F49" s="44">
        <v>7.0</v>
      </c>
      <c r="G49" s="45">
        <v>7.0</v>
      </c>
      <c r="H49" s="44">
        <v>7.0</v>
      </c>
      <c r="I49" s="44">
        <v>5.0</v>
      </c>
      <c r="J49" s="45">
        <v>6.0</v>
      </c>
      <c r="K49" s="44">
        <v>7.0</v>
      </c>
      <c r="L49" s="44">
        <v>7.0</v>
      </c>
      <c r="M49" s="45">
        <v>7.0</v>
      </c>
      <c r="N49" s="13"/>
      <c r="O49" s="13"/>
      <c r="P49" s="13"/>
      <c r="Q49" s="13"/>
    </row>
    <row r="50">
      <c r="A50" s="4" t="s">
        <v>332</v>
      </c>
      <c r="B50" s="44">
        <v>6.0</v>
      </c>
      <c r="C50" s="44">
        <v>4.0</v>
      </c>
      <c r="D50" s="45">
        <v>7.0</v>
      </c>
      <c r="E50" s="44">
        <v>7.0</v>
      </c>
      <c r="F50" s="44">
        <v>7.0</v>
      </c>
      <c r="G50" s="45">
        <v>7.0</v>
      </c>
      <c r="H50" s="44">
        <v>7.0</v>
      </c>
      <c r="I50" s="44">
        <v>7.0</v>
      </c>
      <c r="J50" s="45">
        <v>7.0</v>
      </c>
      <c r="K50" s="44">
        <v>6.0</v>
      </c>
      <c r="L50" s="44">
        <v>5.0</v>
      </c>
      <c r="M50" s="45">
        <v>7.0</v>
      </c>
      <c r="N50" s="13"/>
      <c r="O50" s="13"/>
      <c r="P50" s="13"/>
      <c r="Q50" s="13"/>
    </row>
    <row r="51">
      <c r="A51" s="4" t="s">
        <v>333</v>
      </c>
      <c r="B51" s="44">
        <v>3.0</v>
      </c>
      <c r="C51" s="44">
        <v>4.0</v>
      </c>
      <c r="D51" s="45">
        <v>2.0</v>
      </c>
      <c r="E51" s="44">
        <v>7.0</v>
      </c>
      <c r="F51" s="44">
        <v>7.0</v>
      </c>
      <c r="G51" s="45">
        <v>6.0</v>
      </c>
      <c r="H51" s="44">
        <v>6.0</v>
      </c>
      <c r="I51" s="44">
        <v>5.0</v>
      </c>
      <c r="J51" s="45">
        <v>5.0</v>
      </c>
      <c r="K51" s="44">
        <v>2.0</v>
      </c>
      <c r="L51" s="44">
        <v>2.0</v>
      </c>
      <c r="M51" s="45">
        <v>1.0</v>
      </c>
      <c r="N51" s="13"/>
      <c r="O51" s="13"/>
      <c r="P51" s="13"/>
      <c r="Q51" s="13"/>
    </row>
    <row r="52">
      <c r="A52" s="4" t="s">
        <v>334</v>
      </c>
      <c r="B52" s="44">
        <v>6.0</v>
      </c>
      <c r="C52" s="44">
        <v>7.0</v>
      </c>
      <c r="D52" s="45">
        <v>6.0</v>
      </c>
      <c r="E52" s="44">
        <v>7.0</v>
      </c>
      <c r="F52" s="44">
        <v>7.0</v>
      </c>
      <c r="G52" s="45">
        <v>7.0</v>
      </c>
      <c r="H52" s="44">
        <v>6.0</v>
      </c>
      <c r="I52" s="44">
        <v>6.0</v>
      </c>
      <c r="J52" s="45">
        <v>7.0</v>
      </c>
      <c r="K52" s="44">
        <v>7.0</v>
      </c>
      <c r="L52" s="44">
        <v>6.0</v>
      </c>
      <c r="M52" s="45">
        <v>5.0</v>
      </c>
      <c r="N52" s="13"/>
      <c r="O52" s="13"/>
      <c r="P52" s="13"/>
      <c r="Q52" s="13"/>
    </row>
    <row r="53">
      <c r="A53" s="4" t="s">
        <v>335</v>
      </c>
      <c r="B53" s="44">
        <v>7.0</v>
      </c>
      <c r="C53" s="44">
        <v>7.0</v>
      </c>
      <c r="D53" s="45">
        <v>7.0</v>
      </c>
      <c r="E53" s="44">
        <v>7.0</v>
      </c>
      <c r="F53" s="44">
        <v>7.0</v>
      </c>
      <c r="G53" s="45">
        <v>7.0</v>
      </c>
      <c r="H53" s="44">
        <v>7.0</v>
      </c>
      <c r="I53" s="44">
        <v>6.0</v>
      </c>
      <c r="J53" s="45">
        <v>5.0</v>
      </c>
      <c r="K53" s="44">
        <v>6.0</v>
      </c>
      <c r="L53" s="44">
        <v>5.0</v>
      </c>
      <c r="M53" s="45">
        <v>5.0</v>
      </c>
      <c r="N53" s="13"/>
      <c r="O53" s="13"/>
      <c r="P53" s="13"/>
      <c r="Q53" s="13"/>
    </row>
    <row r="54">
      <c r="A54" s="4" t="s">
        <v>336</v>
      </c>
      <c r="B54" s="44">
        <v>6.0</v>
      </c>
      <c r="C54" s="44">
        <v>7.0</v>
      </c>
      <c r="D54" s="45">
        <v>6.0</v>
      </c>
      <c r="E54" s="44">
        <v>7.0</v>
      </c>
      <c r="F54" s="44">
        <v>7.0</v>
      </c>
      <c r="G54" s="45">
        <v>7.0</v>
      </c>
      <c r="H54" s="44">
        <v>3.0</v>
      </c>
      <c r="I54" s="44">
        <v>1.0</v>
      </c>
      <c r="J54" s="45">
        <v>1.0</v>
      </c>
      <c r="K54" s="44">
        <v>7.0</v>
      </c>
      <c r="L54" s="44">
        <v>6.0</v>
      </c>
      <c r="M54" s="45">
        <v>4.0</v>
      </c>
      <c r="N54" s="13"/>
      <c r="O54" s="13"/>
      <c r="P54" s="13"/>
      <c r="Q54" s="13"/>
    </row>
    <row r="55">
      <c r="A55" s="4" t="s">
        <v>337</v>
      </c>
      <c r="B55" s="44">
        <v>6.0</v>
      </c>
      <c r="C55" s="44">
        <v>5.0</v>
      </c>
      <c r="D55" s="45">
        <v>5.0</v>
      </c>
      <c r="E55" s="44">
        <v>7.0</v>
      </c>
      <c r="F55" s="44">
        <v>7.0</v>
      </c>
      <c r="G55" s="45">
        <v>7.0</v>
      </c>
      <c r="H55" s="44">
        <v>6.0</v>
      </c>
      <c r="I55" s="44">
        <v>5.0</v>
      </c>
      <c r="J55" s="45">
        <v>4.0</v>
      </c>
      <c r="K55" s="44">
        <v>6.0</v>
      </c>
      <c r="L55" s="44">
        <v>5.0</v>
      </c>
      <c r="M55" s="45">
        <v>6.0</v>
      </c>
      <c r="N55" s="13"/>
      <c r="O55" s="13"/>
      <c r="P55" s="13"/>
      <c r="Q55" s="13"/>
    </row>
    <row r="56">
      <c r="A56" s="4" t="s">
        <v>338</v>
      </c>
      <c r="B56" s="44">
        <v>3.0</v>
      </c>
      <c r="C56" s="44">
        <v>3.0</v>
      </c>
      <c r="D56" s="45">
        <v>7.0</v>
      </c>
      <c r="E56" s="44">
        <v>7.0</v>
      </c>
      <c r="F56" s="44">
        <v>6.0</v>
      </c>
      <c r="G56" s="45">
        <v>7.0</v>
      </c>
      <c r="H56" s="44">
        <v>7.0</v>
      </c>
      <c r="I56" s="44">
        <v>7.0</v>
      </c>
      <c r="J56" s="45">
        <v>7.0</v>
      </c>
      <c r="K56" s="44">
        <v>7.0</v>
      </c>
      <c r="L56" s="44">
        <v>7.0</v>
      </c>
      <c r="M56" s="45">
        <v>7.0</v>
      </c>
      <c r="N56" s="13"/>
      <c r="O56" s="13"/>
      <c r="P56" s="13"/>
      <c r="Q56" s="13"/>
    </row>
    <row r="57">
      <c r="A57" s="4" t="s">
        <v>339</v>
      </c>
      <c r="B57" s="44">
        <v>6.0</v>
      </c>
      <c r="C57" s="44">
        <v>6.0</v>
      </c>
      <c r="D57" s="45">
        <v>6.0</v>
      </c>
      <c r="E57" s="44">
        <v>6.0</v>
      </c>
      <c r="F57" s="44">
        <v>6.0</v>
      </c>
      <c r="G57" s="45">
        <v>6.0</v>
      </c>
      <c r="H57" s="44">
        <v>6.0</v>
      </c>
      <c r="I57" s="44">
        <v>5.0</v>
      </c>
      <c r="J57" s="45">
        <v>6.0</v>
      </c>
      <c r="K57" s="44">
        <v>5.0</v>
      </c>
      <c r="L57" s="44">
        <v>6.0</v>
      </c>
      <c r="M57" s="45">
        <v>5.0</v>
      </c>
      <c r="N57" s="13"/>
      <c r="O57" s="13"/>
      <c r="P57" s="13"/>
      <c r="Q57" s="13"/>
    </row>
    <row r="58">
      <c r="A58" s="4" t="s">
        <v>340</v>
      </c>
      <c r="B58" s="44">
        <v>6.0</v>
      </c>
      <c r="C58" s="44">
        <v>4.0</v>
      </c>
      <c r="D58" s="45">
        <v>4.0</v>
      </c>
      <c r="E58" s="44">
        <v>7.0</v>
      </c>
      <c r="F58" s="44">
        <v>7.0</v>
      </c>
      <c r="G58" s="45">
        <v>7.0</v>
      </c>
      <c r="H58" s="44">
        <v>4.0</v>
      </c>
      <c r="I58" s="44">
        <v>3.0</v>
      </c>
      <c r="J58" s="45">
        <v>4.0</v>
      </c>
      <c r="K58" s="44">
        <v>5.0</v>
      </c>
      <c r="L58" s="44">
        <v>4.0</v>
      </c>
      <c r="M58" s="45">
        <v>4.0</v>
      </c>
      <c r="N58" s="13"/>
      <c r="O58" s="13"/>
      <c r="P58" s="13"/>
      <c r="Q58" s="13"/>
    </row>
    <row r="59">
      <c r="A59" s="4" t="s">
        <v>341</v>
      </c>
      <c r="B59" s="44">
        <v>5.0</v>
      </c>
      <c r="C59" s="44">
        <v>4.0</v>
      </c>
      <c r="D59" s="45">
        <v>3.0</v>
      </c>
      <c r="E59" s="44">
        <v>2.0</v>
      </c>
      <c r="F59" s="44">
        <v>6.0</v>
      </c>
      <c r="G59" s="45">
        <v>6.0</v>
      </c>
      <c r="H59" s="44">
        <v>4.0</v>
      </c>
      <c r="I59" s="44">
        <v>1.0</v>
      </c>
      <c r="J59" s="45">
        <v>4.0</v>
      </c>
      <c r="K59" s="44">
        <v>5.0</v>
      </c>
      <c r="L59" s="44">
        <v>7.0</v>
      </c>
      <c r="M59" s="45">
        <v>6.0</v>
      </c>
      <c r="N59" s="13"/>
      <c r="O59" s="13"/>
      <c r="P59" s="13"/>
      <c r="Q59" s="13"/>
    </row>
    <row r="60">
      <c r="A60" s="4" t="s">
        <v>342</v>
      </c>
      <c r="B60" s="44">
        <v>3.0</v>
      </c>
      <c r="C60" s="44">
        <v>2.0</v>
      </c>
      <c r="D60" s="45">
        <v>7.0</v>
      </c>
      <c r="E60" s="44">
        <v>4.0</v>
      </c>
      <c r="F60" s="44">
        <v>6.0</v>
      </c>
      <c r="G60" s="45">
        <v>7.0</v>
      </c>
      <c r="H60" s="44">
        <v>7.0</v>
      </c>
      <c r="I60" s="44">
        <v>7.0</v>
      </c>
      <c r="J60" s="45">
        <v>2.0</v>
      </c>
      <c r="K60" s="44">
        <v>7.0</v>
      </c>
      <c r="L60" s="44">
        <v>4.0</v>
      </c>
      <c r="M60" s="45">
        <v>4.0</v>
      </c>
      <c r="N60" s="13"/>
      <c r="O60" s="13"/>
      <c r="P60" s="13"/>
      <c r="Q60" s="13"/>
    </row>
    <row r="61">
      <c r="A61" s="4" t="s">
        <v>343</v>
      </c>
      <c r="B61" s="44">
        <v>6.0</v>
      </c>
      <c r="C61" s="44">
        <v>2.0</v>
      </c>
      <c r="D61" s="45">
        <v>4.0</v>
      </c>
      <c r="E61" s="44">
        <v>5.0</v>
      </c>
      <c r="F61" s="44">
        <v>6.0</v>
      </c>
      <c r="G61" s="45">
        <v>5.0</v>
      </c>
      <c r="H61" s="44">
        <v>6.0</v>
      </c>
      <c r="I61" s="44">
        <v>6.0</v>
      </c>
      <c r="J61" s="45">
        <v>4.0</v>
      </c>
      <c r="K61" s="44">
        <v>4.0</v>
      </c>
      <c r="L61" s="44">
        <v>2.0</v>
      </c>
      <c r="M61" s="45">
        <v>4.0</v>
      </c>
      <c r="N61" s="13"/>
      <c r="O61" s="13"/>
      <c r="P61" s="13"/>
      <c r="Q61" s="13"/>
    </row>
    <row r="62">
      <c r="A62" s="4" t="s">
        <v>344</v>
      </c>
      <c r="B62" s="44">
        <v>6.0</v>
      </c>
      <c r="C62" s="44">
        <v>7.0</v>
      </c>
      <c r="D62" s="45">
        <v>5.0</v>
      </c>
      <c r="E62" s="44">
        <v>7.0</v>
      </c>
      <c r="F62" s="44">
        <v>7.0</v>
      </c>
      <c r="G62" s="45">
        <v>6.0</v>
      </c>
      <c r="H62" s="44">
        <v>6.0</v>
      </c>
      <c r="I62" s="44">
        <v>4.0</v>
      </c>
      <c r="J62" s="45">
        <v>5.0</v>
      </c>
      <c r="K62" s="44">
        <v>6.0</v>
      </c>
      <c r="L62" s="44">
        <v>4.0</v>
      </c>
      <c r="M62" s="45">
        <v>5.0</v>
      </c>
      <c r="N62" s="13"/>
      <c r="O62" s="13"/>
      <c r="P62" s="13"/>
      <c r="Q62" s="13"/>
    </row>
    <row r="63">
      <c r="A63" s="4" t="s">
        <v>345</v>
      </c>
      <c r="B63" s="44">
        <v>6.0</v>
      </c>
      <c r="C63" s="44">
        <v>7.0</v>
      </c>
      <c r="D63" s="45">
        <v>5.0</v>
      </c>
      <c r="E63" s="44">
        <v>7.0</v>
      </c>
      <c r="F63" s="44">
        <v>7.0</v>
      </c>
      <c r="G63" s="45">
        <v>7.0</v>
      </c>
      <c r="H63" s="44">
        <v>6.0</v>
      </c>
      <c r="I63" s="44">
        <v>7.0</v>
      </c>
      <c r="J63" s="45">
        <v>6.0</v>
      </c>
      <c r="K63" s="44">
        <v>5.0</v>
      </c>
      <c r="L63" s="44">
        <v>6.0</v>
      </c>
      <c r="M63" s="45">
        <v>4.0</v>
      </c>
      <c r="N63" s="13"/>
      <c r="O63" s="13"/>
      <c r="P63" s="13"/>
      <c r="Q63" s="13"/>
    </row>
    <row r="64">
      <c r="A64" s="4" t="s">
        <v>346</v>
      </c>
      <c r="B64" s="44">
        <v>4.0</v>
      </c>
      <c r="C64" s="44">
        <v>7.0</v>
      </c>
      <c r="D64" s="45">
        <v>6.0</v>
      </c>
      <c r="E64" s="44">
        <v>7.0</v>
      </c>
      <c r="F64" s="44">
        <v>7.0</v>
      </c>
      <c r="G64" s="45">
        <v>5.0</v>
      </c>
      <c r="H64" s="44">
        <v>6.0</v>
      </c>
      <c r="I64" s="44">
        <v>6.0</v>
      </c>
      <c r="J64" s="45">
        <v>5.0</v>
      </c>
      <c r="K64" s="44">
        <v>6.0</v>
      </c>
      <c r="L64" s="44">
        <v>6.0</v>
      </c>
      <c r="M64" s="45">
        <v>6.0</v>
      </c>
      <c r="N64" s="13"/>
      <c r="O64" s="13"/>
      <c r="P64" s="13"/>
      <c r="Q64" s="13"/>
    </row>
    <row r="65">
      <c r="A65" s="27" t="s">
        <v>297</v>
      </c>
      <c r="B65" s="28"/>
      <c r="C65" s="28"/>
      <c r="D65" s="29"/>
      <c r="E65" s="28"/>
      <c r="F65" s="28"/>
      <c r="G65" s="29"/>
      <c r="H65" s="28"/>
      <c r="I65" s="28"/>
      <c r="J65" s="29"/>
      <c r="K65" s="28"/>
      <c r="L65" s="28"/>
      <c r="M65" s="29"/>
      <c r="N65" s="13"/>
      <c r="O65" s="13"/>
      <c r="P65" s="13"/>
      <c r="Q65" s="13"/>
    </row>
    <row r="66">
      <c r="A66" s="30" t="s">
        <v>298</v>
      </c>
      <c r="B66" s="31"/>
      <c r="C66" s="31"/>
      <c r="D66" s="32"/>
      <c r="E66" s="31"/>
      <c r="F66" s="31"/>
      <c r="G66" s="33"/>
      <c r="H66" s="31"/>
      <c r="I66" s="31"/>
      <c r="J66" s="33"/>
      <c r="K66" s="31"/>
      <c r="L66" s="31"/>
      <c r="M66" s="33"/>
      <c r="N66" s="13"/>
      <c r="O66" s="13"/>
      <c r="P66" s="13"/>
      <c r="Q66" s="13"/>
    </row>
    <row r="67">
      <c r="A67" s="27" t="s">
        <v>299</v>
      </c>
      <c r="B67" s="28"/>
      <c r="C67" s="34"/>
      <c r="D67" s="35"/>
      <c r="E67" s="28"/>
      <c r="F67" s="34"/>
      <c r="G67" s="35"/>
      <c r="H67" s="28"/>
      <c r="I67" s="34"/>
      <c r="J67" s="35"/>
      <c r="K67" s="28"/>
      <c r="L67" s="34"/>
      <c r="M67" s="35"/>
      <c r="N67" s="13"/>
    </row>
    <row r="68">
      <c r="A68" s="30" t="s">
        <v>300</v>
      </c>
      <c r="B68" s="31"/>
      <c r="C68" s="36"/>
      <c r="D68" s="37"/>
      <c r="E68" s="31"/>
      <c r="F68" s="36"/>
      <c r="G68" s="37"/>
      <c r="H68" s="31"/>
      <c r="I68" s="36"/>
      <c r="J68" s="37"/>
      <c r="K68" s="31"/>
      <c r="L68" s="36"/>
      <c r="M68" s="37"/>
    </row>
    <row r="69">
      <c r="A69" s="27" t="s">
        <v>301</v>
      </c>
      <c r="B69" s="28">
        <f>Average(B3:D64)</f>
        <v>5.091397849</v>
      </c>
      <c r="C69" s="34"/>
      <c r="D69" s="35"/>
      <c r="E69" s="28">
        <f>average(E3:G64)</f>
        <v>6.102150538</v>
      </c>
      <c r="F69" s="34"/>
      <c r="G69" s="35"/>
      <c r="H69" s="28">
        <f>average(H3:J64)</f>
        <v>4.951612903</v>
      </c>
      <c r="I69" s="34"/>
      <c r="J69" s="35"/>
      <c r="K69" s="28">
        <f>average(K3:M64)</f>
        <v>5.112903226</v>
      </c>
      <c r="L69" s="34"/>
      <c r="M69" s="35"/>
    </row>
    <row r="70">
      <c r="A70" s="30" t="s">
        <v>302</v>
      </c>
      <c r="B70" s="31">
        <f>stdev(B3:D64)</f>
        <v>1.70443973</v>
      </c>
      <c r="C70" s="36"/>
      <c r="D70" s="37"/>
      <c r="E70" s="31">
        <f>stdev(E3:G64)</f>
        <v>1.512218953</v>
      </c>
      <c r="F70" s="36"/>
      <c r="G70" s="37"/>
      <c r="H70" s="31">
        <f>stdev(H3:J64)</f>
        <v>1.79573747</v>
      </c>
      <c r="I70" s="36"/>
      <c r="J70" s="37"/>
      <c r="K70" s="31">
        <f>stdev(K3:M64)</f>
        <v>1.449378305</v>
      </c>
      <c r="L70" s="36"/>
      <c r="M70" s="37"/>
    </row>
    <row r="71">
      <c r="B71" s="4" t="s">
        <v>247</v>
      </c>
      <c r="D71" s="16"/>
      <c r="E71" s="4" t="s">
        <v>248</v>
      </c>
      <c r="G71" s="16"/>
      <c r="H71" s="4" t="s">
        <v>249</v>
      </c>
      <c r="J71" s="16"/>
      <c r="K71" s="4" t="s">
        <v>250</v>
      </c>
      <c r="M71" s="16"/>
    </row>
    <row r="72">
      <c r="C72">
        <f t="shared" ref="C72:M72" si="1">round(B69,4)</f>
        <v>5.0914</v>
      </c>
      <c r="D72">
        <f t="shared" si="1"/>
        <v>0</v>
      </c>
      <c r="E72">
        <f t="shared" si="1"/>
        <v>0</v>
      </c>
      <c r="F72">
        <f t="shared" si="1"/>
        <v>6.1022</v>
      </c>
      <c r="G72">
        <f t="shared" si="1"/>
        <v>0</v>
      </c>
      <c r="H72">
        <f t="shared" si="1"/>
        <v>0</v>
      </c>
      <c r="I72">
        <f t="shared" si="1"/>
        <v>4.9516</v>
      </c>
      <c r="J72">
        <f t="shared" si="1"/>
        <v>0</v>
      </c>
      <c r="K72">
        <f t="shared" si="1"/>
        <v>0</v>
      </c>
      <c r="L72">
        <f t="shared" si="1"/>
        <v>5.1129</v>
      </c>
      <c r="M72">
        <f t="shared" si="1"/>
        <v>0</v>
      </c>
    </row>
    <row r="73">
      <c r="C73">
        <f t="shared" ref="C73:M73" si="2">round(B70,4)</f>
        <v>1.7044</v>
      </c>
      <c r="D73">
        <f t="shared" si="2"/>
        <v>0</v>
      </c>
      <c r="E73">
        <f t="shared" si="2"/>
        <v>0</v>
      </c>
      <c r="F73">
        <f t="shared" si="2"/>
        <v>1.5122</v>
      </c>
      <c r="G73">
        <f t="shared" si="2"/>
        <v>0</v>
      </c>
      <c r="H73">
        <f t="shared" si="2"/>
        <v>0</v>
      </c>
      <c r="I73">
        <f t="shared" si="2"/>
        <v>1.7957</v>
      </c>
      <c r="J73">
        <f t="shared" si="2"/>
        <v>0</v>
      </c>
      <c r="K73">
        <f t="shared" si="2"/>
        <v>0</v>
      </c>
      <c r="L73">
        <f t="shared" si="2"/>
        <v>1.4494</v>
      </c>
      <c r="M73">
        <f t="shared" si="2"/>
        <v>0</v>
      </c>
    </row>
    <row r="75">
      <c r="B75" s="4" t="s">
        <v>247</v>
      </c>
      <c r="C75" s="4"/>
      <c r="D75" s="17"/>
      <c r="E75" s="4" t="s">
        <v>248</v>
      </c>
      <c r="F75" s="4"/>
      <c r="G75" s="4" t="s">
        <v>249</v>
      </c>
      <c r="H75" s="4"/>
      <c r="I75" s="17"/>
      <c r="J75" s="4" t="s">
        <v>250</v>
      </c>
      <c r="K75" s="4"/>
      <c r="L75" s="17"/>
    </row>
    <row r="76">
      <c r="B76" s="44">
        <v>6.0</v>
      </c>
      <c r="E76" s="44">
        <v>5.0</v>
      </c>
      <c r="G76" s="44">
        <v>7.0</v>
      </c>
      <c r="J76" s="44">
        <v>6.0</v>
      </c>
    </row>
    <row r="77">
      <c r="B77" s="44">
        <v>6.0</v>
      </c>
      <c r="E77" s="44">
        <v>7.0</v>
      </c>
      <c r="G77" s="44">
        <v>6.0</v>
      </c>
      <c r="J77" s="44">
        <v>4.0</v>
      </c>
    </row>
    <row r="78">
      <c r="B78" s="44">
        <v>6.0</v>
      </c>
      <c r="E78" s="44">
        <v>7.0</v>
      </c>
      <c r="G78" s="44">
        <v>6.0</v>
      </c>
      <c r="J78" s="44">
        <v>3.0</v>
      </c>
    </row>
    <row r="79">
      <c r="B79" s="44">
        <v>3.0</v>
      </c>
      <c r="E79" s="44">
        <v>7.0</v>
      </c>
      <c r="G79" s="44">
        <v>7.0</v>
      </c>
      <c r="J79" s="44">
        <v>7.0</v>
      </c>
    </row>
    <row r="80">
      <c r="B80" s="44">
        <v>4.0</v>
      </c>
      <c r="E80" s="44">
        <v>3.0</v>
      </c>
      <c r="G80" s="44">
        <v>6.0</v>
      </c>
      <c r="J80" s="44">
        <v>3.0</v>
      </c>
    </row>
    <row r="81">
      <c r="B81" s="44">
        <v>7.0</v>
      </c>
      <c r="E81" s="44">
        <v>7.0</v>
      </c>
      <c r="G81" s="44">
        <v>6.0</v>
      </c>
      <c r="J81" s="44">
        <v>5.0</v>
      </c>
    </row>
    <row r="82">
      <c r="B82" s="44">
        <v>6.0</v>
      </c>
      <c r="E82" s="44">
        <v>7.0</v>
      </c>
      <c r="G82" s="44">
        <v>7.0</v>
      </c>
      <c r="J82" s="44">
        <v>6.0</v>
      </c>
    </row>
    <row r="83">
      <c r="B83" s="44">
        <v>5.0</v>
      </c>
      <c r="E83" s="44">
        <v>7.0</v>
      </c>
      <c r="G83" s="44">
        <v>7.0</v>
      </c>
      <c r="J83" s="44">
        <v>5.0</v>
      </c>
    </row>
    <row r="84">
      <c r="B84" s="44">
        <v>5.0</v>
      </c>
      <c r="E84" s="44">
        <v>5.0</v>
      </c>
      <c r="G84" s="44">
        <v>4.0</v>
      </c>
      <c r="J84" s="44">
        <v>6.0</v>
      </c>
    </row>
    <row r="85">
      <c r="B85" s="44">
        <v>6.0</v>
      </c>
      <c r="E85" s="44">
        <v>7.0</v>
      </c>
      <c r="G85" s="44">
        <v>5.0</v>
      </c>
      <c r="J85" s="44">
        <v>5.0</v>
      </c>
    </row>
    <row r="86">
      <c r="B86" s="44">
        <v>6.0</v>
      </c>
      <c r="E86" s="44">
        <v>7.0</v>
      </c>
      <c r="G86" s="44">
        <v>7.0</v>
      </c>
      <c r="J86" s="44">
        <v>6.0</v>
      </c>
    </row>
    <row r="87">
      <c r="B87" s="44">
        <v>4.0</v>
      </c>
      <c r="E87" s="44">
        <v>4.0</v>
      </c>
      <c r="G87" s="44">
        <v>7.0</v>
      </c>
      <c r="J87" s="44">
        <v>4.0</v>
      </c>
    </row>
    <row r="88">
      <c r="B88" s="44">
        <v>3.0</v>
      </c>
      <c r="E88" s="44">
        <v>4.0</v>
      </c>
      <c r="G88" s="44">
        <v>5.0</v>
      </c>
      <c r="J88" s="44">
        <v>5.0</v>
      </c>
    </row>
    <row r="89">
      <c r="B89" s="44">
        <v>1.0</v>
      </c>
      <c r="E89" s="44">
        <v>7.0</v>
      </c>
      <c r="G89" s="44">
        <v>1.0</v>
      </c>
      <c r="J89" s="44">
        <v>6.0</v>
      </c>
    </row>
    <row r="90">
      <c r="B90" s="44">
        <v>7.0</v>
      </c>
      <c r="E90" s="44">
        <v>5.0</v>
      </c>
      <c r="G90" s="44">
        <v>5.0</v>
      </c>
      <c r="J90" s="44">
        <v>6.0</v>
      </c>
    </row>
    <row r="91">
      <c r="B91" s="44">
        <v>6.0</v>
      </c>
      <c r="E91" s="44">
        <v>7.0</v>
      </c>
      <c r="G91" s="44">
        <v>6.0</v>
      </c>
      <c r="J91" s="44">
        <v>7.0</v>
      </c>
    </row>
    <row r="92">
      <c r="B92" s="44">
        <v>6.0</v>
      </c>
      <c r="E92" s="44">
        <v>7.0</v>
      </c>
      <c r="G92" s="44">
        <v>6.0</v>
      </c>
      <c r="J92" s="44">
        <v>5.0</v>
      </c>
    </row>
    <row r="93">
      <c r="B93" s="44">
        <v>6.0</v>
      </c>
      <c r="E93" s="44">
        <v>7.0</v>
      </c>
      <c r="G93" s="44">
        <v>7.0</v>
      </c>
      <c r="J93" s="44">
        <v>3.0</v>
      </c>
    </row>
    <row r="94">
      <c r="B94" s="44">
        <v>3.0</v>
      </c>
      <c r="E94" s="44">
        <v>7.0</v>
      </c>
      <c r="G94" s="44">
        <v>1.0</v>
      </c>
      <c r="J94" s="44">
        <v>6.0</v>
      </c>
    </row>
    <row r="95">
      <c r="B95" s="44">
        <v>4.0</v>
      </c>
      <c r="E95" s="44">
        <v>4.0</v>
      </c>
      <c r="G95" s="44">
        <v>4.0</v>
      </c>
      <c r="J95" s="44">
        <v>4.0</v>
      </c>
    </row>
    <row r="96">
      <c r="B96" s="44">
        <v>6.0</v>
      </c>
      <c r="E96" s="44">
        <v>5.0</v>
      </c>
      <c r="G96" s="44">
        <v>5.0</v>
      </c>
      <c r="J96" s="44">
        <v>3.0</v>
      </c>
    </row>
    <row r="97">
      <c r="B97" s="44">
        <v>7.0</v>
      </c>
      <c r="E97" s="44">
        <v>7.0</v>
      </c>
      <c r="G97" s="44">
        <v>7.0</v>
      </c>
      <c r="J97" s="44">
        <v>6.0</v>
      </c>
    </row>
    <row r="98">
      <c r="B98" s="44">
        <v>7.0</v>
      </c>
      <c r="E98" s="44">
        <v>7.0</v>
      </c>
      <c r="G98" s="44">
        <v>7.0</v>
      </c>
      <c r="J98" s="44">
        <v>4.0</v>
      </c>
    </row>
    <row r="99">
      <c r="B99" s="44">
        <v>7.0</v>
      </c>
      <c r="E99" s="44">
        <v>1.0</v>
      </c>
      <c r="G99" s="44">
        <v>4.0</v>
      </c>
      <c r="J99" s="44">
        <v>4.0</v>
      </c>
    </row>
    <row r="100">
      <c r="B100" s="44">
        <v>6.0</v>
      </c>
      <c r="E100" s="44">
        <v>7.0</v>
      </c>
      <c r="G100" s="44">
        <v>6.0</v>
      </c>
      <c r="J100" s="44">
        <v>7.0</v>
      </c>
    </row>
    <row r="101">
      <c r="B101" s="44">
        <v>3.0</v>
      </c>
      <c r="E101" s="44">
        <v>5.0</v>
      </c>
      <c r="G101" s="44">
        <v>2.0</v>
      </c>
      <c r="J101" s="44">
        <v>4.0</v>
      </c>
    </row>
    <row r="102">
      <c r="B102" s="44">
        <v>2.0</v>
      </c>
      <c r="E102" s="44">
        <v>4.0</v>
      </c>
      <c r="G102" s="44">
        <v>1.0</v>
      </c>
      <c r="J102" s="44">
        <v>4.0</v>
      </c>
    </row>
    <row r="103">
      <c r="B103" s="44">
        <v>7.0</v>
      </c>
      <c r="E103" s="44">
        <v>7.0</v>
      </c>
      <c r="G103" s="44">
        <v>3.0</v>
      </c>
      <c r="J103" s="44">
        <v>4.0</v>
      </c>
    </row>
    <row r="104">
      <c r="B104" s="44">
        <v>7.0</v>
      </c>
      <c r="E104" s="44">
        <v>7.0</v>
      </c>
      <c r="G104" s="44">
        <v>7.0</v>
      </c>
      <c r="J104" s="44">
        <v>3.0</v>
      </c>
    </row>
    <row r="105">
      <c r="B105" s="44">
        <v>6.0</v>
      </c>
      <c r="E105" s="44">
        <v>7.0</v>
      </c>
      <c r="G105" s="44">
        <v>5.0</v>
      </c>
      <c r="J105" s="44">
        <v>6.0</v>
      </c>
    </row>
    <row r="106">
      <c r="B106" s="44">
        <v>6.0</v>
      </c>
      <c r="E106" s="44">
        <v>6.0</v>
      </c>
      <c r="G106" s="44">
        <v>4.0</v>
      </c>
      <c r="J106" s="44">
        <v>5.0</v>
      </c>
    </row>
    <row r="107">
      <c r="B107" s="44">
        <v>3.0</v>
      </c>
      <c r="E107" s="44">
        <v>6.0</v>
      </c>
      <c r="G107" s="44">
        <v>5.0</v>
      </c>
      <c r="J107" s="44">
        <v>5.0</v>
      </c>
    </row>
    <row r="108">
      <c r="B108" s="44">
        <v>6.0</v>
      </c>
      <c r="E108" s="44">
        <v>6.0</v>
      </c>
      <c r="G108" s="44">
        <v>5.0</v>
      </c>
      <c r="J108" s="44">
        <v>5.0</v>
      </c>
    </row>
    <row r="109">
      <c r="B109" s="44">
        <v>7.0</v>
      </c>
      <c r="E109" s="44">
        <v>7.0</v>
      </c>
      <c r="G109" s="44">
        <v>7.0</v>
      </c>
      <c r="J109" s="44">
        <v>6.0</v>
      </c>
    </row>
    <row r="110">
      <c r="B110" s="44">
        <v>6.0</v>
      </c>
      <c r="E110" s="44">
        <v>7.0</v>
      </c>
      <c r="G110" s="44">
        <v>6.0</v>
      </c>
      <c r="J110" s="44">
        <v>3.0</v>
      </c>
    </row>
    <row r="111">
      <c r="B111" s="44">
        <v>5.0</v>
      </c>
      <c r="E111" s="44">
        <v>7.0</v>
      </c>
      <c r="G111" s="44">
        <v>7.0</v>
      </c>
      <c r="J111" s="44">
        <v>5.0</v>
      </c>
    </row>
    <row r="112">
      <c r="B112" s="44">
        <v>6.0</v>
      </c>
      <c r="E112" s="44">
        <v>7.0</v>
      </c>
      <c r="G112" s="44">
        <v>6.0</v>
      </c>
      <c r="J112" s="44">
        <v>4.0</v>
      </c>
    </row>
    <row r="113">
      <c r="B113" s="44">
        <v>1.0</v>
      </c>
      <c r="E113" s="44">
        <v>7.0</v>
      </c>
      <c r="G113" s="44">
        <v>5.0</v>
      </c>
      <c r="J113" s="44">
        <v>5.0</v>
      </c>
    </row>
    <row r="114">
      <c r="B114" s="44">
        <v>3.0</v>
      </c>
      <c r="E114" s="44">
        <v>4.0</v>
      </c>
      <c r="G114" s="44">
        <v>7.0</v>
      </c>
      <c r="J114" s="44">
        <v>7.0</v>
      </c>
    </row>
    <row r="115">
      <c r="B115" s="44">
        <v>6.0</v>
      </c>
      <c r="E115" s="44">
        <v>7.0</v>
      </c>
      <c r="G115" s="44">
        <v>7.0</v>
      </c>
      <c r="J115" s="44">
        <v>6.0</v>
      </c>
    </row>
    <row r="116">
      <c r="B116" s="44">
        <v>5.0</v>
      </c>
      <c r="E116" s="44">
        <v>5.0</v>
      </c>
      <c r="G116" s="44">
        <v>5.0</v>
      </c>
      <c r="J116" s="44">
        <v>5.0</v>
      </c>
    </row>
    <row r="117">
      <c r="B117" s="44">
        <v>6.0</v>
      </c>
      <c r="E117" s="44">
        <v>5.0</v>
      </c>
      <c r="G117" s="44">
        <v>5.0</v>
      </c>
      <c r="J117" s="44">
        <v>3.0</v>
      </c>
    </row>
    <row r="118">
      <c r="B118" s="44">
        <v>6.0</v>
      </c>
      <c r="E118" s="44">
        <v>7.0</v>
      </c>
      <c r="G118" s="44">
        <v>5.0</v>
      </c>
      <c r="J118" s="44">
        <v>6.0</v>
      </c>
    </row>
    <row r="119">
      <c r="B119" s="44">
        <v>4.0</v>
      </c>
      <c r="E119" s="44">
        <v>7.0</v>
      </c>
      <c r="G119" s="44">
        <v>7.0</v>
      </c>
      <c r="J119" s="44">
        <v>5.0</v>
      </c>
    </row>
    <row r="120">
      <c r="B120" s="44">
        <v>5.0</v>
      </c>
      <c r="E120" s="44">
        <v>7.0</v>
      </c>
      <c r="G120" s="44">
        <v>7.0</v>
      </c>
      <c r="J120" s="44">
        <v>4.0</v>
      </c>
    </row>
    <row r="121">
      <c r="B121" s="44">
        <v>6.0</v>
      </c>
      <c r="E121" s="44">
        <v>7.0</v>
      </c>
      <c r="G121" s="44">
        <v>7.0</v>
      </c>
      <c r="J121" s="44">
        <v>7.0</v>
      </c>
    </row>
    <row r="122">
      <c r="B122" s="44">
        <v>7.0</v>
      </c>
      <c r="E122" s="44">
        <v>6.0</v>
      </c>
      <c r="G122" s="44">
        <v>7.0</v>
      </c>
      <c r="J122" s="44">
        <v>7.0</v>
      </c>
    </row>
    <row r="123">
      <c r="B123" s="44">
        <v>6.0</v>
      </c>
      <c r="E123" s="44">
        <v>7.0</v>
      </c>
      <c r="G123" s="44">
        <v>7.0</v>
      </c>
      <c r="J123" s="44">
        <v>6.0</v>
      </c>
    </row>
    <row r="124">
      <c r="B124" s="44">
        <v>3.0</v>
      </c>
      <c r="E124" s="44">
        <v>7.0</v>
      </c>
      <c r="G124" s="44">
        <v>6.0</v>
      </c>
      <c r="J124" s="44">
        <v>2.0</v>
      </c>
    </row>
    <row r="125">
      <c r="B125" s="44">
        <v>6.0</v>
      </c>
      <c r="E125" s="44">
        <v>7.0</v>
      </c>
      <c r="G125" s="44">
        <v>6.0</v>
      </c>
      <c r="J125" s="44">
        <v>7.0</v>
      </c>
    </row>
    <row r="126">
      <c r="B126" s="44">
        <v>7.0</v>
      </c>
      <c r="E126" s="44">
        <v>7.0</v>
      </c>
      <c r="G126" s="44">
        <v>7.0</v>
      </c>
      <c r="J126" s="44">
        <v>6.0</v>
      </c>
    </row>
    <row r="127">
      <c r="B127" s="44">
        <v>6.0</v>
      </c>
      <c r="E127" s="44">
        <v>7.0</v>
      </c>
      <c r="G127" s="44">
        <v>3.0</v>
      </c>
      <c r="J127" s="44">
        <v>7.0</v>
      </c>
    </row>
    <row r="128">
      <c r="B128" s="44">
        <v>6.0</v>
      </c>
      <c r="E128" s="44">
        <v>7.0</v>
      </c>
      <c r="G128" s="44">
        <v>6.0</v>
      </c>
      <c r="J128" s="44">
        <v>6.0</v>
      </c>
    </row>
    <row r="129">
      <c r="B129" s="44">
        <v>3.0</v>
      </c>
      <c r="E129" s="44">
        <v>7.0</v>
      </c>
      <c r="G129" s="44">
        <v>7.0</v>
      </c>
      <c r="J129" s="44">
        <v>7.0</v>
      </c>
    </row>
    <row r="130">
      <c r="B130" s="44">
        <v>6.0</v>
      </c>
      <c r="E130" s="44">
        <v>6.0</v>
      </c>
      <c r="G130" s="44">
        <v>6.0</v>
      </c>
      <c r="J130" s="44">
        <v>5.0</v>
      </c>
    </row>
    <row r="131">
      <c r="B131" s="44">
        <v>6.0</v>
      </c>
      <c r="E131" s="44">
        <v>7.0</v>
      </c>
      <c r="G131" s="44">
        <v>4.0</v>
      </c>
      <c r="J131" s="44">
        <v>5.0</v>
      </c>
    </row>
    <row r="132">
      <c r="B132" s="44">
        <v>5.0</v>
      </c>
      <c r="E132" s="44">
        <v>2.0</v>
      </c>
      <c r="G132" s="44">
        <v>4.0</v>
      </c>
      <c r="J132" s="44">
        <v>5.0</v>
      </c>
    </row>
    <row r="133">
      <c r="B133" s="44">
        <v>3.0</v>
      </c>
      <c r="E133" s="44">
        <v>4.0</v>
      </c>
      <c r="G133" s="44">
        <v>7.0</v>
      </c>
      <c r="J133" s="44">
        <v>7.0</v>
      </c>
    </row>
    <row r="134">
      <c r="B134" s="44">
        <v>6.0</v>
      </c>
      <c r="E134" s="44">
        <v>5.0</v>
      </c>
      <c r="G134" s="44">
        <v>6.0</v>
      </c>
      <c r="J134" s="44">
        <v>4.0</v>
      </c>
    </row>
    <row r="135">
      <c r="B135" s="44">
        <v>6.0</v>
      </c>
      <c r="E135" s="44">
        <v>7.0</v>
      </c>
      <c r="G135" s="44">
        <v>6.0</v>
      </c>
      <c r="J135" s="44">
        <v>6.0</v>
      </c>
    </row>
    <row r="136">
      <c r="B136" s="44">
        <v>6.0</v>
      </c>
      <c r="E136" s="44">
        <v>7.0</v>
      </c>
      <c r="G136" s="44">
        <v>6.0</v>
      </c>
      <c r="J136" s="44">
        <v>5.0</v>
      </c>
    </row>
    <row r="137">
      <c r="B137" s="44">
        <v>4.0</v>
      </c>
      <c r="E137" s="44">
        <v>7.0</v>
      </c>
      <c r="G137" s="44">
        <v>6.0</v>
      </c>
      <c r="J137" s="44">
        <v>6.0</v>
      </c>
    </row>
    <row r="138">
      <c r="B138" s="44">
        <v>7.0</v>
      </c>
      <c r="E138" s="44">
        <v>7.0</v>
      </c>
      <c r="G138" s="44">
        <v>6.0</v>
      </c>
      <c r="J138" s="44">
        <v>6.0</v>
      </c>
    </row>
    <row r="139">
      <c r="B139" s="44">
        <v>5.0</v>
      </c>
      <c r="E139" s="44">
        <v>7.0</v>
      </c>
      <c r="G139" s="44">
        <v>3.0</v>
      </c>
      <c r="J139" s="44">
        <v>5.0</v>
      </c>
    </row>
    <row r="140">
      <c r="B140" s="44">
        <v>6.0</v>
      </c>
      <c r="E140" s="44">
        <v>7.0</v>
      </c>
      <c r="G140" s="44">
        <v>5.0</v>
      </c>
      <c r="J140" s="44">
        <v>3.0</v>
      </c>
    </row>
    <row r="141">
      <c r="B141" s="44">
        <v>7.0</v>
      </c>
      <c r="E141" s="44">
        <v>7.0</v>
      </c>
      <c r="G141" s="44">
        <v>7.0</v>
      </c>
      <c r="J141" s="44">
        <v>7.0</v>
      </c>
    </row>
    <row r="142">
      <c r="B142" s="44">
        <v>5.0</v>
      </c>
      <c r="E142" s="44">
        <v>4.0</v>
      </c>
      <c r="G142" s="44">
        <v>3.0</v>
      </c>
      <c r="J142" s="44">
        <v>3.0</v>
      </c>
    </row>
    <row r="143">
      <c r="B143" s="44">
        <v>7.0</v>
      </c>
      <c r="E143" s="44">
        <v>7.0</v>
      </c>
      <c r="G143" s="44">
        <v>4.0</v>
      </c>
      <c r="J143" s="44">
        <v>7.0</v>
      </c>
    </row>
    <row r="144">
      <c r="B144" s="44">
        <v>6.0</v>
      </c>
      <c r="E144" s="44">
        <v>7.0</v>
      </c>
      <c r="G144" s="44">
        <v>7.0</v>
      </c>
      <c r="J144" s="44">
        <v>5.0</v>
      </c>
    </row>
    <row r="145">
      <c r="B145" s="44">
        <v>7.0</v>
      </c>
      <c r="E145" s="44">
        <v>2.0</v>
      </c>
      <c r="G145" s="44">
        <v>5.0</v>
      </c>
      <c r="J145" s="44">
        <v>6.0</v>
      </c>
    </row>
    <row r="146">
      <c r="B146" s="44">
        <v>2.0</v>
      </c>
      <c r="E146" s="44">
        <v>4.0</v>
      </c>
      <c r="G146" s="44">
        <v>5.0</v>
      </c>
      <c r="J146" s="44">
        <v>5.0</v>
      </c>
    </row>
    <row r="147">
      <c r="B147" s="44">
        <v>6.0</v>
      </c>
      <c r="E147" s="44">
        <v>7.0</v>
      </c>
      <c r="G147" s="44">
        <v>4.0</v>
      </c>
      <c r="J147" s="44">
        <v>5.0</v>
      </c>
    </row>
    <row r="148">
      <c r="B148" s="44">
        <v>7.0</v>
      </c>
      <c r="E148" s="44">
        <v>7.0</v>
      </c>
      <c r="G148" s="44">
        <v>7.0</v>
      </c>
      <c r="J148" s="44">
        <v>7.0</v>
      </c>
    </row>
    <row r="149">
      <c r="B149" s="44">
        <v>4.0</v>
      </c>
      <c r="E149" s="44">
        <v>7.0</v>
      </c>
      <c r="G149" s="44">
        <v>7.0</v>
      </c>
      <c r="J149" s="44">
        <v>4.0</v>
      </c>
    </row>
    <row r="150">
      <c r="B150" s="44">
        <v>3.0</v>
      </c>
      <c r="E150" s="44">
        <v>5.0</v>
      </c>
      <c r="G150" s="44">
        <v>4.0</v>
      </c>
      <c r="J150" s="44">
        <v>5.0</v>
      </c>
    </row>
    <row r="151">
      <c r="B151" s="44">
        <v>4.0</v>
      </c>
      <c r="E151" s="44">
        <v>7.0</v>
      </c>
      <c r="G151" s="44">
        <v>1.0</v>
      </c>
      <c r="J151" s="44">
        <v>6.0</v>
      </c>
    </row>
    <row r="152">
      <c r="B152" s="44">
        <v>3.0</v>
      </c>
      <c r="E152" s="44">
        <v>5.0</v>
      </c>
      <c r="G152" s="44">
        <v>2.0</v>
      </c>
      <c r="J152" s="44">
        <v>6.0</v>
      </c>
    </row>
    <row r="153">
      <c r="B153" s="44">
        <v>6.0</v>
      </c>
      <c r="E153" s="44">
        <v>1.0</v>
      </c>
      <c r="G153" s="44">
        <v>5.0</v>
      </c>
      <c r="J153" s="44">
        <v>7.0</v>
      </c>
    </row>
    <row r="154">
      <c r="B154" s="44">
        <v>6.0</v>
      </c>
      <c r="E154" s="44">
        <v>7.0</v>
      </c>
      <c r="G154" s="44">
        <v>5.0</v>
      </c>
      <c r="J154" s="44">
        <v>5.0</v>
      </c>
    </row>
    <row r="155">
      <c r="B155" s="44">
        <v>3.0</v>
      </c>
      <c r="E155" s="44">
        <v>7.0</v>
      </c>
      <c r="G155" s="44">
        <v>7.0</v>
      </c>
      <c r="J155" s="44">
        <v>2.0</v>
      </c>
    </row>
    <row r="156">
      <c r="B156" s="44">
        <v>7.0</v>
      </c>
      <c r="E156" s="44">
        <v>3.0</v>
      </c>
      <c r="G156" s="44">
        <v>3.0</v>
      </c>
      <c r="J156" s="44">
        <v>7.0</v>
      </c>
    </row>
    <row r="157">
      <c r="B157" s="44">
        <v>4.0</v>
      </c>
      <c r="E157" s="44">
        <v>4.0</v>
      </c>
      <c r="G157" s="44">
        <v>4.0</v>
      </c>
      <c r="J157" s="44">
        <v>4.0</v>
      </c>
    </row>
    <row r="158">
      <c r="B158" s="44">
        <v>6.0</v>
      </c>
      <c r="E158" s="44">
        <v>5.0</v>
      </c>
      <c r="G158" s="44">
        <v>2.0</v>
      </c>
      <c r="J158" s="44">
        <v>3.0</v>
      </c>
    </row>
    <row r="159">
      <c r="B159" s="44">
        <v>7.0</v>
      </c>
      <c r="E159" s="44">
        <v>7.0</v>
      </c>
      <c r="G159" s="44">
        <v>7.0</v>
      </c>
      <c r="J159" s="44">
        <v>5.0</v>
      </c>
    </row>
    <row r="160">
      <c r="B160" s="44">
        <v>4.0</v>
      </c>
      <c r="E160" s="44">
        <v>7.0</v>
      </c>
      <c r="G160" s="44">
        <v>6.0</v>
      </c>
      <c r="J160" s="44">
        <v>4.0</v>
      </c>
    </row>
    <row r="161">
      <c r="B161" s="44">
        <v>3.0</v>
      </c>
      <c r="E161" s="44">
        <v>7.0</v>
      </c>
      <c r="G161" s="44">
        <v>1.0</v>
      </c>
      <c r="J161" s="44">
        <v>7.0</v>
      </c>
    </row>
    <row r="162">
      <c r="B162" s="44">
        <v>7.0</v>
      </c>
      <c r="E162" s="44">
        <v>6.0</v>
      </c>
      <c r="G162" s="44">
        <v>6.0</v>
      </c>
      <c r="J162" s="44">
        <v>7.0</v>
      </c>
    </row>
    <row r="163">
      <c r="B163" s="44">
        <v>6.0</v>
      </c>
      <c r="E163" s="44">
        <v>6.0</v>
      </c>
      <c r="G163" s="44">
        <v>1.0</v>
      </c>
      <c r="J163" s="44">
        <v>4.0</v>
      </c>
    </row>
    <row r="164">
      <c r="B164" s="44">
        <v>1.0</v>
      </c>
      <c r="E164" s="44">
        <v>4.0</v>
      </c>
      <c r="G164" s="44">
        <v>1.0</v>
      </c>
      <c r="J164" s="44">
        <v>6.0</v>
      </c>
    </row>
    <row r="165">
      <c r="B165" s="44">
        <v>7.0</v>
      </c>
      <c r="E165" s="44">
        <v>7.0</v>
      </c>
      <c r="G165" s="44">
        <v>4.0</v>
      </c>
      <c r="J165" s="44">
        <v>5.0</v>
      </c>
    </row>
    <row r="166">
      <c r="B166" s="44">
        <v>7.0</v>
      </c>
      <c r="E166" s="44">
        <v>7.0</v>
      </c>
      <c r="G166" s="44">
        <v>7.0</v>
      </c>
      <c r="J166" s="44">
        <v>3.0</v>
      </c>
    </row>
    <row r="167">
      <c r="B167" s="44">
        <v>6.0</v>
      </c>
      <c r="E167" s="44">
        <v>7.0</v>
      </c>
      <c r="G167" s="44">
        <v>5.0</v>
      </c>
      <c r="J167" s="44">
        <v>6.0</v>
      </c>
    </row>
    <row r="168">
      <c r="B168" s="44">
        <v>1.0</v>
      </c>
      <c r="E168" s="44">
        <v>2.0</v>
      </c>
      <c r="G168" s="44">
        <v>1.0</v>
      </c>
      <c r="J168" s="44">
        <v>6.0</v>
      </c>
    </row>
    <row r="169">
      <c r="B169" s="44">
        <v>4.0</v>
      </c>
      <c r="E169" s="44">
        <v>5.0</v>
      </c>
      <c r="G169" s="44">
        <v>7.0</v>
      </c>
      <c r="J169" s="44">
        <v>4.0</v>
      </c>
    </row>
    <row r="170">
      <c r="B170" s="44">
        <v>6.0</v>
      </c>
      <c r="E170" s="44">
        <v>6.0</v>
      </c>
      <c r="G170" s="44">
        <v>3.0</v>
      </c>
      <c r="J170" s="44">
        <v>6.0</v>
      </c>
    </row>
    <row r="171">
      <c r="B171" s="44">
        <v>2.0</v>
      </c>
      <c r="E171" s="44">
        <v>7.0</v>
      </c>
      <c r="G171" s="44">
        <v>6.0</v>
      </c>
      <c r="J171" s="44">
        <v>6.0</v>
      </c>
    </row>
    <row r="172">
      <c r="B172" s="44">
        <v>2.0</v>
      </c>
      <c r="E172" s="44">
        <v>7.0</v>
      </c>
      <c r="G172" s="44">
        <v>2.0</v>
      </c>
      <c r="J172" s="44">
        <v>3.0</v>
      </c>
    </row>
    <row r="173">
      <c r="B173" s="44">
        <v>6.0</v>
      </c>
      <c r="E173" s="44">
        <v>7.0</v>
      </c>
      <c r="G173" s="44">
        <v>7.0</v>
      </c>
      <c r="J173" s="44">
        <v>5.0</v>
      </c>
    </row>
    <row r="174">
      <c r="B174" s="44">
        <v>6.0</v>
      </c>
      <c r="E174" s="44">
        <v>7.0</v>
      </c>
      <c r="G174" s="44">
        <v>4.0</v>
      </c>
      <c r="J174" s="44">
        <v>3.0</v>
      </c>
    </row>
    <row r="175">
      <c r="B175" s="44">
        <v>7.0</v>
      </c>
      <c r="E175" s="44">
        <v>7.0</v>
      </c>
      <c r="G175" s="44">
        <v>5.0</v>
      </c>
      <c r="J175" s="44">
        <v>6.0</v>
      </c>
    </row>
    <row r="176">
      <c r="B176" s="44">
        <v>7.0</v>
      </c>
      <c r="E176" s="44">
        <v>3.0</v>
      </c>
      <c r="G176" s="44">
        <v>4.0</v>
      </c>
      <c r="J176" s="44">
        <v>5.0</v>
      </c>
    </row>
    <row r="177">
      <c r="B177" s="44">
        <v>6.0</v>
      </c>
      <c r="E177" s="44">
        <v>7.0</v>
      </c>
      <c r="G177" s="44">
        <v>7.0</v>
      </c>
      <c r="J177" s="44">
        <v>7.0</v>
      </c>
    </row>
    <row r="178">
      <c r="B178" s="44">
        <v>5.0</v>
      </c>
      <c r="E178" s="44">
        <v>6.0</v>
      </c>
      <c r="G178" s="44">
        <v>4.0</v>
      </c>
      <c r="J178" s="44">
        <v>4.0</v>
      </c>
    </row>
    <row r="179">
      <c r="B179" s="44">
        <v>6.0</v>
      </c>
      <c r="E179" s="44">
        <v>5.0</v>
      </c>
      <c r="G179" s="44">
        <v>2.0</v>
      </c>
      <c r="J179" s="44">
        <v>3.0</v>
      </c>
    </row>
    <row r="180">
      <c r="B180" s="44">
        <v>7.0</v>
      </c>
      <c r="E180" s="44">
        <v>7.0</v>
      </c>
      <c r="G180" s="44">
        <v>6.0</v>
      </c>
      <c r="J180" s="44">
        <v>6.0</v>
      </c>
    </row>
    <row r="181">
      <c r="B181" s="44">
        <v>3.0</v>
      </c>
      <c r="E181" s="44">
        <v>7.0</v>
      </c>
      <c r="G181" s="44">
        <v>7.0</v>
      </c>
      <c r="J181" s="44">
        <v>4.0</v>
      </c>
    </row>
    <row r="182">
      <c r="B182" s="44">
        <v>5.0</v>
      </c>
      <c r="E182" s="44">
        <v>7.0</v>
      </c>
      <c r="G182" s="44">
        <v>4.0</v>
      </c>
      <c r="J182" s="44">
        <v>6.0</v>
      </c>
    </row>
    <row r="183">
      <c r="B183" s="44">
        <v>7.0</v>
      </c>
      <c r="E183" s="44">
        <v>7.0</v>
      </c>
      <c r="G183" s="44">
        <v>5.0</v>
      </c>
      <c r="J183" s="44">
        <v>7.0</v>
      </c>
    </row>
    <row r="184">
      <c r="B184" s="44">
        <v>7.0</v>
      </c>
      <c r="E184" s="44">
        <v>7.0</v>
      </c>
      <c r="G184" s="44">
        <v>5.0</v>
      </c>
      <c r="J184" s="44">
        <v>7.0</v>
      </c>
    </row>
    <row r="185">
      <c r="B185" s="44">
        <v>4.0</v>
      </c>
      <c r="E185" s="44">
        <v>7.0</v>
      </c>
      <c r="G185" s="44">
        <v>7.0</v>
      </c>
      <c r="J185" s="44">
        <v>5.0</v>
      </c>
    </row>
    <row r="186">
      <c r="B186" s="44">
        <v>4.0</v>
      </c>
      <c r="E186" s="44">
        <v>7.0</v>
      </c>
      <c r="G186" s="44">
        <v>5.0</v>
      </c>
      <c r="J186" s="44">
        <v>2.0</v>
      </c>
    </row>
    <row r="187">
      <c r="B187" s="44">
        <v>7.0</v>
      </c>
      <c r="E187" s="44">
        <v>7.0</v>
      </c>
      <c r="G187" s="44">
        <v>6.0</v>
      </c>
      <c r="J187" s="44">
        <v>6.0</v>
      </c>
    </row>
    <row r="188">
      <c r="B188" s="44">
        <v>7.0</v>
      </c>
      <c r="E188" s="44">
        <v>7.0</v>
      </c>
      <c r="G188" s="44">
        <v>6.0</v>
      </c>
      <c r="J188" s="44">
        <v>5.0</v>
      </c>
    </row>
    <row r="189">
      <c r="B189" s="44">
        <v>7.0</v>
      </c>
      <c r="E189" s="44">
        <v>7.0</v>
      </c>
      <c r="G189" s="44">
        <v>1.0</v>
      </c>
      <c r="J189" s="44">
        <v>6.0</v>
      </c>
    </row>
    <row r="190">
      <c r="B190" s="44">
        <v>5.0</v>
      </c>
      <c r="E190" s="44">
        <v>7.0</v>
      </c>
      <c r="G190" s="44">
        <v>5.0</v>
      </c>
      <c r="J190" s="44">
        <v>5.0</v>
      </c>
    </row>
    <row r="191">
      <c r="B191" s="44">
        <v>3.0</v>
      </c>
      <c r="E191" s="44">
        <v>6.0</v>
      </c>
      <c r="G191" s="44">
        <v>7.0</v>
      </c>
      <c r="J191" s="44">
        <v>7.0</v>
      </c>
    </row>
    <row r="192">
      <c r="B192" s="44">
        <v>6.0</v>
      </c>
      <c r="E192" s="44">
        <v>6.0</v>
      </c>
      <c r="G192" s="44">
        <v>5.0</v>
      </c>
      <c r="J192" s="44">
        <v>6.0</v>
      </c>
    </row>
    <row r="193">
      <c r="B193" s="44">
        <v>4.0</v>
      </c>
      <c r="E193" s="44">
        <v>7.0</v>
      </c>
      <c r="G193" s="44">
        <v>3.0</v>
      </c>
      <c r="J193" s="44">
        <v>4.0</v>
      </c>
    </row>
    <row r="194">
      <c r="B194" s="44">
        <v>4.0</v>
      </c>
      <c r="E194" s="44">
        <v>6.0</v>
      </c>
      <c r="G194" s="44">
        <v>1.0</v>
      </c>
      <c r="J194" s="44">
        <v>7.0</v>
      </c>
    </row>
    <row r="195">
      <c r="B195" s="44">
        <v>2.0</v>
      </c>
      <c r="E195" s="44">
        <v>6.0</v>
      </c>
      <c r="G195" s="44">
        <v>7.0</v>
      </c>
      <c r="J195" s="44">
        <v>4.0</v>
      </c>
    </row>
    <row r="196">
      <c r="B196" s="44">
        <v>2.0</v>
      </c>
      <c r="E196" s="44">
        <v>6.0</v>
      </c>
      <c r="G196" s="44">
        <v>6.0</v>
      </c>
      <c r="J196" s="44">
        <v>2.0</v>
      </c>
    </row>
    <row r="197">
      <c r="B197" s="44">
        <v>7.0</v>
      </c>
      <c r="E197" s="44">
        <v>7.0</v>
      </c>
      <c r="G197" s="44">
        <v>4.0</v>
      </c>
      <c r="J197" s="44">
        <v>4.0</v>
      </c>
    </row>
    <row r="198">
      <c r="B198" s="44">
        <v>7.0</v>
      </c>
      <c r="E198" s="44">
        <v>7.0</v>
      </c>
      <c r="G198" s="44">
        <v>7.0</v>
      </c>
      <c r="J198" s="44">
        <v>6.0</v>
      </c>
    </row>
    <row r="199">
      <c r="B199" s="44">
        <v>7.0</v>
      </c>
      <c r="E199" s="44">
        <v>7.0</v>
      </c>
      <c r="G199" s="44">
        <v>6.0</v>
      </c>
      <c r="J199" s="44">
        <v>6.0</v>
      </c>
    </row>
    <row r="200">
      <c r="B200" s="45">
        <v>7.0</v>
      </c>
      <c r="E200" s="45">
        <v>7.0</v>
      </c>
      <c r="G200" s="45">
        <v>6.0</v>
      </c>
      <c r="J200" s="45">
        <v>6.0</v>
      </c>
    </row>
    <row r="201">
      <c r="B201" s="45">
        <v>5.0</v>
      </c>
      <c r="E201" s="45">
        <v>6.0</v>
      </c>
      <c r="G201" s="45">
        <v>4.0</v>
      </c>
      <c r="J201" s="45">
        <v>6.0</v>
      </c>
    </row>
    <row r="202">
      <c r="B202" s="45">
        <v>5.0</v>
      </c>
      <c r="E202" s="45">
        <v>7.0</v>
      </c>
      <c r="G202" s="45">
        <v>5.0</v>
      </c>
      <c r="J202" s="45">
        <v>3.0</v>
      </c>
    </row>
    <row r="203">
      <c r="B203" s="45">
        <v>7.0</v>
      </c>
      <c r="E203" s="45">
        <v>7.0</v>
      </c>
      <c r="G203" s="45">
        <v>6.0</v>
      </c>
      <c r="J203" s="45">
        <v>4.0</v>
      </c>
    </row>
    <row r="204">
      <c r="B204" s="45">
        <v>4.0</v>
      </c>
      <c r="E204" s="45">
        <v>3.0</v>
      </c>
      <c r="G204" s="45">
        <v>2.0</v>
      </c>
      <c r="J204" s="45">
        <v>3.0</v>
      </c>
    </row>
    <row r="205">
      <c r="B205" s="45">
        <v>5.0</v>
      </c>
      <c r="E205" s="45">
        <v>7.0</v>
      </c>
      <c r="G205" s="45">
        <v>7.0</v>
      </c>
      <c r="J205" s="45">
        <v>7.0</v>
      </c>
    </row>
    <row r="206">
      <c r="B206" s="45">
        <v>2.0</v>
      </c>
      <c r="E206" s="45">
        <v>7.0</v>
      </c>
      <c r="G206" s="45">
        <v>4.0</v>
      </c>
      <c r="J206" s="45">
        <v>6.0</v>
      </c>
    </row>
    <row r="207">
      <c r="B207" s="45">
        <v>4.0</v>
      </c>
      <c r="E207" s="45">
        <v>7.0</v>
      </c>
      <c r="G207" s="45">
        <v>4.0</v>
      </c>
      <c r="J207" s="45">
        <v>7.0</v>
      </c>
    </row>
    <row r="208">
      <c r="B208" s="45">
        <v>1.0</v>
      </c>
      <c r="E208" s="45">
        <v>5.0</v>
      </c>
      <c r="G208" s="45">
        <v>4.0</v>
      </c>
      <c r="J208" s="45">
        <v>5.0</v>
      </c>
    </row>
    <row r="209">
      <c r="B209" s="45">
        <v>5.0</v>
      </c>
      <c r="E209" s="45">
        <v>6.0</v>
      </c>
      <c r="G209" s="45">
        <v>5.0</v>
      </c>
      <c r="J209" s="45">
        <v>4.0</v>
      </c>
    </row>
    <row r="210">
      <c r="B210" s="45">
        <v>6.0</v>
      </c>
      <c r="E210" s="45">
        <v>7.0</v>
      </c>
      <c r="G210" s="45">
        <v>7.0</v>
      </c>
      <c r="J210" s="45">
        <v>6.0</v>
      </c>
    </row>
    <row r="211">
      <c r="B211" s="45">
        <v>4.0</v>
      </c>
      <c r="E211" s="45">
        <v>7.0</v>
      </c>
      <c r="G211" s="45">
        <v>4.0</v>
      </c>
      <c r="J211" s="45">
        <v>4.0</v>
      </c>
    </row>
    <row r="212">
      <c r="B212" s="45">
        <v>3.0</v>
      </c>
      <c r="E212" s="45">
        <v>7.0</v>
      </c>
      <c r="G212" s="45">
        <v>3.0</v>
      </c>
      <c r="J212" s="45">
        <v>5.0</v>
      </c>
    </row>
    <row r="213">
      <c r="B213" s="45">
        <v>6.0</v>
      </c>
      <c r="E213" s="45">
        <v>7.0</v>
      </c>
      <c r="G213" s="45">
        <v>1.0</v>
      </c>
      <c r="J213" s="45">
        <v>7.0</v>
      </c>
    </row>
    <row r="214">
      <c r="B214" s="45">
        <v>1.0</v>
      </c>
      <c r="E214" s="45">
        <v>6.0</v>
      </c>
      <c r="G214" s="45">
        <v>4.0</v>
      </c>
      <c r="J214" s="45">
        <v>7.0</v>
      </c>
    </row>
    <row r="215">
      <c r="B215" s="45">
        <v>7.0</v>
      </c>
      <c r="E215" s="45">
        <v>7.0</v>
      </c>
      <c r="G215" s="45">
        <v>6.0</v>
      </c>
      <c r="J215" s="45">
        <v>7.0</v>
      </c>
    </row>
    <row r="216">
      <c r="B216" s="45">
        <v>6.0</v>
      </c>
      <c r="E216" s="45">
        <v>7.0</v>
      </c>
      <c r="G216" s="45">
        <v>4.0</v>
      </c>
      <c r="J216" s="45">
        <v>3.0</v>
      </c>
    </row>
    <row r="217">
      <c r="B217" s="45">
        <v>4.0</v>
      </c>
      <c r="E217" s="45">
        <v>1.0</v>
      </c>
      <c r="G217" s="45">
        <v>7.0</v>
      </c>
      <c r="J217" s="45">
        <v>3.0</v>
      </c>
    </row>
    <row r="218">
      <c r="B218" s="45">
        <v>4.0</v>
      </c>
      <c r="E218" s="45">
        <v>7.0</v>
      </c>
      <c r="G218" s="45">
        <v>4.0</v>
      </c>
      <c r="J218" s="45">
        <v>7.0</v>
      </c>
    </row>
    <row r="219">
      <c r="B219" s="45">
        <v>4.0</v>
      </c>
      <c r="E219" s="45">
        <v>4.0</v>
      </c>
      <c r="G219" s="45">
        <v>4.0</v>
      </c>
      <c r="J219" s="45">
        <v>5.0</v>
      </c>
    </row>
    <row r="220">
      <c r="B220" s="45">
        <v>3.0</v>
      </c>
      <c r="E220" s="45">
        <v>1.0</v>
      </c>
      <c r="G220" s="45">
        <v>4.0</v>
      </c>
      <c r="J220" s="45">
        <v>4.0</v>
      </c>
    </row>
    <row r="221">
      <c r="B221" s="45">
        <v>5.0</v>
      </c>
      <c r="E221" s="45">
        <v>7.0</v>
      </c>
      <c r="G221" s="45">
        <v>6.0</v>
      </c>
      <c r="J221" s="45">
        <v>7.0</v>
      </c>
    </row>
    <row r="222">
      <c r="B222" s="45">
        <v>5.0</v>
      </c>
      <c r="E222" s="45">
        <v>7.0</v>
      </c>
      <c r="G222" s="45">
        <v>4.0</v>
      </c>
      <c r="J222" s="45">
        <v>3.0</v>
      </c>
    </row>
    <row r="223">
      <c r="B223" s="45">
        <v>7.0</v>
      </c>
      <c r="E223" s="45">
        <v>1.0</v>
      </c>
      <c r="G223" s="45">
        <v>3.0</v>
      </c>
      <c r="J223" s="45">
        <v>7.0</v>
      </c>
    </row>
    <row r="224">
      <c r="B224" s="45">
        <v>7.0</v>
      </c>
      <c r="E224" s="45">
        <v>7.0</v>
      </c>
      <c r="G224" s="45">
        <v>6.0</v>
      </c>
      <c r="J224" s="45">
        <v>7.0</v>
      </c>
    </row>
    <row r="225">
      <c r="B225" s="45">
        <v>5.0</v>
      </c>
      <c r="E225" s="45">
        <v>7.0</v>
      </c>
      <c r="G225" s="45">
        <v>1.0</v>
      </c>
      <c r="J225" s="45">
        <v>4.0</v>
      </c>
    </row>
    <row r="226">
      <c r="B226" s="45">
        <v>1.0</v>
      </c>
      <c r="E226" s="45">
        <v>7.0</v>
      </c>
      <c r="G226" s="45">
        <v>4.0</v>
      </c>
      <c r="J226" s="45">
        <v>4.0</v>
      </c>
    </row>
    <row r="227">
      <c r="B227" s="45">
        <v>1.0</v>
      </c>
      <c r="E227" s="45">
        <v>7.0</v>
      </c>
      <c r="G227" s="45">
        <v>5.0</v>
      </c>
      <c r="J227" s="45">
        <v>7.0</v>
      </c>
    </row>
    <row r="228">
      <c r="B228" s="45">
        <v>5.0</v>
      </c>
      <c r="E228" s="45">
        <v>7.0</v>
      </c>
      <c r="G228" s="45">
        <v>5.0</v>
      </c>
      <c r="J228" s="45">
        <v>3.0</v>
      </c>
    </row>
    <row r="229">
      <c r="B229" s="45">
        <v>5.0</v>
      </c>
      <c r="E229" s="45">
        <v>7.0</v>
      </c>
      <c r="G229" s="45">
        <v>5.0</v>
      </c>
      <c r="J229" s="45">
        <v>7.0</v>
      </c>
    </row>
    <row r="230">
      <c r="B230" s="45">
        <v>3.0</v>
      </c>
      <c r="E230" s="45">
        <v>4.0</v>
      </c>
      <c r="G230" s="45">
        <v>3.0</v>
      </c>
      <c r="J230" s="45">
        <v>5.0</v>
      </c>
    </row>
    <row r="231">
      <c r="B231" s="45">
        <v>5.0</v>
      </c>
      <c r="E231" s="45">
        <v>6.0</v>
      </c>
      <c r="G231" s="45">
        <v>4.0</v>
      </c>
      <c r="J231" s="45">
        <v>3.0</v>
      </c>
    </row>
    <row r="232">
      <c r="B232" s="45">
        <v>6.0</v>
      </c>
      <c r="E232" s="45">
        <v>7.0</v>
      </c>
      <c r="G232" s="45">
        <v>1.0</v>
      </c>
      <c r="J232" s="45">
        <v>4.0</v>
      </c>
    </row>
    <row r="233">
      <c r="B233" s="45">
        <v>6.0</v>
      </c>
      <c r="E233" s="45">
        <v>7.0</v>
      </c>
      <c r="G233" s="45">
        <v>7.0</v>
      </c>
      <c r="J233" s="45">
        <v>7.0</v>
      </c>
    </row>
    <row r="234">
      <c r="B234" s="45">
        <v>3.0</v>
      </c>
      <c r="E234" s="45">
        <v>7.0</v>
      </c>
      <c r="G234" s="45">
        <v>3.0</v>
      </c>
      <c r="J234" s="45">
        <v>1.0</v>
      </c>
    </row>
    <row r="235">
      <c r="B235" s="45">
        <v>6.0</v>
      </c>
      <c r="E235" s="45">
        <v>7.0</v>
      </c>
      <c r="G235" s="45">
        <v>7.0</v>
      </c>
      <c r="J235" s="45">
        <v>5.0</v>
      </c>
    </row>
    <row r="236">
      <c r="B236" s="45">
        <v>4.0</v>
      </c>
      <c r="E236" s="45">
        <v>7.0</v>
      </c>
      <c r="G236" s="45">
        <v>3.0</v>
      </c>
      <c r="J236" s="45">
        <v>3.0</v>
      </c>
    </row>
    <row r="237">
      <c r="B237" s="45">
        <v>7.0</v>
      </c>
      <c r="E237" s="45">
        <v>7.0</v>
      </c>
      <c r="G237" s="45">
        <v>5.0</v>
      </c>
      <c r="J237" s="45">
        <v>6.0</v>
      </c>
    </row>
    <row r="238">
      <c r="B238" s="45">
        <v>4.0</v>
      </c>
      <c r="E238" s="45">
        <v>4.0</v>
      </c>
      <c r="G238" s="45">
        <v>4.0</v>
      </c>
      <c r="J238" s="45">
        <v>5.0</v>
      </c>
    </row>
    <row r="239">
      <c r="B239" s="45">
        <v>5.0</v>
      </c>
      <c r="E239" s="45">
        <v>7.0</v>
      </c>
      <c r="G239" s="45">
        <v>7.0</v>
      </c>
      <c r="J239" s="45">
        <v>6.0</v>
      </c>
    </row>
    <row r="240">
      <c r="B240" s="45">
        <v>5.0</v>
      </c>
      <c r="E240" s="45">
        <v>6.0</v>
      </c>
      <c r="G240" s="45">
        <v>5.0</v>
      </c>
      <c r="J240" s="45">
        <v>6.0</v>
      </c>
    </row>
    <row r="241">
      <c r="B241" s="45">
        <v>3.0</v>
      </c>
      <c r="E241" s="45">
        <v>1.0</v>
      </c>
      <c r="G241" s="45">
        <v>4.0</v>
      </c>
      <c r="J241" s="45">
        <v>4.0</v>
      </c>
    </row>
    <row r="242">
      <c r="B242" s="45">
        <v>7.0</v>
      </c>
      <c r="E242" s="45">
        <v>6.0</v>
      </c>
      <c r="G242" s="45">
        <v>7.0</v>
      </c>
      <c r="J242" s="45">
        <v>7.0</v>
      </c>
    </row>
    <row r="243">
      <c r="B243" s="45">
        <v>4.0</v>
      </c>
      <c r="E243" s="45">
        <v>5.0</v>
      </c>
      <c r="G243" s="45">
        <v>5.0</v>
      </c>
      <c r="J243" s="45">
        <v>5.0</v>
      </c>
    </row>
    <row r="244">
      <c r="B244" s="45">
        <v>4.0</v>
      </c>
      <c r="E244" s="45">
        <v>4.0</v>
      </c>
      <c r="G244" s="45">
        <v>3.0</v>
      </c>
      <c r="J244" s="45">
        <v>3.0</v>
      </c>
    </row>
    <row r="245">
      <c r="B245" s="45">
        <v>7.0</v>
      </c>
      <c r="E245" s="45">
        <v>7.0</v>
      </c>
      <c r="G245" s="45">
        <v>6.0</v>
      </c>
      <c r="J245" s="45">
        <v>6.0</v>
      </c>
    </row>
    <row r="246">
      <c r="B246" s="45">
        <v>7.0</v>
      </c>
      <c r="E246" s="45">
        <v>7.0</v>
      </c>
      <c r="G246" s="45">
        <v>6.0</v>
      </c>
      <c r="J246" s="45">
        <v>7.0</v>
      </c>
    </row>
    <row r="247">
      <c r="B247" s="45">
        <v>7.0</v>
      </c>
      <c r="E247" s="45">
        <v>7.0</v>
      </c>
      <c r="G247" s="45">
        <v>7.0</v>
      </c>
      <c r="J247" s="45">
        <v>7.0</v>
      </c>
    </row>
    <row r="248">
      <c r="B248" s="45">
        <v>2.0</v>
      </c>
      <c r="E248" s="45">
        <v>6.0</v>
      </c>
      <c r="G248" s="45">
        <v>5.0</v>
      </c>
      <c r="J248" s="45">
        <v>1.0</v>
      </c>
    </row>
    <row r="249">
      <c r="B249" s="45">
        <v>6.0</v>
      </c>
      <c r="E249" s="45">
        <v>7.0</v>
      </c>
      <c r="G249" s="45">
        <v>7.0</v>
      </c>
      <c r="J249" s="45">
        <v>5.0</v>
      </c>
    </row>
    <row r="250">
      <c r="B250" s="45">
        <v>7.0</v>
      </c>
      <c r="E250" s="45">
        <v>7.0</v>
      </c>
      <c r="G250" s="45">
        <v>5.0</v>
      </c>
      <c r="J250" s="45">
        <v>5.0</v>
      </c>
    </row>
    <row r="251">
      <c r="B251" s="45">
        <v>6.0</v>
      </c>
      <c r="E251" s="45">
        <v>7.0</v>
      </c>
      <c r="G251" s="45">
        <v>1.0</v>
      </c>
      <c r="J251" s="45">
        <v>4.0</v>
      </c>
    </row>
    <row r="252">
      <c r="B252" s="45">
        <v>5.0</v>
      </c>
      <c r="E252" s="45">
        <v>7.0</v>
      </c>
      <c r="G252" s="45">
        <v>4.0</v>
      </c>
      <c r="J252" s="45">
        <v>6.0</v>
      </c>
    </row>
    <row r="253">
      <c r="B253" s="45">
        <v>7.0</v>
      </c>
      <c r="E253" s="45">
        <v>7.0</v>
      </c>
      <c r="G253" s="45">
        <v>7.0</v>
      </c>
      <c r="J253" s="45">
        <v>7.0</v>
      </c>
    </row>
    <row r="254">
      <c r="B254" s="45">
        <v>6.0</v>
      </c>
      <c r="E254" s="45">
        <v>6.0</v>
      </c>
      <c r="G254" s="45">
        <v>6.0</v>
      </c>
      <c r="J254" s="45">
        <v>5.0</v>
      </c>
    </row>
    <row r="255">
      <c r="B255" s="45">
        <v>4.0</v>
      </c>
      <c r="E255" s="45">
        <v>7.0</v>
      </c>
      <c r="G255" s="45">
        <v>4.0</v>
      </c>
      <c r="J255" s="45">
        <v>4.0</v>
      </c>
    </row>
    <row r="256">
      <c r="B256" s="45">
        <v>3.0</v>
      </c>
      <c r="E256" s="45">
        <v>6.0</v>
      </c>
      <c r="G256" s="45">
        <v>4.0</v>
      </c>
      <c r="J256" s="45">
        <v>6.0</v>
      </c>
    </row>
    <row r="257">
      <c r="B257" s="45">
        <v>7.0</v>
      </c>
      <c r="E257" s="45">
        <v>7.0</v>
      </c>
      <c r="G257" s="45">
        <v>2.0</v>
      </c>
      <c r="J257" s="45">
        <v>4.0</v>
      </c>
    </row>
    <row r="258">
      <c r="B258" s="45">
        <v>4.0</v>
      </c>
      <c r="E258" s="45">
        <v>5.0</v>
      </c>
      <c r="G258" s="45">
        <v>4.0</v>
      </c>
      <c r="J258" s="45">
        <v>4.0</v>
      </c>
    </row>
    <row r="259">
      <c r="B259" s="45">
        <v>5.0</v>
      </c>
      <c r="E259" s="45">
        <v>6.0</v>
      </c>
      <c r="G259" s="45">
        <v>5.0</v>
      </c>
      <c r="J259" s="45">
        <v>5.0</v>
      </c>
    </row>
    <row r="260">
      <c r="B260" s="45">
        <v>5.0</v>
      </c>
      <c r="E260" s="45">
        <v>7.0</v>
      </c>
      <c r="G260" s="45">
        <v>6.0</v>
      </c>
      <c r="J260" s="45">
        <v>4.0</v>
      </c>
    </row>
    <row r="261">
      <c r="B261" s="45">
        <v>6.0</v>
      </c>
      <c r="E261" s="45">
        <v>5.0</v>
      </c>
      <c r="G261" s="45">
        <v>5.0</v>
      </c>
      <c r="J261" s="45">
        <v>6.0</v>
      </c>
    </row>
  </sheetData>
  <mergeCells count="24">
    <mergeCell ref="H68:J68"/>
    <mergeCell ref="K67:M67"/>
    <mergeCell ref="K68:M68"/>
    <mergeCell ref="K71:M71"/>
    <mergeCell ref="H71:J71"/>
    <mergeCell ref="H1:J1"/>
    <mergeCell ref="K1:M1"/>
    <mergeCell ref="B71:D71"/>
    <mergeCell ref="B67:D67"/>
    <mergeCell ref="H70:J70"/>
    <mergeCell ref="B1:D1"/>
    <mergeCell ref="E1:G1"/>
    <mergeCell ref="E71:G71"/>
    <mergeCell ref="E70:G70"/>
    <mergeCell ref="E67:G67"/>
    <mergeCell ref="H67:J67"/>
    <mergeCell ref="E68:G68"/>
    <mergeCell ref="B68:D68"/>
    <mergeCell ref="B70:D70"/>
    <mergeCell ref="B69:D69"/>
    <mergeCell ref="E69:G69"/>
    <mergeCell ref="H69:J69"/>
    <mergeCell ref="K69:M69"/>
    <mergeCell ref="K70:M7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347</v>
      </c>
      <c r="H1" s="2">
        <v>0.0</v>
      </c>
    </row>
    <row r="2">
      <c r="A2" s="13" t="s">
        <v>348</v>
      </c>
      <c r="B2">
        <f>COUNTIF(H1:H55,"&gt;0")</f>
        <v>18</v>
      </c>
      <c r="H2" s="2">
        <v>0.0</v>
      </c>
    </row>
    <row r="3">
      <c r="A3" s="13" t="s">
        <v>349</v>
      </c>
      <c r="B3">
        <f>COUNTIF(H1:H55,"=0")</f>
        <v>26</v>
      </c>
      <c r="H3" s="2">
        <v>0.0</v>
      </c>
    </row>
    <row r="4">
      <c r="A4" s="13" t="s">
        <v>350</v>
      </c>
      <c r="B4">
        <f>COUNTIF(H1:H55,"&lt;0")</f>
        <v>11</v>
      </c>
      <c r="H4" s="2">
        <v>4.0</v>
      </c>
    </row>
    <row r="5">
      <c r="A5" s="13" t="s">
        <v>351</v>
      </c>
      <c r="B5">
        <f>SUM(B2:B4)</f>
        <v>55</v>
      </c>
      <c r="H5" s="2">
        <v>0.0</v>
      </c>
    </row>
    <row r="6">
      <c r="H6" s="2">
        <v>0.0</v>
      </c>
    </row>
    <row r="7">
      <c r="H7" s="2">
        <v>0.0</v>
      </c>
    </row>
    <row r="8">
      <c r="H8" s="2">
        <v>0.0</v>
      </c>
    </row>
    <row r="9">
      <c r="H9" s="2">
        <v>2.0</v>
      </c>
    </row>
    <row r="10">
      <c r="H10" s="2">
        <v>1.0</v>
      </c>
    </row>
    <row r="11">
      <c r="H11" s="2">
        <v>0.0</v>
      </c>
    </row>
    <row r="12">
      <c r="H12" s="2">
        <v>0.0</v>
      </c>
    </row>
    <row r="13">
      <c r="H13" s="2">
        <v>1.0</v>
      </c>
    </row>
    <row r="14">
      <c r="H14" s="2">
        <v>0.0</v>
      </c>
    </row>
    <row r="15">
      <c r="H15" s="2">
        <v>-1.0</v>
      </c>
    </row>
    <row r="16">
      <c r="H16" s="2">
        <v>0.0</v>
      </c>
    </row>
    <row r="17">
      <c r="H17" s="2">
        <v>0.0</v>
      </c>
    </row>
    <row r="18">
      <c r="H18" s="2">
        <v>0.0</v>
      </c>
    </row>
    <row r="19">
      <c r="H19" s="2">
        <v>-1.0</v>
      </c>
    </row>
    <row r="20">
      <c r="H20" s="2">
        <v>2.0</v>
      </c>
    </row>
    <row r="21">
      <c r="H21" s="2">
        <v>3.0</v>
      </c>
    </row>
    <row r="22">
      <c r="H22" s="2">
        <v>0.0</v>
      </c>
    </row>
    <row r="23">
      <c r="H23" s="2">
        <v>0.0</v>
      </c>
    </row>
    <row r="24">
      <c r="H24" s="2">
        <v>5.0</v>
      </c>
    </row>
    <row r="25">
      <c r="H25" s="2">
        <v>3.0</v>
      </c>
    </row>
    <row r="26">
      <c r="H26" s="2">
        <v>1.0</v>
      </c>
    </row>
    <row r="27">
      <c r="H27" s="2">
        <v>-3.0</v>
      </c>
    </row>
    <row r="28">
      <c r="H28" s="2">
        <v>-1.0</v>
      </c>
    </row>
    <row r="29">
      <c r="H29" s="2">
        <v>0.0</v>
      </c>
    </row>
    <row r="30">
      <c r="H30" s="2">
        <v>0.0</v>
      </c>
    </row>
    <row r="31">
      <c r="H31" s="2">
        <v>0.0</v>
      </c>
    </row>
    <row r="32">
      <c r="H32" s="2">
        <v>1.0</v>
      </c>
    </row>
    <row r="33">
      <c r="H33" s="2">
        <v>0.0</v>
      </c>
    </row>
    <row r="34">
      <c r="H34" s="2">
        <v>0.0</v>
      </c>
    </row>
    <row r="35">
      <c r="H35" s="2">
        <v>0.0</v>
      </c>
    </row>
    <row r="36">
      <c r="H36" s="2">
        <v>1.0</v>
      </c>
    </row>
    <row r="37">
      <c r="H37" s="2">
        <v>0.0</v>
      </c>
    </row>
    <row r="38">
      <c r="H38" s="2">
        <v>2.0</v>
      </c>
    </row>
    <row r="39">
      <c r="H39" s="2">
        <v>-1.0</v>
      </c>
    </row>
    <row r="40">
      <c r="H40" s="2">
        <v>0.0</v>
      </c>
    </row>
    <row r="41">
      <c r="H41" s="2">
        <v>-2.0</v>
      </c>
    </row>
    <row r="42">
      <c r="H42" s="2">
        <v>3.0</v>
      </c>
    </row>
    <row r="43">
      <c r="H43" s="2">
        <v>-1.0</v>
      </c>
    </row>
    <row r="44">
      <c r="H44" s="2">
        <v>0.0</v>
      </c>
    </row>
    <row r="45">
      <c r="H45" s="2">
        <v>-1.0</v>
      </c>
    </row>
    <row r="46">
      <c r="H46" s="2">
        <v>2.0</v>
      </c>
    </row>
    <row r="47">
      <c r="H47" s="2">
        <v>3.0</v>
      </c>
    </row>
    <row r="48">
      <c r="H48" s="2">
        <v>0.0</v>
      </c>
    </row>
    <row r="49">
      <c r="H49" s="2">
        <v>-1.0</v>
      </c>
    </row>
    <row r="50">
      <c r="H50" s="2">
        <v>-1.0</v>
      </c>
    </row>
    <row r="51">
      <c r="H51" s="2">
        <v>0.0</v>
      </c>
    </row>
    <row r="52">
      <c r="H52" s="2">
        <v>1.0</v>
      </c>
    </row>
    <row r="53">
      <c r="H53" s="2">
        <v>-1.0</v>
      </c>
    </row>
    <row r="54">
      <c r="H54" s="2">
        <v>1.0</v>
      </c>
    </row>
    <row r="55">
      <c r="H55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6" width="21.57"/>
  </cols>
  <sheetData>
    <row r="1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6</v>
      </c>
      <c r="AF1" t="s">
        <v>7</v>
      </c>
      <c r="AG1" t="s">
        <v>8</v>
      </c>
      <c r="AH1" t="s">
        <v>54</v>
      </c>
      <c r="AI1" t="s">
        <v>10</v>
      </c>
      <c r="AJ1" t="s">
        <v>55</v>
      </c>
      <c r="AK1" t="s">
        <v>56</v>
      </c>
      <c r="AL1" t="s">
        <v>13</v>
      </c>
      <c r="AM1" t="s">
        <v>14</v>
      </c>
      <c r="AN1" t="s">
        <v>57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</row>
    <row r="2">
      <c r="A2" s="1">
        <v>43273.84623394676</v>
      </c>
      <c r="B2" s="2" t="s">
        <v>79</v>
      </c>
      <c r="C2" s="3" t="s">
        <v>84</v>
      </c>
      <c r="D2" s="2">
        <v>1.0</v>
      </c>
      <c r="E2" s="2">
        <v>1.0</v>
      </c>
      <c r="F2" s="2">
        <v>1.0</v>
      </c>
      <c r="G2" s="2">
        <v>6.0</v>
      </c>
      <c r="H2" s="2">
        <v>5.0</v>
      </c>
      <c r="I2" s="2">
        <v>6.0</v>
      </c>
      <c r="J2" s="2">
        <v>7.0</v>
      </c>
      <c r="K2" s="2">
        <v>3.0</v>
      </c>
      <c r="L2" s="2">
        <v>7.0</v>
      </c>
      <c r="M2" s="2">
        <v>1.0</v>
      </c>
      <c r="N2" s="2">
        <v>5.0</v>
      </c>
      <c r="O2" s="2">
        <v>4.0</v>
      </c>
      <c r="P2" s="2">
        <v>6.0</v>
      </c>
      <c r="Q2" s="2">
        <v>6.0</v>
      </c>
      <c r="R2" s="2">
        <v>6.0</v>
      </c>
      <c r="S2" s="2">
        <v>6.0</v>
      </c>
      <c r="T2" s="2">
        <v>7.0</v>
      </c>
      <c r="U2" s="2">
        <v>7.0</v>
      </c>
      <c r="V2" s="2">
        <v>6.0</v>
      </c>
      <c r="W2" s="2">
        <v>5.0</v>
      </c>
      <c r="X2" s="2">
        <v>6.0</v>
      </c>
      <c r="Y2" s="2">
        <v>4.0</v>
      </c>
      <c r="Z2" s="2">
        <v>5.0</v>
      </c>
      <c r="AA2" s="2">
        <v>5.0</v>
      </c>
      <c r="AB2" s="2">
        <v>4.0</v>
      </c>
      <c r="AC2" s="2">
        <v>5.0</v>
      </c>
      <c r="AD2" s="2">
        <v>4.0</v>
      </c>
      <c r="AE2" s="2" t="s">
        <v>117</v>
      </c>
      <c r="AF2" s="2" t="s">
        <v>119</v>
      </c>
      <c r="AG2" s="2" t="s">
        <v>120</v>
      </c>
      <c r="AH2" s="2" t="s">
        <v>64</v>
      </c>
      <c r="AI2" s="2" t="s">
        <v>122</v>
      </c>
      <c r="AJ2" s="2" t="s">
        <v>123</v>
      </c>
      <c r="AK2" s="2" t="s">
        <v>124</v>
      </c>
      <c r="AL2" s="2" t="s">
        <v>125</v>
      </c>
      <c r="AM2" s="2" t="s">
        <v>127</v>
      </c>
      <c r="AN2" s="2" t="s">
        <v>128</v>
      </c>
      <c r="AO2" s="2" t="s">
        <v>86</v>
      </c>
      <c r="AP2" s="2" t="s">
        <v>130</v>
      </c>
      <c r="AQ2" s="2" t="s">
        <v>131</v>
      </c>
      <c r="AR2" s="2" t="s">
        <v>132</v>
      </c>
      <c r="AS2" s="2" t="s">
        <v>105</v>
      </c>
      <c r="AT2" s="2" t="s">
        <v>133</v>
      </c>
      <c r="AU2" s="2" t="s">
        <v>135</v>
      </c>
      <c r="AV2" s="2" t="s">
        <v>103</v>
      </c>
      <c r="AW2" s="2" t="s">
        <v>136</v>
      </c>
      <c r="AX2" s="2" t="s">
        <v>138</v>
      </c>
    </row>
    <row r="3">
      <c r="A3" s="1">
        <v>43273.847891909725</v>
      </c>
      <c r="B3" s="2" t="s">
        <v>139</v>
      </c>
      <c r="C3" s="3" t="s">
        <v>140</v>
      </c>
      <c r="D3" s="2">
        <v>4.0</v>
      </c>
      <c r="E3" s="2">
        <v>4.0</v>
      </c>
      <c r="F3" s="2">
        <v>2.0</v>
      </c>
      <c r="G3" s="2">
        <v>5.0</v>
      </c>
      <c r="H3" s="2">
        <v>5.0</v>
      </c>
      <c r="I3" s="2">
        <v>3.0</v>
      </c>
      <c r="J3" s="2">
        <v>4.0</v>
      </c>
      <c r="K3" s="2">
        <v>4.0</v>
      </c>
      <c r="L3" s="2">
        <v>3.0</v>
      </c>
      <c r="M3" s="2">
        <v>4.0</v>
      </c>
      <c r="N3" s="2">
        <v>4.0</v>
      </c>
      <c r="O3" s="2">
        <v>2.0</v>
      </c>
      <c r="P3" s="2">
        <v>5.0</v>
      </c>
      <c r="Q3" s="2">
        <v>5.0</v>
      </c>
      <c r="R3" s="2">
        <v>2.0</v>
      </c>
      <c r="S3" s="2">
        <v>5.0</v>
      </c>
      <c r="T3" s="2">
        <v>5.0</v>
      </c>
      <c r="U3" s="2">
        <v>3.0</v>
      </c>
      <c r="V3" s="2">
        <v>4.0</v>
      </c>
      <c r="W3" s="2">
        <v>2.0</v>
      </c>
      <c r="X3" s="2">
        <v>4.0</v>
      </c>
      <c r="Y3" s="2">
        <v>3.0</v>
      </c>
      <c r="Z3" s="2">
        <v>4.0</v>
      </c>
      <c r="AA3" s="2">
        <v>3.0</v>
      </c>
      <c r="AB3" s="2">
        <v>3.0</v>
      </c>
      <c r="AC3" s="2">
        <v>4.0</v>
      </c>
      <c r="AD3" s="2">
        <v>2.0</v>
      </c>
      <c r="AE3" s="2" t="s">
        <v>117</v>
      </c>
      <c r="AF3" s="2" t="s">
        <v>119</v>
      </c>
      <c r="AG3" s="2" t="s">
        <v>120</v>
      </c>
      <c r="AH3" s="2" t="s">
        <v>93</v>
      </c>
      <c r="AI3" s="2" t="s">
        <v>122</v>
      </c>
      <c r="AJ3" s="2" t="s">
        <v>142</v>
      </c>
      <c r="AK3" s="2" t="s">
        <v>143</v>
      </c>
      <c r="AL3" s="2" t="s">
        <v>144</v>
      </c>
      <c r="AM3" s="2" t="s">
        <v>125</v>
      </c>
      <c r="AN3" s="2" t="s">
        <v>128</v>
      </c>
      <c r="AO3" s="2" t="s">
        <v>86</v>
      </c>
      <c r="AP3" s="2" t="s">
        <v>130</v>
      </c>
      <c r="AQ3" s="2" t="s">
        <v>145</v>
      </c>
      <c r="AR3" s="2" t="s">
        <v>146</v>
      </c>
      <c r="AS3" s="2" t="s">
        <v>105</v>
      </c>
      <c r="AT3" s="2" t="s">
        <v>133</v>
      </c>
      <c r="AU3" s="2" t="s">
        <v>147</v>
      </c>
      <c r="AV3" s="2" t="s">
        <v>103</v>
      </c>
      <c r="AW3" s="2" t="s">
        <v>102</v>
      </c>
      <c r="AX3" s="2" t="s">
        <v>102</v>
      </c>
    </row>
    <row r="4">
      <c r="A4" s="1">
        <v>43273.84800012731</v>
      </c>
      <c r="B4" s="2" t="s">
        <v>149</v>
      </c>
      <c r="C4" s="3" t="s">
        <v>151</v>
      </c>
      <c r="D4" s="2">
        <v>4.0</v>
      </c>
      <c r="E4" s="2">
        <v>4.0</v>
      </c>
      <c r="F4" s="2">
        <v>4.0</v>
      </c>
      <c r="G4" s="2">
        <v>4.0</v>
      </c>
      <c r="H4" s="2">
        <v>4.0</v>
      </c>
      <c r="I4" s="2">
        <v>4.0</v>
      </c>
      <c r="J4" s="2">
        <v>4.0</v>
      </c>
      <c r="K4" s="2">
        <v>4.0</v>
      </c>
      <c r="L4" s="2">
        <v>4.0</v>
      </c>
      <c r="M4" s="2">
        <v>4.0</v>
      </c>
      <c r="N4" s="2">
        <v>4.0</v>
      </c>
      <c r="O4" s="2">
        <v>4.0</v>
      </c>
      <c r="P4" s="2">
        <v>4.0</v>
      </c>
      <c r="Q4" s="2">
        <v>4.0</v>
      </c>
      <c r="R4" s="2">
        <v>4.0</v>
      </c>
      <c r="S4" s="2">
        <v>4.0</v>
      </c>
      <c r="T4" s="2">
        <v>3.0</v>
      </c>
      <c r="U4" s="2">
        <v>6.0</v>
      </c>
      <c r="V4" s="2">
        <v>3.0</v>
      </c>
      <c r="W4" s="2">
        <v>6.0</v>
      </c>
      <c r="X4" s="2">
        <v>4.0</v>
      </c>
      <c r="Y4" s="2">
        <v>6.0</v>
      </c>
      <c r="Z4" s="2">
        <v>5.0</v>
      </c>
      <c r="AA4" s="2">
        <v>4.0</v>
      </c>
      <c r="AB4" s="2">
        <v>4.0</v>
      </c>
      <c r="AC4" s="2">
        <v>5.0</v>
      </c>
      <c r="AD4" s="2">
        <v>3.0</v>
      </c>
      <c r="AE4" s="2" t="s">
        <v>152</v>
      </c>
      <c r="AF4" s="2" t="s">
        <v>119</v>
      </c>
      <c r="AG4" s="2" t="s">
        <v>120</v>
      </c>
      <c r="AH4" s="2" t="s">
        <v>93</v>
      </c>
      <c r="AI4" s="2" t="s">
        <v>153</v>
      </c>
      <c r="AJ4" s="2" t="s">
        <v>123</v>
      </c>
      <c r="AK4" s="2" t="s">
        <v>143</v>
      </c>
      <c r="AL4" s="2" t="s">
        <v>125</v>
      </c>
      <c r="AM4" s="2" t="s">
        <v>127</v>
      </c>
      <c r="AN4" s="2" t="s">
        <v>128</v>
      </c>
      <c r="AO4" s="2" t="s">
        <v>60</v>
      </c>
      <c r="AP4" s="2" t="s">
        <v>156</v>
      </c>
      <c r="AQ4" s="2" t="s">
        <v>157</v>
      </c>
      <c r="AR4" s="2" t="s">
        <v>159</v>
      </c>
      <c r="AS4" s="2" t="s">
        <v>105</v>
      </c>
      <c r="AT4" s="2" t="s">
        <v>133</v>
      </c>
      <c r="AU4" s="2" t="s">
        <v>147</v>
      </c>
      <c r="AV4" s="2" t="s">
        <v>101</v>
      </c>
      <c r="AW4" s="2" t="s">
        <v>102</v>
      </c>
      <c r="AX4" s="2" t="s">
        <v>102</v>
      </c>
    </row>
    <row r="5">
      <c r="A5" s="1">
        <v>43273.84833866898</v>
      </c>
      <c r="B5" s="2" t="s">
        <v>110</v>
      </c>
      <c r="C5" s="3" t="s">
        <v>162</v>
      </c>
      <c r="D5" s="2">
        <v>1.0</v>
      </c>
      <c r="E5" s="2">
        <v>2.0</v>
      </c>
      <c r="F5" s="2">
        <v>7.0</v>
      </c>
      <c r="G5" s="2">
        <v>5.0</v>
      </c>
      <c r="H5" s="2">
        <v>4.0</v>
      </c>
      <c r="I5" s="2">
        <v>3.0</v>
      </c>
      <c r="J5" s="2">
        <v>4.0</v>
      </c>
      <c r="K5" s="2">
        <v>4.0</v>
      </c>
      <c r="L5" s="2">
        <v>5.0</v>
      </c>
      <c r="M5" s="2">
        <v>2.0</v>
      </c>
      <c r="N5" s="2">
        <v>5.0</v>
      </c>
      <c r="O5" s="2">
        <v>2.0</v>
      </c>
      <c r="P5" s="2">
        <v>4.0</v>
      </c>
      <c r="Q5" s="2">
        <v>5.0</v>
      </c>
      <c r="R5" s="2">
        <v>2.0</v>
      </c>
      <c r="S5" s="2">
        <v>4.0</v>
      </c>
      <c r="T5" s="2">
        <v>4.0</v>
      </c>
      <c r="U5" s="2">
        <v>5.0</v>
      </c>
      <c r="V5" s="2">
        <v>4.0</v>
      </c>
      <c r="W5" s="2">
        <v>2.0</v>
      </c>
      <c r="X5" s="2">
        <v>4.0</v>
      </c>
      <c r="Y5" s="2">
        <v>3.0</v>
      </c>
      <c r="Z5" s="2">
        <v>2.0</v>
      </c>
      <c r="AA5" s="2">
        <v>2.0</v>
      </c>
      <c r="AB5" s="2">
        <v>4.0</v>
      </c>
      <c r="AC5" s="2">
        <v>5.0</v>
      </c>
      <c r="AD5" s="2">
        <v>4.0</v>
      </c>
      <c r="AE5" s="2" t="s">
        <v>166</v>
      </c>
      <c r="AF5" s="2" t="s">
        <v>119</v>
      </c>
      <c r="AG5" s="2" t="s">
        <v>120</v>
      </c>
      <c r="AH5" s="2" t="s">
        <v>93</v>
      </c>
      <c r="AI5" s="2" t="s">
        <v>122</v>
      </c>
      <c r="AJ5" s="2" t="s">
        <v>123</v>
      </c>
      <c r="AK5" s="2" t="s">
        <v>143</v>
      </c>
      <c r="AL5" s="2" t="s">
        <v>167</v>
      </c>
      <c r="AM5" s="2" t="s">
        <v>168</v>
      </c>
      <c r="AN5" s="2" t="s">
        <v>169</v>
      </c>
      <c r="AO5" s="2" t="s">
        <v>108</v>
      </c>
      <c r="AP5" s="2" t="s">
        <v>156</v>
      </c>
      <c r="AQ5" s="2" t="s">
        <v>145</v>
      </c>
      <c r="AR5" s="2" t="s">
        <v>159</v>
      </c>
      <c r="AS5" s="2" t="s">
        <v>171</v>
      </c>
      <c r="AT5" s="2" t="s">
        <v>133</v>
      </c>
      <c r="AU5" s="2" t="s">
        <v>147</v>
      </c>
      <c r="AV5" s="2" t="s">
        <v>103</v>
      </c>
      <c r="AW5" s="2" t="s">
        <v>102</v>
      </c>
      <c r="AX5" s="2" t="s">
        <v>138</v>
      </c>
    </row>
    <row r="6">
      <c r="A6" s="1">
        <v>43273.84876597222</v>
      </c>
      <c r="B6" s="2" t="s">
        <v>173</v>
      </c>
      <c r="C6" s="3" t="s">
        <v>174</v>
      </c>
      <c r="D6" s="2">
        <v>3.0</v>
      </c>
      <c r="E6" s="2">
        <v>2.0</v>
      </c>
      <c r="F6" s="2">
        <v>2.0</v>
      </c>
      <c r="G6" s="2">
        <v>5.0</v>
      </c>
      <c r="H6" s="2">
        <v>3.0</v>
      </c>
      <c r="I6" s="2">
        <v>4.0</v>
      </c>
      <c r="J6" s="2">
        <v>6.0</v>
      </c>
      <c r="K6" s="2">
        <v>2.0</v>
      </c>
      <c r="L6" s="2">
        <v>5.0</v>
      </c>
      <c r="M6" s="2">
        <v>1.0</v>
      </c>
      <c r="N6" s="2">
        <v>1.0</v>
      </c>
      <c r="O6" s="2">
        <v>1.0</v>
      </c>
      <c r="P6" s="2">
        <v>3.0</v>
      </c>
      <c r="Q6" s="2">
        <v>5.0</v>
      </c>
      <c r="R6" s="2">
        <v>4.0</v>
      </c>
      <c r="S6" s="2">
        <v>3.0</v>
      </c>
      <c r="T6" s="2">
        <v>4.0</v>
      </c>
      <c r="U6" s="2">
        <v>4.0</v>
      </c>
      <c r="V6" s="2">
        <v>4.0</v>
      </c>
      <c r="W6" s="2">
        <v>1.0</v>
      </c>
      <c r="X6" s="2">
        <v>3.0</v>
      </c>
      <c r="Y6" s="2">
        <v>2.0</v>
      </c>
      <c r="Z6" s="2">
        <v>2.0</v>
      </c>
      <c r="AA6" s="2">
        <v>7.0</v>
      </c>
      <c r="AB6" s="2">
        <v>1.0</v>
      </c>
      <c r="AC6" s="2">
        <v>3.0</v>
      </c>
      <c r="AD6" s="2">
        <v>1.0</v>
      </c>
      <c r="AE6" s="2" t="s">
        <v>152</v>
      </c>
      <c r="AF6" s="2" t="s">
        <v>119</v>
      </c>
      <c r="AG6" s="2" t="s">
        <v>120</v>
      </c>
      <c r="AH6" s="2" t="s">
        <v>93</v>
      </c>
      <c r="AI6" s="2" t="s">
        <v>179</v>
      </c>
      <c r="AJ6" s="2" t="s">
        <v>123</v>
      </c>
      <c r="AK6" s="2" t="s">
        <v>143</v>
      </c>
      <c r="AL6" s="2" t="s">
        <v>167</v>
      </c>
      <c r="AM6" s="2" t="s">
        <v>168</v>
      </c>
      <c r="AN6" s="2" t="s">
        <v>169</v>
      </c>
      <c r="AO6" s="2" t="s">
        <v>86</v>
      </c>
      <c r="AP6" s="2" t="s">
        <v>156</v>
      </c>
      <c r="AQ6" s="2" t="s">
        <v>131</v>
      </c>
      <c r="AR6" s="2" t="s">
        <v>159</v>
      </c>
      <c r="AS6" s="2" t="s">
        <v>74</v>
      </c>
      <c r="AT6" s="2" t="s">
        <v>133</v>
      </c>
      <c r="AU6" s="2" t="s">
        <v>135</v>
      </c>
      <c r="AV6" s="2" t="s">
        <v>101</v>
      </c>
      <c r="AW6" s="2" t="s">
        <v>102</v>
      </c>
      <c r="AX6" s="2" t="s">
        <v>102</v>
      </c>
    </row>
    <row r="7">
      <c r="A7" s="1">
        <v>43273.84933157408</v>
      </c>
      <c r="B7" s="2" t="s">
        <v>115</v>
      </c>
      <c r="C7" s="3" t="s">
        <v>183</v>
      </c>
      <c r="D7" s="2">
        <v>1.0</v>
      </c>
      <c r="E7" s="2">
        <v>1.0</v>
      </c>
      <c r="F7" s="2">
        <v>2.0</v>
      </c>
      <c r="G7" s="2">
        <v>6.0</v>
      </c>
      <c r="H7" s="2">
        <v>5.0</v>
      </c>
      <c r="I7" s="2">
        <v>6.0</v>
      </c>
      <c r="J7" s="2">
        <v>3.0</v>
      </c>
      <c r="K7" s="2">
        <v>1.0</v>
      </c>
      <c r="L7" s="2">
        <v>7.0</v>
      </c>
      <c r="M7" s="2">
        <v>3.0</v>
      </c>
      <c r="N7" s="2">
        <v>1.0</v>
      </c>
      <c r="O7" s="2">
        <v>1.0</v>
      </c>
      <c r="P7" s="2">
        <v>5.0</v>
      </c>
      <c r="Q7" s="2">
        <v>5.0</v>
      </c>
      <c r="R7" s="2">
        <v>5.0</v>
      </c>
      <c r="S7" s="2">
        <v>4.0</v>
      </c>
      <c r="T7" s="2">
        <v>3.0</v>
      </c>
      <c r="U7" s="2">
        <v>5.0</v>
      </c>
      <c r="V7" s="2">
        <v>4.0</v>
      </c>
      <c r="W7" s="2">
        <v>1.0</v>
      </c>
      <c r="X7" s="2">
        <v>4.0</v>
      </c>
      <c r="Y7" s="2">
        <v>4.0</v>
      </c>
      <c r="Z7" s="2">
        <v>4.0</v>
      </c>
      <c r="AA7" s="2">
        <v>1.0</v>
      </c>
      <c r="AB7" s="2">
        <v>4.0</v>
      </c>
      <c r="AC7" s="2">
        <v>4.0</v>
      </c>
      <c r="AD7" s="2">
        <v>3.0</v>
      </c>
      <c r="AE7" s="2" t="s">
        <v>117</v>
      </c>
      <c r="AF7" s="2" t="s">
        <v>185</v>
      </c>
      <c r="AG7" s="2" t="s">
        <v>187</v>
      </c>
      <c r="AH7" s="2" t="s">
        <v>93</v>
      </c>
      <c r="AI7" s="2" t="s">
        <v>179</v>
      </c>
      <c r="AJ7" s="2" t="s">
        <v>142</v>
      </c>
      <c r="AK7" s="2" t="s">
        <v>143</v>
      </c>
      <c r="AL7" s="2" t="s">
        <v>125</v>
      </c>
      <c r="AM7" s="2" t="s">
        <v>127</v>
      </c>
      <c r="AN7" s="2" t="s">
        <v>128</v>
      </c>
      <c r="AO7" s="2" t="s">
        <v>108</v>
      </c>
      <c r="AP7" s="2" t="s">
        <v>130</v>
      </c>
      <c r="AQ7" s="2" t="s">
        <v>145</v>
      </c>
      <c r="AR7" s="2" t="s">
        <v>146</v>
      </c>
      <c r="AS7" s="2" t="s">
        <v>105</v>
      </c>
      <c r="AT7" s="2" t="s">
        <v>188</v>
      </c>
      <c r="AU7" s="2" t="s">
        <v>147</v>
      </c>
      <c r="AV7" s="2" t="s">
        <v>74</v>
      </c>
      <c r="AW7" s="2" t="s">
        <v>138</v>
      </c>
      <c r="AX7" s="2" t="s">
        <v>136</v>
      </c>
    </row>
    <row r="8">
      <c r="A8" s="1">
        <v>43273.84936761574</v>
      </c>
      <c r="B8" s="2" t="s">
        <v>181</v>
      </c>
      <c r="C8" s="3" t="s">
        <v>189</v>
      </c>
      <c r="D8" s="2">
        <v>4.0</v>
      </c>
      <c r="E8" s="2">
        <v>2.0</v>
      </c>
      <c r="F8" s="2">
        <v>3.0</v>
      </c>
      <c r="G8" s="2">
        <v>4.0</v>
      </c>
      <c r="H8" s="2">
        <v>4.0</v>
      </c>
      <c r="I8" s="2">
        <v>6.0</v>
      </c>
      <c r="J8" s="2">
        <v>3.0</v>
      </c>
      <c r="K8" s="2">
        <v>3.0</v>
      </c>
      <c r="L8" s="2">
        <v>4.0</v>
      </c>
      <c r="M8" s="2">
        <v>6.0</v>
      </c>
      <c r="N8" s="2">
        <v>2.0</v>
      </c>
      <c r="O8" s="2">
        <v>3.0</v>
      </c>
      <c r="P8" s="2">
        <v>3.0</v>
      </c>
      <c r="Q8" s="2">
        <v>5.0</v>
      </c>
      <c r="R8" s="2">
        <v>2.0</v>
      </c>
      <c r="S8" s="2">
        <v>5.0</v>
      </c>
      <c r="T8" s="2">
        <v>4.0</v>
      </c>
      <c r="U8" s="2">
        <v>3.0</v>
      </c>
      <c r="V8" s="2">
        <v>4.0</v>
      </c>
      <c r="W8" s="2">
        <v>2.0</v>
      </c>
      <c r="X8" s="2">
        <v>4.0</v>
      </c>
      <c r="Y8" s="2">
        <v>5.0</v>
      </c>
      <c r="Z8" s="2">
        <v>2.0</v>
      </c>
      <c r="AA8" s="2">
        <v>4.0</v>
      </c>
      <c r="AB8" s="2">
        <v>5.0</v>
      </c>
      <c r="AC8" s="2">
        <v>4.0</v>
      </c>
      <c r="AD8" s="2">
        <v>3.0</v>
      </c>
      <c r="AE8" s="2" t="s">
        <v>117</v>
      </c>
      <c r="AF8" s="2" t="s">
        <v>119</v>
      </c>
      <c r="AG8" s="2" t="s">
        <v>192</v>
      </c>
      <c r="AH8" s="2" t="s">
        <v>64</v>
      </c>
      <c r="AI8" s="2" t="s">
        <v>153</v>
      </c>
      <c r="AJ8" s="2" t="s">
        <v>142</v>
      </c>
      <c r="AK8" s="2" t="s">
        <v>143</v>
      </c>
      <c r="AL8" s="2" t="s">
        <v>125</v>
      </c>
      <c r="AM8" s="2" t="s">
        <v>127</v>
      </c>
      <c r="AN8" s="2" t="s">
        <v>128</v>
      </c>
      <c r="AO8" s="2" t="s">
        <v>108</v>
      </c>
      <c r="AP8" s="2" t="s">
        <v>130</v>
      </c>
      <c r="AQ8" s="2" t="s">
        <v>131</v>
      </c>
      <c r="AR8" s="2" t="s">
        <v>159</v>
      </c>
      <c r="AS8" s="2" t="s">
        <v>105</v>
      </c>
      <c r="AT8" s="2" t="s">
        <v>133</v>
      </c>
      <c r="AU8" s="2" t="s">
        <v>147</v>
      </c>
      <c r="AV8" s="2" t="s">
        <v>74</v>
      </c>
      <c r="AW8" s="2" t="s">
        <v>138</v>
      </c>
      <c r="AX8" s="2" t="s">
        <v>136</v>
      </c>
    </row>
    <row r="9">
      <c r="A9" s="1">
        <v>43273.84972508102</v>
      </c>
      <c r="B9" s="2" t="s">
        <v>194</v>
      </c>
      <c r="C9" s="3" t="s">
        <v>195</v>
      </c>
      <c r="D9" s="2">
        <v>1.0</v>
      </c>
      <c r="E9" s="2">
        <v>1.0</v>
      </c>
      <c r="F9" s="2">
        <v>5.0</v>
      </c>
      <c r="G9" s="2">
        <v>6.0</v>
      </c>
      <c r="H9" s="2">
        <v>5.0</v>
      </c>
      <c r="I9" s="2">
        <v>5.0</v>
      </c>
      <c r="J9" s="2">
        <v>6.0</v>
      </c>
      <c r="K9" s="2">
        <v>1.0</v>
      </c>
      <c r="L9" s="2">
        <v>5.0</v>
      </c>
      <c r="M9" s="2">
        <v>1.0</v>
      </c>
      <c r="N9" s="2">
        <v>1.0</v>
      </c>
      <c r="O9" s="2">
        <v>1.0</v>
      </c>
      <c r="P9" s="2">
        <v>6.0</v>
      </c>
      <c r="Q9" s="2">
        <v>6.0</v>
      </c>
      <c r="R9" s="2">
        <v>5.0</v>
      </c>
      <c r="S9" s="2">
        <v>6.0</v>
      </c>
      <c r="T9" s="2">
        <v>6.0</v>
      </c>
      <c r="U9" s="2">
        <v>6.0</v>
      </c>
      <c r="V9" s="2">
        <v>5.0</v>
      </c>
      <c r="W9" s="2">
        <v>5.0</v>
      </c>
      <c r="X9" s="2">
        <v>6.0</v>
      </c>
      <c r="Y9" s="2">
        <v>5.0</v>
      </c>
      <c r="Z9" s="2">
        <v>5.0</v>
      </c>
      <c r="AA9" s="2">
        <v>2.0</v>
      </c>
      <c r="AB9" s="2">
        <v>6.0</v>
      </c>
      <c r="AC9" s="2">
        <v>6.0</v>
      </c>
      <c r="AD9" s="2">
        <v>5.0</v>
      </c>
      <c r="AE9" s="2" t="s">
        <v>117</v>
      </c>
      <c r="AF9" s="2" t="s">
        <v>185</v>
      </c>
      <c r="AG9" s="2" t="s">
        <v>120</v>
      </c>
      <c r="AH9" s="2" t="s">
        <v>93</v>
      </c>
      <c r="AI9" s="2" t="s">
        <v>179</v>
      </c>
      <c r="AJ9" s="2" t="s">
        <v>123</v>
      </c>
      <c r="AK9" s="2" t="s">
        <v>143</v>
      </c>
      <c r="AL9" s="2" t="s">
        <v>125</v>
      </c>
      <c r="AM9" s="2" t="s">
        <v>127</v>
      </c>
      <c r="AN9" s="2" t="s">
        <v>128</v>
      </c>
      <c r="AO9" s="2" t="s">
        <v>108</v>
      </c>
      <c r="AP9" s="2" t="s">
        <v>200</v>
      </c>
      <c r="AQ9" s="2" t="s">
        <v>145</v>
      </c>
      <c r="AR9" s="2" t="s">
        <v>146</v>
      </c>
      <c r="AS9" s="2" t="s">
        <v>105</v>
      </c>
      <c r="AT9" s="2" t="s">
        <v>188</v>
      </c>
      <c r="AU9" s="2" t="s">
        <v>147</v>
      </c>
      <c r="AV9" s="2" t="s">
        <v>103</v>
      </c>
      <c r="AW9" s="2" t="s">
        <v>136</v>
      </c>
      <c r="AX9" s="2" t="s">
        <v>138</v>
      </c>
    </row>
    <row r="10">
      <c r="A10" s="1">
        <v>43273.8497425463</v>
      </c>
      <c r="B10" s="2" t="s">
        <v>196</v>
      </c>
      <c r="C10" s="3" t="s">
        <v>204</v>
      </c>
      <c r="D10" s="2">
        <v>1.0</v>
      </c>
      <c r="E10" s="2">
        <v>1.0</v>
      </c>
      <c r="F10" s="2">
        <v>5.0</v>
      </c>
      <c r="G10" s="2">
        <v>6.0</v>
      </c>
      <c r="H10" s="2">
        <v>6.0</v>
      </c>
      <c r="I10" s="2">
        <v>5.0</v>
      </c>
      <c r="J10" s="2">
        <v>5.0</v>
      </c>
      <c r="K10" s="2">
        <v>1.0</v>
      </c>
      <c r="L10" s="2">
        <v>7.0</v>
      </c>
      <c r="M10" s="2">
        <v>2.0</v>
      </c>
      <c r="N10" s="2">
        <v>4.0</v>
      </c>
      <c r="O10" s="2">
        <v>4.0</v>
      </c>
      <c r="P10" s="2">
        <v>6.0</v>
      </c>
      <c r="Q10" s="2">
        <v>6.0</v>
      </c>
      <c r="R10" s="2">
        <v>2.0</v>
      </c>
      <c r="S10" s="2">
        <v>6.0</v>
      </c>
      <c r="T10" s="2">
        <v>6.0</v>
      </c>
      <c r="U10" s="2">
        <v>6.0</v>
      </c>
      <c r="V10" s="2">
        <v>6.0</v>
      </c>
      <c r="W10" s="2">
        <v>6.0</v>
      </c>
      <c r="X10" s="2">
        <v>6.0</v>
      </c>
      <c r="Y10" s="2">
        <v>6.0</v>
      </c>
      <c r="Z10" s="2">
        <v>3.0</v>
      </c>
      <c r="AA10" s="2">
        <v>2.0</v>
      </c>
      <c r="AB10" s="2">
        <v>6.0</v>
      </c>
      <c r="AC10" s="2">
        <v>6.0</v>
      </c>
      <c r="AD10" s="2">
        <v>6.0</v>
      </c>
      <c r="AE10" s="2" t="s">
        <v>117</v>
      </c>
      <c r="AF10" s="2" t="s">
        <v>119</v>
      </c>
      <c r="AG10" s="2" t="s">
        <v>192</v>
      </c>
      <c r="AH10" s="2" t="s">
        <v>64</v>
      </c>
      <c r="AI10" s="2" t="s">
        <v>122</v>
      </c>
      <c r="AJ10" s="2" t="s">
        <v>123</v>
      </c>
      <c r="AK10" s="2" t="s">
        <v>124</v>
      </c>
      <c r="AL10" s="2" t="s">
        <v>125</v>
      </c>
      <c r="AM10" s="2" t="s">
        <v>127</v>
      </c>
      <c r="AN10" s="2" t="s">
        <v>128</v>
      </c>
      <c r="AO10" s="2" t="s">
        <v>86</v>
      </c>
      <c r="AP10" s="2" t="s">
        <v>130</v>
      </c>
      <c r="AQ10" s="2" t="s">
        <v>131</v>
      </c>
      <c r="AR10" s="2" t="s">
        <v>146</v>
      </c>
      <c r="AS10" s="2" t="s">
        <v>105</v>
      </c>
      <c r="AT10" s="2" t="s">
        <v>133</v>
      </c>
      <c r="AU10" s="2" t="s">
        <v>135</v>
      </c>
      <c r="AV10" s="2" t="s">
        <v>103</v>
      </c>
      <c r="AW10" s="2" t="s">
        <v>138</v>
      </c>
      <c r="AX10" s="2" t="s">
        <v>138</v>
      </c>
    </row>
    <row r="11">
      <c r="A11" s="1">
        <v>43273.84980315973</v>
      </c>
      <c r="B11" s="2" t="s">
        <v>207</v>
      </c>
      <c r="C11" s="3" t="s">
        <v>208</v>
      </c>
      <c r="D11" s="2">
        <v>7.0</v>
      </c>
      <c r="E11" s="2">
        <v>7.0</v>
      </c>
      <c r="F11" s="2">
        <v>7.0</v>
      </c>
      <c r="G11" s="2">
        <v>6.0</v>
      </c>
      <c r="H11" s="2">
        <v>6.0</v>
      </c>
      <c r="I11" s="2">
        <v>3.0</v>
      </c>
      <c r="J11" s="2">
        <v>3.0</v>
      </c>
      <c r="K11" s="2">
        <v>5.0</v>
      </c>
      <c r="L11" s="2">
        <v>3.0</v>
      </c>
      <c r="M11" s="2">
        <v>3.0</v>
      </c>
      <c r="N11" s="2">
        <v>6.0</v>
      </c>
      <c r="O11" s="2">
        <v>4.0</v>
      </c>
      <c r="P11" s="2">
        <v>5.0</v>
      </c>
      <c r="Q11" s="2">
        <v>6.0</v>
      </c>
      <c r="R11" s="2">
        <v>5.0</v>
      </c>
      <c r="S11" s="2">
        <v>5.0</v>
      </c>
      <c r="T11" s="2">
        <v>5.0</v>
      </c>
      <c r="U11" s="2">
        <v>5.0</v>
      </c>
      <c r="V11" s="2">
        <v>4.0</v>
      </c>
      <c r="W11" s="2">
        <v>5.0</v>
      </c>
      <c r="X11" s="2">
        <v>4.0</v>
      </c>
      <c r="Y11" s="2">
        <v>3.0</v>
      </c>
      <c r="Z11" s="2">
        <v>4.0</v>
      </c>
      <c r="AA11" s="2">
        <v>2.0</v>
      </c>
      <c r="AB11" s="2">
        <v>4.0</v>
      </c>
      <c r="AC11" s="2">
        <v>4.0</v>
      </c>
      <c r="AD11" s="2">
        <v>4.0</v>
      </c>
      <c r="AE11" s="2" t="s">
        <v>117</v>
      </c>
      <c r="AF11" s="2" t="s">
        <v>119</v>
      </c>
      <c r="AG11" s="2" t="s">
        <v>192</v>
      </c>
      <c r="AH11" s="2" t="s">
        <v>64</v>
      </c>
      <c r="AI11" s="2" t="s">
        <v>179</v>
      </c>
      <c r="AJ11" s="2" t="s">
        <v>142</v>
      </c>
      <c r="AK11" s="2" t="s">
        <v>124</v>
      </c>
      <c r="AL11" s="2" t="s">
        <v>125</v>
      </c>
      <c r="AM11" s="2" t="s">
        <v>127</v>
      </c>
      <c r="AN11" s="2" t="s">
        <v>128</v>
      </c>
      <c r="AO11" s="2" t="s">
        <v>108</v>
      </c>
      <c r="AP11" s="2" t="s">
        <v>130</v>
      </c>
      <c r="AQ11" s="2" t="s">
        <v>145</v>
      </c>
      <c r="AR11" s="2" t="s">
        <v>146</v>
      </c>
      <c r="AS11" s="2" t="s">
        <v>105</v>
      </c>
      <c r="AT11" s="2" t="s">
        <v>133</v>
      </c>
      <c r="AU11" s="2" t="s">
        <v>135</v>
      </c>
      <c r="AV11" s="2" t="s">
        <v>103</v>
      </c>
      <c r="AW11" s="2" t="s">
        <v>138</v>
      </c>
      <c r="AX11" s="2" t="s">
        <v>138</v>
      </c>
    </row>
    <row r="12">
      <c r="A12" s="1">
        <v>43273.84990371528</v>
      </c>
      <c r="B12" s="2" t="s">
        <v>104</v>
      </c>
      <c r="C12" s="3" t="s">
        <v>209</v>
      </c>
      <c r="D12" s="2">
        <v>5.0</v>
      </c>
      <c r="E12" s="2">
        <v>5.0</v>
      </c>
      <c r="F12" s="2">
        <v>3.0</v>
      </c>
      <c r="G12" s="2">
        <v>6.0</v>
      </c>
      <c r="H12" s="2">
        <v>6.0</v>
      </c>
      <c r="I12" s="2">
        <v>5.0</v>
      </c>
      <c r="J12" s="2">
        <v>5.0</v>
      </c>
      <c r="K12" s="2">
        <v>3.0</v>
      </c>
      <c r="L12" s="2">
        <v>5.0</v>
      </c>
      <c r="M12" s="2">
        <v>3.0</v>
      </c>
      <c r="N12" s="2">
        <v>4.0</v>
      </c>
      <c r="O12" s="2">
        <v>3.0</v>
      </c>
      <c r="P12" s="2">
        <v>6.0</v>
      </c>
      <c r="Q12" s="2">
        <v>6.0</v>
      </c>
      <c r="R12" s="2">
        <v>4.0</v>
      </c>
      <c r="S12" s="2">
        <v>6.0</v>
      </c>
      <c r="T12" s="2">
        <v>6.0</v>
      </c>
      <c r="U12" s="2">
        <v>5.0</v>
      </c>
      <c r="V12" s="2">
        <v>6.0</v>
      </c>
      <c r="W12" s="2">
        <v>4.0</v>
      </c>
      <c r="X12" s="2">
        <v>6.0</v>
      </c>
      <c r="Y12" s="2">
        <v>6.0</v>
      </c>
      <c r="Z12" s="2">
        <v>4.0</v>
      </c>
      <c r="AA12" s="2">
        <v>2.0</v>
      </c>
      <c r="AB12" s="2">
        <v>6.0</v>
      </c>
      <c r="AC12" s="2">
        <v>6.0</v>
      </c>
      <c r="AD12" s="2">
        <v>5.0</v>
      </c>
      <c r="AE12" s="2" t="s">
        <v>152</v>
      </c>
      <c r="AF12" s="2" t="s">
        <v>185</v>
      </c>
      <c r="AG12" s="2" t="s">
        <v>187</v>
      </c>
      <c r="AH12" s="2" t="s">
        <v>64</v>
      </c>
      <c r="AI12" s="2" t="s">
        <v>122</v>
      </c>
      <c r="AJ12" s="2" t="s">
        <v>123</v>
      </c>
      <c r="AK12" s="2" t="s">
        <v>123</v>
      </c>
      <c r="AL12" s="2" t="s">
        <v>125</v>
      </c>
      <c r="AM12" s="2" t="s">
        <v>127</v>
      </c>
      <c r="AN12" s="2" t="s">
        <v>128</v>
      </c>
      <c r="AO12" s="2" t="s">
        <v>60</v>
      </c>
      <c r="AP12" s="2" t="s">
        <v>156</v>
      </c>
      <c r="AQ12" s="2" t="s">
        <v>157</v>
      </c>
      <c r="AR12" s="2" t="s">
        <v>159</v>
      </c>
      <c r="AS12" s="2" t="s">
        <v>171</v>
      </c>
      <c r="AT12" s="2" t="s">
        <v>210</v>
      </c>
      <c r="AU12" s="2" t="s">
        <v>147</v>
      </c>
      <c r="AV12" s="2" t="s">
        <v>103</v>
      </c>
      <c r="AW12" s="2" t="s">
        <v>102</v>
      </c>
      <c r="AX12" s="2" t="s">
        <v>136</v>
      </c>
    </row>
    <row r="13">
      <c r="A13" s="1">
        <v>43273.85041767361</v>
      </c>
      <c r="B13" s="2" t="s">
        <v>211</v>
      </c>
      <c r="C13" s="3" t="s">
        <v>212</v>
      </c>
      <c r="D13" s="2">
        <v>2.0</v>
      </c>
      <c r="E13" s="2">
        <v>1.0</v>
      </c>
      <c r="F13" s="2">
        <v>2.0</v>
      </c>
      <c r="G13" s="2">
        <v>6.0</v>
      </c>
      <c r="H13" s="2">
        <v>6.0</v>
      </c>
      <c r="I13" s="2">
        <v>7.0</v>
      </c>
      <c r="J13" s="2">
        <v>5.0</v>
      </c>
      <c r="K13" s="2">
        <v>2.0</v>
      </c>
      <c r="L13" s="2">
        <v>6.0</v>
      </c>
      <c r="M13" s="2">
        <v>1.0</v>
      </c>
      <c r="N13" s="2">
        <v>1.0</v>
      </c>
      <c r="O13" s="2">
        <v>2.0</v>
      </c>
      <c r="P13" s="2">
        <v>6.0</v>
      </c>
      <c r="Q13" s="2">
        <v>6.0</v>
      </c>
      <c r="R13" s="2">
        <v>5.0</v>
      </c>
      <c r="S13" s="2">
        <v>5.0</v>
      </c>
      <c r="T13" s="2">
        <v>5.0</v>
      </c>
      <c r="U13" s="2">
        <v>6.0</v>
      </c>
      <c r="V13" s="2">
        <v>7.0</v>
      </c>
      <c r="W13" s="2">
        <v>5.0</v>
      </c>
      <c r="X13" s="2">
        <v>6.0</v>
      </c>
      <c r="Y13" s="2">
        <v>4.0</v>
      </c>
      <c r="Z13" s="2">
        <v>4.0</v>
      </c>
      <c r="AA13" s="2">
        <v>5.0</v>
      </c>
      <c r="AB13" s="2">
        <v>5.0</v>
      </c>
      <c r="AC13" s="2">
        <v>6.0</v>
      </c>
      <c r="AD13" s="2">
        <v>5.0</v>
      </c>
      <c r="AE13" s="2" t="s">
        <v>117</v>
      </c>
      <c r="AF13" s="2" t="s">
        <v>185</v>
      </c>
      <c r="AG13" s="2" t="s">
        <v>187</v>
      </c>
      <c r="AH13" s="2" t="s">
        <v>93</v>
      </c>
      <c r="AI13" s="2" t="s">
        <v>122</v>
      </c>
      <c r="AJ13" s="2" t="s">
        <v>123</v>
      </c>
      <c r="AK13" s="2" t="s">
        <v>143</v>
      </c>
      <c r="AL13" s="2" t="s">
        <v>125</v>
      </c>
      <c r="AM13" s="2" t="s">
        <v>127</v>
      </c>
      <c r="AN13" s="2" t="s">
        <v>128</v>
      </c>
      <c r="AO13" s="2" t="s">
        <v>86</v>
      </c>
      <c r="AP13" s="2" t="s">
        <v>130</v>
      </c>
      <c r="AQ13" s="2" t="s">
        <v>131</v>
      </c>
      <c r="AR13" s="2" t="s">
        <v>132</v>
      </c>
      <c r="AS13" s="2" t="s">
        <v>105</v>
      </c>
      <c r="AT13" s="2" t="s">
        <v>210</v>
      </c>
      <c r="AU13" s="2" t="s">
        <v>72</v>
      </c>
      <c r="AV13" s="2" t="s">
        <v>74</v>
      </c>
      <c r="AW13" s="2" t="s">
        <v>136</v>
      </c>
      <c r="AX13" s="2" t="s">
        <v>138</v>
      </c>
    </row>
    <row r="14">
      <c r="A14" s="1">
        <v>43273.85068040509</v>
      </c>
      <c r="B14" s="2" t="s">
        <v>202</v>
      </c>
      <c r="C14" s="3" t="s">
        <v>213</v>
      </c>
      <c r="D14" s="2">
        <v>2.0</v>
      </c>
      <c r="E14" s="2">
        <v>2.0</v>
      </c>
      <c r="F14" s="2">
        <v>3.0</v>
      </c>
      <c r="G14" s="2">
        <v>4.0</v>
      </c>
      <c r="H14" s="2">
        <v>4.0</v>
      </c>
      <c r="I14" s="2">
        <v>4.0</v>
      </c>
      <c r="J14" s="2">
        <v>3.0</v>
      </c>
      <c r="K14" s="2">
        <v>3.0</v>
      </c>
      <c r="L14" s="2">
        <v>4.0</v>
      </c>
      <c r="M14" s="2">
        <v>3.0</v>
      </c>
      <c r="N14" s="2">
        <v>3.0</v>
      </c>
      <c r="O14" s="2">
        <v>3.0</v>
      </c>
      <c r="P14" s="2">
        <v>3.0</v>
      </c>
      <c r="Q14" s="2">
        <v>4.0</v>
      </c>
      <c r="R14" s="2">
        <v>4.0</v>
      </c>
      <c r="S14" s="2">
        <v>4.0</v>
      </c>
      <c r="T14" s="2">
        <v>4.0</v>
      </c>
      <c r="U14" s="2">
        <v>5.0</v>
      </c>
      <c r="V14" s="2">
        <v>4.0</v>
      </c>
      <c r="W14" s="2">
        <v>3.0</v>
      </c>
      <c r="X14" s="2">
        <v>4.0</v>
      </c>
      <c r="Y14" s="2">
        <v>3.0</v>
      </c>
      <c r="Z14" s="2">
        <v>4.0</v>
      </c>
      <c r="AA14" s="2">
        <v>2.0</v>
      </c>
      <c r="AB14" s="2">
        <v>3.0</v>
      </c>
      <c r="AC14" s="2">
        <v>3.0</v>
      </c>
      <c r="AD14" s="2">
        <v>5.0</v>
      </c>
      <c r="AE14" s="2" t="s">
        <v>117</v>
      </c>
      <c r="AF14" s="2" t="s">
        <v>119</v>
      </c>
      <c r="AG14" s="2" t="s">
        <v>192</v>
      </c>
      <c r="AH14" s="2" t="s">
        <v>62</v>
      </c>
      <c r="AI14" s="2" t="s">
        <v>122</v>
      </c>
      <c r="AJ14" s="2" t="s">
        <v>123</v>
      </c>
      <c r="AK14" s="2" t="s">
        <v>124</v>
      </c>
      <c r="AL14" s="2" t="s">
        <v>125</v>
      </c>
      <c r="AM14" s="2" t="s">
        <v>127</v>
      </c>
      <c r="AN14" s="2" t="s">
        <v>128</v>
      </c>
      <c r="AO14" s="2" t="s">
        <v>86</v>
      </c>
      <c r="AP14" s="2" t="s">
        <v>130</v>
      </c>
      <c r="AQ14" s="2" t="s">
        <v>131</v>
      </c>
      <c r="AR14" s="2" t="s">
        <v>146</v>
      </c>
      <c r="AS14" s="2" t="s">
        <v>105</v>
      </c>
      <c r="AT14" s="2" t="s">
        <v>133</v>
      </c>
      <c r="AU14" s="2" t="s">
        <v>147</v>
      </c>
      <c r="AV14" s="2" t="s">
        <v>74</v>
      </c>
      <c r="AW14" s="2" t="s">
        <v>136</v>
      </c>
      <c r="AX14" s="2" t="s">
        <v>138</v>
      </c>
    </row>
    <row r="15">
      <c r="A15" s="1">
        <v>43273.850726041666</v>
      </c>
      <c r="B15" s="2" t="s">
        <v>177</v>
      </c>
      <c r="C15" s="3" t="s">
        <v>214</v>
      </c>
      <c r="D15" s="2">
        <v>5.0</v>
      </c>
      <c r="E15" s="2">
        <v>5.0</v>
      </c>
      <c r="F15" s="2">
        <v>5.0</v>
      </c>
      <c r="G15" s="2">
        <v>4.0</v>
      </c>
      <c r="H15" s="2">
        <v>4.0</v>
      </c>
      <c r="I15" s="2">
        <v>3.0</v>
      </c>
      <c r="J15" s="2">
        <v>5.0</v>
      </c>
      <c r="K15" s="2">
        <v>3.0</v>
      </c>
      <c r="L15" s="2">
        <v>5.0</v>
      </c>
      <c r="M15" s="2">
        <v>5.0</v>
      </c>
      <c r="N15" s="2">
        <v>2.0</v>
      </c>
      <c r="O15" s="2">
        <v>5.0</v>
      </c>
      <c r="P15" s="2">
        <v>5.0</v>
      </c>
      <c r="Q15" s="2">
        <v>3.0</v>
      </c>
      <c r="R15" s="2">
        <v>4.0</v>
      </c>
      <c r="S15" s="2">
        <v>2.0</v>
      </c>
      <c r="T15" s="2">
        <v>6.0</v>
      </c>
      <c r="U15" s="2">
        <v>2.0</v>
      </c>
      <c r="V15" s="2">
        <v>5.0</v>
      </c>
      <c r="W15" s="2">
        <v>5.0</v>
      </c>
      <c r="X15" s="2">
        <v>3.0</v>
      </c>
      <c r="Y15" s="2">
        <v>5.0</v>
      </c>
      <c r="Z15" s="2">
        <v>6.0</v>
      </c>
      <c r="AA15" s="2">
        <v>7.0</v>
      </c>
      <c r="AB15" s="2">
        <v>6.0</v>
      </c>
      <c r="AC15" s="2">
        <v>4.0</v>
      </c>
      <c r="AD15" s="2">
        <v>2.0</v>
      </c>
      <c r="AE15" s="2" t="s">
        <v>152</v>
      </c>
      <c r="AF15" s="2" t="s">
        <v>216</v>
      </c>
      <c r="AG15" s="2" t="s">
        <v>192</v>
      </c>
      <c r="AH15" s="2" t="s">
        <v>64</v>
      </c>
      <c r="AI15" s="2" t="s">
        <v>179</v>
      </c>
      <c r="AJ15" s="2" t="s">
        <v>123</v>
      </c>
      <c r="AK15" s="2" t="s">
        <v>143</v>
      </c>
      <c r="AL15" s="2" t="s">
        <v>167</v>
      </c>
      <c r="AM15" s="2" t="s">
        <v>168</v>
      </c>
      <c r="AN15" s="2" t="s">
        <v>169</v>
      </c>
      <c r="AO15" s="2" t="s">
        <v>86</v>
      </c>
      <c r="AP15" s="2" t="s">
        <v>130</v>
      </c>
      <c r="AQ15" s="2" t="s">
        <v>131</v>
      </c>
      <c r="AR15" s="2" t="s">
        <v>146</v>
      </c>
      <c r="AS15" s="2" t="s">
        <v>171</v>
      </c>
      <c r="AT15" s="2" t="s">
        <v>133</v>
      </c>
      <c r="AU15" s="2" t="s">
        <v>135</v>
      </c>
      <c r="AV15" s="2" t="s">
        <v>74</v>
      </c>
      <c r="AW15" s="2" t="s">
        <v>136</v>
      </c>
      <c r="AX15" s="2" t="s">
        <v>136</v>
      </c>
    </row>
    <row r="16">
      <c r="A16" s="1">
        <v>43273.850798217594</v>
      </c>
      <c r="B16" s="2" t="s">
        <v>184</v>
      </c>
      <c r="C16" s="3" t="s">
        <v>217</v>
      </c>
      <c r="D16" s="2">
        <v>1.0</v>
      </c>
      <c r="E16" s="2">
        <v>1.0</v>
      </c>
      <c r="F16" s="2">
        <v>1.0</v>
      </c>
      <c r="G16" s="2">
        <v>4.0</v>
      </c>
      <c r="H16" s="2">
        <v>6.0</v>
      </c>
      <c r="I16" s="2">
        <v>6.0</v>
      </c>
      <c r="J16" s="2">
        <v>5.0</v>
      </c>
      <c r="K16" s="2">
        <v>1.0</v>
      </c>
      <c r="L16" s="2">
        <v>3.0</v>
      </c>
      <c r="M16" s="2">
        <v>1.0</v>
      </c>
      <c r="N16" s="2">
        <v>1.0</v>
      </c>
      <c r="O16" s="2">
        <v>2.0</v>
      </c>
      <c r="P16" s="2">
        <v>5.0</v>
      </c>
      <c r="Q16" s="2">
        <v>5.0</v>
      </c>
      <c r="R16" s="2">
        <v>2.0</v>
      </c>
      <c r="S16" s="2">
        <v>5.0</v>
      </c>
      <c r="T16" s="2">
        <v>5.0</v>
      </c>
      <c r="U16" s="2">
        <v>4.0</v>
      </c>
      <c r="V16" s="2">
        <v>5.0</v>
      </c>
      <c r="W16" s="2">
        <v>3.0</v>
      </c>
      <c r="X16" s="2">
        <v>5.0</v>
      </c>
      <c r="Y16" s="2">
        <v>4.0</v>
      </c>
      <c r="Z16" s="2">
        <v>2.0</v>
      </c>
      <c r="AA16" s="2">
        <v>2.0</v>
      </c>
      <c r="AB16" s="2">
        <v>4.0</v>
      </c>
      <c r="AC16" s="2">
        <v>3.0</v>
      </c>
      <c r="AD16" s="2">
        <v>4.0</v>
      </c>
      <c r="AE16" s="2" t="s">
        <v>117</v>
      </c>
      <c r="AF16" s="2" t="s">
        <v>119</v>
      </c>
      <c r="AG16" s="2" t="s">
        <v>120</v>
      </c>
      <c r="AH16" s="2" t="s">
        <v>64</v>
      </c>
      <c r="AI16" s="2" t="s">
        <v>179</v>
      </c>
      <c r="AJ16" s="2" t="s">
        <v>142</v>
      </c>
      <c r="AK16" s="2" t="s">
        <v>143</v>
      </c>
      <c r="AL16" s="2" t="s">
        <v>125</v>
      </c>
      <c r="AM16" s="2" t="s">
        <v>127</v>
      </c>
      <c r="AN16" s="2" t="s">
        <v>128</v>
      </c>
      <c r="AO16" s="2" t="s">
        <v>108</v>
      </c>
      <c r="AP16" s="2" t="s">
        <v>130</v>
      </c>
      <c r="AQ16" s="2" t="s">
        <v>131</v>
      </c>
      <c r="AR16" s="2" t="s">
        <v>159</v>
      </c>
      <c r="AS16" s="2" t="s">
        <v>105</v>
      </c>
      <c r="AT16" s="2" t="s">
        <v>133</v>
      </c>
      <c r="AU16" s="2" t="s">
        <v>135</v>
      </c>
      <c r="AV16" s="2" t="s">
        <v>101</v>
      </c>
      <c r="AW16" s="2" t="s">
        <v>102</v>
      </c>
      <c r="AX16" s="2" t="s">
        <v>102</v>
      </c>
    </row>
    <row r="17">
      <c r="A17" s="1">
        <v>43273.85080157407</v>
      </c>
      <c r="B17" s="2" t="s">
        <v>199</v>
      </c>
      <c r="C17" s="3" t="s">
        <v>218</v>
      </c>
      <c r="D17" s="2">
        <v>4.0</v>
      </c>
      <c r="E17" s="2">
        <v>1.0</v>
      </c>
      <c r="F17" s="2">
        <v>2.0</v>
      </c>
      <c r="G17" s="2">
        <v>6.0</v>
      </c>
      <c r="H17" s="2">
        <v>6.0</v>
      </c>
      <c r="I17" s="2">
        <v>7.0</v>
      </c>
      <c r="J17" s="2">
        <v>5.0</v>
      </c>
      <c r="K17" s="2">
        <v>1.0</v>
      </c>
      <c r="L17" s="2">
        <v>4.0</v>
      </c>
      <c r="M17" s="2">
        <v>2.0</v>
      </c>
      <c r="N17" s="2">
        <v>1.0</v>
      </c>
      <c r="O17" s="2">
        <v>1.0</v>
      </c>
      <c r="P17" s="2">
        <v>5.0</v>
      </c>
      <c r="Q17" s="2">
        <v>6.0</v>
      </c>
      <c r="R17" s="2">
        <v>7.0</v>
      </c>
      <c r="S17" s="2">
        <v>4.0</v>
      </c>
      <c r="T17" s="2">
        <v>7.0</v>
      </c>
      <c r="U17" s="2">
        <v>6.0</v>
      </c>
      <c r="V17" s="2">
        <v>4.0</v>
      </c>
      <c r="W17" s="2">
        <v>4.0</v>
      </c>
      <c r="X17" s="2">
        <v>4.0</v>
      </c>
      <c r="Y17" s="2">
        <v>4.0</v>
      </c>
      <c r="Z17" s="2">
        <v>6.0</v>
      </c>
      <c r="AA17" s="2">
        <v>1.0</v>
      </c>
      <c r="AB17" s="2">
        <v>5.0</v>
      </c>
      <c r="AC17" s="2">
        <v>5.0</v>
      </c>
      <c r="AD17" s="2">
        <v>5.0</v>
      </c>
      <c r="AE17" s="2" t="s">
        <v>117</v>
      </c>
      <c r="AF17" s="2" t="s">
        <v>119</v>
      </c>
      <c r="AG17" s="2" t="s">
        <v>192</v>
      </c>
      <c r="AH17" s="2" t="s">
        <v>64</v>
      </c>
      <c r="AI17" s="2" t="s">
        <v>122</v>
      </c>
      <c r="AJ17" s="2" t="s">
        <v>123</v>
      </c>
      <c r="AK17" s="2" t="s">
        <v>124</v>
      </c>
      <c r="AL17" s="2" t="s">
        <v>125</v>
      </c>
      <c r="AM17" s="2" t="s">
        <v>127</v>
      </c>
      <c r="AN17" s="2" t="s">
        <v>128</v>
      </c>
      <c r="AO17" s="2" t="s">
        <v>86</v>
      </c>
      <c r="AP17" s="2" t="s">
        <v>130</v>
      </c>
      <c r="AQ17" s="2" t="s">
        <v>131</v>
      </c>
      <c r="AR17" s="2" t="s">
        <v>146</v>
      </c>
      <c r="AS17" s="2" t="s">
        <v>74</v>
      </c>
      <c r="AT17" s="2" t="s">
        <v>133</v>
      </c>
      <c r="AU17" s="2" t="s">
        <v>135</v>
      </c>
      <c r="AV17" s="2" t="s">
        <v>103</v>
      </c>
      <c r="AW17" s="2" t="s">
        <v>136</v>
      </c>
      <c r="AX17" s="2" t="s">
        <v>138</v>
      </c>
    </row>
    <row r="18">
      <c r="A18" s="1">
        <v>43273.85083310185</v>
      </c>
      <c r="B18" s="2" t="s">
        <v>170</v>
      </c>
      <c r="C18" s="3" t="s">
        <v>219</v>
      </c>
      <c r="D18" s="2">
        <v>1.0</v>
      </c>
      <c r="E18" s="2">
        <v>1.0</v>
      </c>
      <c r="F18" s="2">
        <v>3.0</v>
      </c>
      <c r="G18" s="2">
        <v>4.0</v>
      </c>
      <c r="H18" s="2">
        <v>5.0</v>
      </c>
      <c r="I18" s="2">
        <v>5.0</v>
      </c>
      <c r="J18" s="2">
        <v>3.0</v>
      </c>
      <c r="K18" s="2">
        <v>1.0</v>
      </c>
      <c r="L18" s="2">
        <v>7.0</v>
      </c>
      <c r="M18" s="2">
        <v>2.0</v>
      </c>
      <c r="N18" s="2">
        <v>1.0</v>
      </c>
      <c r="O18" s="2">
        <v>1.0</v>
      </c>
      <c r="P18" s="2">
        <v>6.0</v>
      </c>
      <c r="Q18" s="2">
        <v>6.0</v>
      </c>
      <c r="R18" s="2">
        <v>6.0</v>
      </c>
      <c r="S18" s="2">
        <v>5.0</v>
      </c>
      <c r="T18" s="2">
        <v>5.0</v>
      </c>
      <c r="U18" s="2">
        <v>5.0</v>
      </c>
      <c r="V18" s="2">
        <v>5.0</v>
      </c>
      <c r="W18" s="2">
        <v>5.0</v>
      </c>
      <c r="X18" s="2">
        <v>5.0</v>
      </c>
      <c r="Y18" s="2">
        <v>5.0</v>
      </c>
      <c r="Z18" s="2">
        <v>5.0</v>
      </c>
      <c r="AA18" s="2">
        <v>3.0</v>
      </c>
      <c r="AB18" s="2">
        <v>6.0</v>
      </c>
      <c r="AC18" s="2">
        <v>6.0</v>
      </c>
      <c r="AD18" s="2">
        <v>3.0</v>
      </c>
      <c r="AE18" s="2" t="s">
        <v>152</v>
      </c>
      <c r="AF18" s="2" t="s">
        <v>185</v>
      </c>
      <c r="AG18" s="2" t="s">
        <v>192</v>
      </c>
      <c r="AH18" s="2" t="s">
        <v>62</v>
      </c>
      <c r="AI18" s="2" t="s">
        <v>122</v>
      </c>
      <c r="AJ18" s="2" t="s">
        <v>142</v>
      </c>
      <c r="AK18" s="2" t="s">
        <v>143</v>
      </c>
      <c r="AL18" s="2" t="s">
        <v>125</v>
      </c>
      <c r="AM18" s="2" t="s">
        <v>127</v>
      </c>
      <c r="AN18" s="2" t="s">
        <v>169</v>
      </c>
      <c r="AO18" s="2" t="s">
        <v>60</v>
      </c>
      <c r="AP18" s="2" t="s">
        <v>156</v>
      </c>
      <c r="AQ18" s="2" t="s">
        <v>131</v>
      </c>
      <c r="AR18" s="2" t="s">
        <v>159</v>
      </c>
      <c r="AS18" s="2" t="s">
        <v>105</v>
      </c>
      <c r="AT18" s="2" t="s">
        <v>133</v>
      </c>
      <c r="AU18" s="2" t="s">
        <v>147</v>
      </c>
      <c r="AV18" s="2" t="s">
        <v>101</v>
      </c>
      <c r="AW18" s="2" t="s">
        <v>102</v>
      </c>
      <c r="AX18" s="2" t="s">
        <v>138</v>
      </c>
    </row>
    <row r="19">
      <c r="A19" s="1">
        <v>43273.85091763889</v>
      </c>
      <c r="B19" s="2" t="s">
        <v>158</v>
      </c>
      <c r="C19" s="3" t="s">
        <v>221</v>
      </c>
      <c r="D19" s="2">
        <v>1.0</v>
      </c>
      <c r="E19" s="2">
        <v>1.0</v>
      </c>
      <c r="F19" s="2">
        <v>5.0</v>
      </c>
      <c r="G19" s="2">
        <v>7.0</v>
      </c>
      <c r="H19" s="2">
        <v>7.0</v>
      </c>
      <c r="I19" s="2">
        <v>7.0</v>
      </c>
      <c r="J19" s="2">
        <v>6.0</v>
      </c>
      <c r="K19" s="2">
        <v>1.0</v>
      </c>
      <c r="L19" s="2">
        <v>7.0</v>
      </c>
      <c r="M19" s="2">
        <v>6.0</v>
      </c>
      <c r="N19" s="2">
        <v>2.0</v>
      </c>
      <c r="O19" s="2">
        <v>1.0</v>
      </c>
      <c r="P19" s="2">
        <v>6.0</v>
      </c>
      <c r="Q19" s="2">
        <v>5.0</v>
      </c>
      <c r="R19" s="2">
        <v>3.0</v>
      </c>
      <c r="S19" s="2">
        <v>6.0</v>
      </c>
      <c r="T19" s="2">
        <v>4.0</v>
      </c>
      <c r="U19" s="2">
        <v>4.0</v>
      </c>
      <c r="V19" s="2">
        <v>5.0</v>
      </c>
      <c r="W19" s="2">
        <v>4.0</v>
      </c>
      <c r="X19" s="2">
        <v>5.0</v>
      </c>
      <c r="Y19" s="2">
        <v>4.0</v>
      </c>
      <c r="Z19" s="2">
        <v>5.0</v>
      </c>
      <c r="AA19" s="2">
        <v>4.0</v>
      </c>
      <c r="AB19" s="2">
        <v>5.0</v>
      </c>
      <c r="AC19" s="2">
        <v>6.0</v>
      </c>
      <c r="AD19" s="2">
        <v>6.0</v>
      </c>
      <c r="AE19" s="2" t="s">
        <v>166</v>
      </c>
      <c r="AF19" s="2" t="s">
        <v>216</v>
      </c>
      <c r="AG19" s="2" t="s">
        <v>187</v>
      </c>
      <c r="AH19" s="2" t="s">
        <v>64</v>
      </c>
      <c r="AI19" s="2" t="s">
        <v>153</v>
      </c>
      <c r="AJ19" s="2" t="s">
        <v>222</v>
      </c>
      <c r="AK19" s="2" t="s">
        <v>143</v>
      </c>
      <c r="AL19" s="2" t="s">
        <v>125</v>
      </c>
      <c r="AM19" s="2" t="s">
        <v>125</v>
      </c>
      <c r="AN19" s="2" t="s">
        <v>128</v>
      </c>
      <c r="AO19" s="2" t="s">
        <v>86</v>
      </c>
      <c r="AP19" s="2" t="s">
        <v>130</v>
      </c>
      <c r="AQ19" s="2" t="s">
        <v>157</v>
      </c>
      <c r="AR19" s="2" t="s">
        <v>132</v>
      </c>
      <c r="AS19" s="2" t="s">
        <v>171</v>
      </c>
      <c r="AT19" s="2" t="s">
        <v>133</v>
      </c>
      <c r="AU19" s="2" t="s">
        <v>147</v>
      </c>
      <c r="AV19" s="2" t="s">
        <v>103</v>
      </c>
      <c r="AW19" s="2" t="s">
        <v>102</v>
      </c>
      <c r="AX19" s="2" t="s">
        <v>138</v>
      </c>
    </row>
    <row r="20">
      <c r="A20" s="1">
        <v>43273.851124699075</v>
      </c>
      <c r="B20" s="2" t="s">
        <v>191</v>
      </c>
      <c r="C20" s="3" t="s">
        <v>227</v>
      </c>
      <c r="D20" s="2">
        <v>3.0</v>
      </c>
      <c r="E20" s="2">
        <v>1.0</v>
      </c>
      <c r="F20" s="2">
        <v>2.0</v>
      </c>
      <c r="G20" s="2">
        <v>5.0</v>
      </c>
      <c r="H20" s="2">
        <v>5.0</v>
      </c>
      <c r="I20" s="2">
        <v>5.0</v>
      </c>
      <c r="J20" s="2">
        <v>5.0</v>
      </c>
      <c r="K20" s="2">
        <v>2.0</v>
      </c>
      <c r="L20" s="2">
        <v>6.0</v>
      </c>
      <c r="M20" s="2">
        <v>1.0</v>
      </c>
      <c r="N20" s="2">
        <v>1.0</v>
      </c>
      <c r="O20" s="2">
        <v>2.0</v>
      </c>
      <c r="P20" s="2">
        <v>6.0</v>
      </c>
      <c r="Q20" s="2">
        <v>6.0</v>
      </c>
      <c r="R20" s="2">
        <v>6.0</v>
      </c>
      <c r="S20" s="2">
        <v>5.0</v>
      </c>
      <c r="T20" s="2">
        <v>3.0</v>
      </c>
      <c r="U20" s="2">
        <v>5.0</v>
      </c>
      <c r="V20" s="2">
        <v>4.0</v>
      </c>
      <c r="W20" s="2">
        <v>4.0</v>
      </c>
      <c r="X20" s="2">
        <v>4.0</v>
      </c>
      <c r="Y20" s="2">
        <v>5.0</v>
      </c>
      <c r="Z20" s="2">
        <v>5.0</v>
      </c>
      <c r="AA20" s="2">
        <v>2.0</v>
      </c>
      <c r="AB20" s="2">
        <v>5.0</v>
      </c>
      <c r="AC20" s="2">
        <v>5.0</v>
      </c>
      <c r="AD20" s="2">
        <v>5.0</v>
      </c>
      <c r="AE20" s="2" t="s">
        <v>117</v>
      </c>
      <c r="AF20" s="2" t="s">
        <v>119</v>
      </c>
      <c r="AG20" s="2" t="s">
        <v>192</v>
      </c>
      <c r="AH20" s="2" t="s">
        <v>64</v>
      </c>
      <c r="AI20" s="2" t="s">
        <v>122</v>
      </c>
      <c r="AJ20" s="2" t="s">
        <v>123</v>
      </c>
      <c r="AK20" s="2" t="s">
        <v>124</v>
      </c>
      <c r="AL20" s="2" t="s">
        <v>125</v>
      </c>
      <c r="AM20" s="2" t="s">
        <v>127</v>
      </c>
      <c r="AN20" s="2" t="s">
        <v>128</v>
      </c>
      <c r="AO20" s="2" t="s">
        <v>86</v>
      </c>
      <c r="AP20" s="2" t="s">
        <v>200</v>
      </c>
      <c r="AQ20" s="2" t="s">
        <v>131</v>
      </c>
      <c r="AR20" s="2" t="s">
        <v>146</v>
      </c>
      <c r="AS20" s="2" t="s">
        <v>74</v>
      </c>
      <c r="AT20" s="2" t="s">
        <v>188</v>
      </c>
      <c r="AU20" s="2" t="s">
        <v>147</v>
      </c>
      <c r="AV20" s="2" t="s">
        <v>103</v>
      </c>
      <c r="AW20" s="2" t="s">
        <v>102</v>
      </c>
      <c r="AX20" s="2" t="s">
        <v>138</v>
      </c>
    </row>
    <row r="21">
      <c r="A21" s="1">
        <v>43273.85133828704</v>
      </c>
      <c r="B21" s="2" t="s">
        <v>59</v>
      </c>
      <c r="C21" s="3" t="s">
        <v>228</v>
      </c>
      <c r="D21" s="2">
        <v>4.0</v>
      </c>
      <c r="E21" s="2">
        <v>2.0</v>
      </c>
      <c r="F21" s="2">
        <v>5.0</v>
      </c>
      <c r="G21" s="2">
        <v>7.0</v>
      </c>
      <c r="H21" s="2">
        <v>5.0</v>
      </c>
      <c r="I21" s="2">
        <v>1.0</v>
      </c>
      <c r="J21" s="2">
        <v>2.0</v>
      </c>
      <c r="K21" s="2">
        <v>5.0</v>
      </c>
      <c r="L21" s="2">
        <v>7.0</v>
      </c>
      <c r="M21" s="2">
        <v>4.0</v>
      </c>
      <c r="N21" s="2">
        <v>7.0</v>
      </c>
      <c r="O21" s="2">
        <v>2.0</v>
      </c>
      <c r="P21" s="2">
        <v>1.0</v>
      </c>
      <c r="Q21" s="2">
        <v>7.0</v>
      </c>
      <c r="R21" s="2">
        <v>7.0</v>
      </c>
      <c r="S21" s="2">
        <v>7.0</v>
      </c>
      <c r="T21" s="2">
        <v>1.0</v>
      </c>
      <c r="U21" s="2">
        <v>1.0</v>
      </c>
      <c r="V21" s="2">
        <v>5.0</v>
      </c>
      <c r="W21" s="2">
        <v>7.0</v>
      </c>
      <c r="X21" s="2">
        <v>5.0</v>
      </c>
      <c r="Y21" s="2">
        <v>1.0</v>
      </c>
      <c r="Z21" s="2">
        <v>7.0</v>
      </c>
      <c r="AA21" s="2">
        <v>1.0</v>
      </c>
      <c r="AB21" s="2">
        <v>6.0</v>
      </c>
      <c r="AC21" s="2">
        <v>1.0</v>
      </c>
      <c r="AD21" s="2">
        <v>7.0</v>
      </c>
      <c r="AE21" s="2" t="s">
        <v>152</v>
      </c>
      <c r="AF21" s="2" t="s">
        <v>185</v>
      </c>
      <c r="AG21" s="2" t="s">
        <v>192</v>
      </c>
      <c r="AH21" s="2" t="s">
        <v>64</v>
      </c>
      <c r="AI21" s="2" t="s">
        <v>122</v>
      </c>
      <c r="AJ21" s="2" t="s">
        <v>222</v>
      </c>
      <c r="AK21" s="2" t="s">
        <v>123</v>
      </c>
      <c r="AL21" s="2" t="s">
        <v>125</v>
      </c>
      <c r="AM21" s="2" t="s">
        <v>127</v>
      </c>
      <c r="AN21" s="2" t="s">
        <v>234</v>
      </c>
      <c r="AO21" s="2" t="s">
        <v>108</v>
      </c>
      <c r="AP21" s="2" t="s">
        <v>130</v>
      </c>
      <c r="AQ21" s="2" t="s">
        <v>145</v>
      </c>
      <c r="AR21" s="2" t="s">
        <v>159</v>
      </c>
      <c r="AS21" s="2" t="s">
        <v>171</v>
      </c>
      <c r="AT21" s="2" t="s">
        <v>210</v>
      </c>
      <c r="AU21" s="2" t="s">
        <v>72</v>
      </c>
      <c r="AV21" s="2" t="s">
        <v>101</v>
      </c>
      <c r="AW21" s="2" t="s">
        <v>138</v>
      </c>
      <c r="AX21" s="2" t="s">
        <v>102</v>
      </c>
    </row>
    <row r="22">
      <c r="A22" s="1">
        <v>43273.851606620374</v>
      </c>
      <c r="B22" s="2" t="s">
        <v>235</v>
      </c>
      <c r="C22" s="3" t="s">
        <v>236</v>
      </c>
      <c r="D22" s="2">
        <v>4.0</v>
      </c>
      <c r="E22" s="2">
        <v>4.0</v>
      </c>
      <c r="F22" s="2">
        <v>3.0</v>
      </c>
      <c r="G22" s="2">
        <v>4.0</v>
      </c>
      <c r="H22" s="2">
        <v>4.0</v>
      </c>
      <c r="I22" s="2">
        <v>3.0</v>
      </c>
      <c r="J22" s="2">
        <v>4.0</v>
      </c>
      <c r="K22" s="2">
        <v>3.0</v>
      </c>
      <c r="L22" s="2">
        <v>5.0</v>
      </c>
      <c r="M22" s="2">
        <v>4.0</v>
      </c>
      <c r="N22" s="2">
        <v>4.0</v>
      </c>
      <c r="O22" s="2">
        <v>4.0</v>
      </c>
      <c r="P22" s="2">
        <v>5.0</v>
      </c>
      <c r="Q22" s="2">
        <v>5.0</v>
      </c>
      <c r="R22" s="2">
        <v>7.0</v>
      </c>
      <c r="S22" s="2">
        <v>5.0</v>
      </c>
      <c r="T22" s="2">
        <v>5.0</v>
      </c>
      <c r="U22" s="2">
        <v>5.0</v>
      </c>
      <c r="V22" s="2">
        <v>5.0</v>
      </c>
      <c r="W22" s="2">
        <v>5.0</v>
      </c>
      <c r="X22" s="2">
        <v>5.0</v>
      </c>
      <c r="Y22" s="2">
        <v>3.0</v>
      </c>
      <c r="Z22" s="2">
        <v>3.0</v>
      </c>
      <c r="AA22" s="2">
        <v>4.0</v>
      </c>
      <c r="AB22" s="2">
        <v>4.0</v>
      </c>
      <c r="AC22" s="2">
        <v>4.0</v>
      </c>
      <c r="AD22" s="2">
        <v>4.0</v>
      </c>
      <c r="AE22" s="2" t="s">
        <v>117</v>
      </c>
      <c r="AF22" s="2" t="s">
        <v>119</v>
      </c>
      <c r="AG22" s="2" t="s">
        <v>192</v>
      </c>
      <c r="AH22" s="2" t="s">
        <v>93</v>
      </c>
      <c r="AI22" s="2" t="s">
        <v>179</v>
      </c>
      <c r="AJ22" s="2" t="s">
        <v>123</v>
      </c>
      <c r="AK22" s="2" t="s">
        <v>124</v>
      </c>
      <c r="AL22" s="2" t="s">
        <v>125</v>
      </c>
      <c r="AM22" s="2" t="s">
        <v>127</v>
      </c>
      <c r="AN22" s="2" t="s">
        <v>128</v>
      </c>
      <c r="AO22" s="2" t="s">
        <v>86</v>
      </c>
      <c r="AP22" s="2" t="s">
        <v>130</v>
      </c>
      <c r="AQ22" s="2" t="s">
        <v>131</v>
      </c>
      <c r="AR22" s="2" t="s">
        <v>146</v>
      </c>
      <c r="AS22" s="2" t="s">
        <v>105</v>
      </c>
      <c r="AT22" s="2" t="s">
        <v>133</v>
      </c>
      <c r="AU22" s="2" t="s">
        <v>135</v>
      </c>
      <c r="AV22" s="2" t="s">
        <v>103</v>
      </c>
      <c r="AW22" s="2" t="s">
        <v>102</v>
      </c>
      <c r="AX22" s="2" t="s">
        <v>138</v>
      </c>
    </row>
    <row r="23">
      <c r="A23" s="1">
        <v>43273.85571487268</v>
      </c>
      <c r="B23" s="2" t="s">
        <v>205</v>
      </c>
      <c r="C23" s="3" t="s">
        <v>237</v>
      </c>
      <c r="D23" s="2">
        <v>1.0</v>
      </c>
      <c r="E23" s="2">
        <v>1.0</v>
      </c>
      <c r="F23" s="2">
        <v>4.0</v>
      </c>
      <c r="G23" s="2">
        <v>7.0</v>
      </c>
      <c r="H23" s="2">
        <v>7.0</v>
      </c>
      <c r="I23" s="2">
        <v>7.0</v>
      </c>
      <c r="J23" s="2">
        <v>7.0</v>
      </c>
      <c r="K23" s="2">
        <v>1.0</v>
      </c>
      <c r="L23" s="2">
        <v>7.0</v>
      </c>
      <c r="M23" s="2">
        <v>7.0</v>
      </c>
      <c r="N23" s="2">
        <v>1.0</v>
      </c>
      <c r="O23" s="2">
        <v>1.0</v>
      </c>
      <c r="P23" s="2">
        <v>7.0</v>
      </c>
      <c r="Q23" s="2">
        <v>7.0</v>
      </c>
      <c r="R23" s="2">
        <v>4.0</v>
      </c>
      <c r="S23" s="2">
        <v>3.0</v>
      </c>
      <c r="T23" s="2">
        <v>5.0</v>
      </c>
      <c r="U23" s="2">
        <v>3.0</v>
      </c>
      <c r="V23" s="2">
        <v>2.0</v>
      </c>
      <c r="W23" s="2">
        <v>2.0</v>
      </c>
      <c r="X23" s="2">
        <v>3.0</v>
      </c>
      <c r="Y23" s="2">
        <v>3.0</v>
      </c>
      <c r="Z23" s="2">
        <v>3.0</v>
      </c>
      <c r="AA23" s="2">
        <v>2.0</v>
      </c>
      <c r="AB23" s="2">
        <v>3.0</v>
      </c>
      <c r="AC23" s="2">
        <v>7.0</v>
      </c>
      <c r="AD23" s="2">
        <v>4.0</v>
      </c>
      <c r="AE23" s="2" t="s">
        <v>152</v>
      </c>
      <c r="AF23" s="2" t="s">
        <v>119</v>
      </c>
      <c r="AG23" s="2" t="s">
        <v>120</v>
      </c>
      <c r="AH23" s="2" t="s">
        <v>64</v>
      </c>
      <c r="AI23" s="2" t="s">
        <v>122</v>
      </c>
      <c r="AJ23" s="2" t="s">
        <v>222</v>
      </c>
      <c r="AK23" s="2" t="s">
        <v>143</v>
      </c>
      <c r="AL23" s="2" t="s">
        <v>167</v>
      </c>
      <c r="AM23" s="2" t="s">
        <v>125</v>
      </c>
      <c r="AN23" s="2" t="s">
        <v>128</v>
      </c>
      <c r="AO23" s="2" t="s">
        <v>86</v>
      </c>
      <c r="AP23" s="2" t="s">
        <v>200</v>
      </c>
      <c r="AQ23" s="2" t="s">
        <v>145</v>
      </c>
      <c r="AR23" s="2" t="s">
        <v>146</v>
      </c>
      <c r="AS23" s="2" t="s">
        <v>105</v>
      </c>
      <c r="AT23" s="2" t="s">
        <v>188</v>
      </c>
      <c r="AU23" s="2" t="s">
        <v>135</v>
      </c>
      <c r="AV23" s="2" t="s">
        <v>74</v>
      </c>
      <c r="AW23" s="2" t="s">
        <v>102</v>
      </c>
      <c r="AX23" s="2" t="s">
        <v>102</v>
      </c>
    </row>
    <row r="24">
      <c r="A24" s="1">
        <v>43273.86037056713</v>
      </c>
      <c r="B24" s="2" t="s">
        <v>148</v>
      </c>
      <c r="C24" s="3" t="s">
        <v>238</v>
      </c>
      <c r="D24" s="2">
        <v>1.0</v>
      </c>
      <c r="E24" s="2">
        <v>1.0</v>
      </c>
      <c r="F24" s="2">
        <v>4.0</v>
      </c>
      <c r="G24" s="2">
        <v>6.0</v>
      </c>
      <c r="H24" s="2">
        <v>5.0</v>
      </c>
      <c r="I24" s="2">
        <v>6.0</v>
      </c>
      <c r="J24" s="2">
        <v>6.0</v>
      </c>
      <c r="K24" s="2">
        <v>1.0</v>
      </c>
      <c r="L24" s="2">
        <v>6.0</v>
      </c>
      <c r="M24" s="2">
        <v>2.0</v>
      </c>
      <c r="N24" s="2">
        <v>1.0</v>
      </c>
      <c r="O24" s="2">
        <v>1.0</v>
      </c>
      <c r="P24" s="2">
        <v>6.0</v>
      </c>
      <c r="Q24" s="2">
        <v>5.0</v>
      </c>
      <c r="R24" s="2">
        <v>7.0</v>
      </c>
      <c r="S24" s="2">
        <v>6.0</v>
      </c>
      <c r="T24" s="2">
        <v>6.0</v>
      </c>
      <c r="U24" s="2">
        <v>7.0</v>
      </c>
      <c r="V24" s="2">
        <v>6.0</v>
      </c>
      <c r="W24" s="2">
        <v>7.0</v>
      </c>
      <c r="X24" s="2">
        <v>6.0</v>
      </c>
      <c r="Y24" s="2">
        <v>5.0</v>
      </c>
      <c r="Z24" s="2">
        <v>7.0</v>
      </c>
      <c r="AA24" s="2">
        <v>1.0</v>
      </c>
      <c r="AB24" s="2">
        <v>5.0</v>
      </c>
      <c r="AC24" s="2">
        <v>6.0</v>
      </c>
      <c r="AD24" s="2">
        <v>5.0</v>
      </c>
      <c r="AE24" s="2" t="s">
        <v>117</v>
      </c>
      <c r="AF24" s="2" t="s">
        <v>119</v>
      </c>
      <c r="AG24" s="2" t="s">
        <v>192</v>
      </c>
      <c r="AH24" s="2" t="s">
        <v>64</v>
      </c>
      <c r="AI24" s="2" t="s">
        <v>122</v>
      </c>
      <c r="AJ24" s="2" t="s">
        <v>123</v>
      </c>
      <c r="AK24" s="2" t="s">
        <v>124</v>
      </c>
      <c r="AL24" s="2" t="s">
        <v>125</v>
      </c>
      <c r="AM24" s="2" t="s">
        <v>127</v>
      </c>
      <c r="AN24" s="2" t="s">
        <v>128</v>
      </c>
      <c r="AO24" s="2" t="s">
        <v>86</v>
      </c>
      <c r="AP24" s="2" t="s">
        <v>130</v>
      </c>
      <c r="AQ24" s="2" t="s">
        <v>131</v>
      </c>
      <c r="AR24" s="2" t="s">
        <v>146</v>
      </c>
      <c r="AS24" s="2" t="s">
        <v>105</v>
      </c>
      <c r="AT24" s="2" t="s">
        <v>133</v>
      </c>
      <c r="AU24" s="2" t="s">
        <v>135</v>
      </c>
      <c r="AV24" s="2" t="s">
        <v>103</v>
      </c>
      <c r="AW24" s="2" t="s">
        <v>136</v>
      </c>
      <c r="AX24" s="2" t="s">
        <v>138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94.57"/>
    <col customWidth="1" min="5" max="45" width="21.57"/>
    <col customWidth="1" min="46" max="46" width="25.43"/>
    <col customWidth="1" min="47" max="94" width="21.57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s="2" t="s">
        <v>58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62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78</v>
      </c>
      <c r="AB1" s="2" t="s">
        <v>78</v>
      </c>
      <c r="AC1" s="2" t="s">
        <v>78</v>
      </c>
      <c r="AD1" s="2" t="s">
        <v>80</v>
      </c>
      <c r="AE1" s="2" t="s">
        <v>78</v>
      </c>
      <c r="AF1" s="2" t="s">
        <v>78</v>
      </c>
      <c r="AG1" s="2" t="s">
        <v>78</v>
      </c>
      <c r="AH1" s="2" t="s">
        <v>80</v>
      </c>
      <c r="AI1" s="2" t="s">
        <v>80</v>
      </c>
      <c r="AJ1" s="2" t="s">
        <v>78</v>
      </c>
      <c r="AK1" s="2" t="s">
        <v>83</v>
      </c>
      <c r="AL1" s="2" t="s">
        <v>83</v>
      </c>
      <c r="AM1" s="2" t="s">
        <v>83</v>
      </c>
      <c r="AN1" s="2" t="s">
        <v>87</v>
      </c>
      <c r="AO1" s="2" t="s">
        <v>87</v>
      </c>
      <c r="AP1" s="2" t="s">
        <v>87</v>
      </c>
      <c r="AQ1" s="2" t="s">
        <v>87</v>
      </c>
      <c r="AR1" s="2" t="s">
        <v>87</v>
      </c>
      <c r="AS1" s="2" t="s">
        <v>87</v>
      </c>
      <c r="AT1" s="2" t="s">
        <v>91</v>
      </c>
      <c r="AU1" s="2" t="s">
        <v>92</v>
      </c>
      <c r="AV1" s="2" t="s">
        <v>94</v>
      </c>
      <c r="AW1" s="2" t="s">
        <v>96</v>
      </c>
      <c r="AX1" s="2" t="s">
        <v>98</v>
      </c>
    </row>
    <row r="2">
      <c r="A2" s="2" t="s">
        <v>104</v>
      </c>
      <c r="B2" s="2">
        <v>18.0</v>
      </c>
      <c r="C2" s="2" t="s">
        <v>106</v>
      </c>
      <c r="D2" s="2" t="s">
        <v>107</v>
      </c>
      <c r="E2" s="2">
        <v>6.0</v>
      </c>
      <c r="F2" s="2" t="s">
        <v>108</v>
      </c>
      <c r="G2" s="2" t="s">
        <v>60</v>
      </c>
      <c r="H2" s="2" t="s">
        <v>109</v>
      </c>
      <c r="I2" s="2" t="s">
        <v>64</v>
      </c>
      <c r="J2" s="2" t="s">
        <v>63</v>
      </c>
      <c r="K2" s="2" t="s">
        <v>62</v>
      </c>
      <c r="L2" s="2" t="s">
        <v>89</v>
      </c>
      <c r="M2" s="2" t="s">
        <v>66</v>
      </c>
      <c r="N2" s="2" t="s">
        <v>67</v>
      </c>
      <c r="O2" s="2" t="s">
        <v>62</v>
      </c>
      <c r="P2" s="2" t="s">
        <v>68</v>
      </c>
      <c r="Q2" s="2" t="s">
        <v>69</v>
      </c>
      <c r="R2" s="2" t="s">
        <v>70</v>
      </c>
      <c r="S2" s="2" t="s">
        <v>100</v>
      </c>
      <c r="T2" s="2" t="s">
        <v>72</v>
      </c>
      <c r="U2" s="2" t="s">
        <v>105</v>
      </c>
      <c r="V2" s="2" t="s">
        <v>101</v>
      </c>
      <c r="W2" s="2" t="s">
        <v>113</v>
      </c>
      <c r="X2" s="2" t="s">
        <v>105</v>
      </c>
      <c r="Y2" s="2" t="s">
        <v>77</v>
      </c>
      <c r="Z2">
        <f t="shared" ref="Z2:AS2" si="1">IF(F2=F$1,1,0)</f>
        <v>0</v>
      </c>
      <c r="AA2">
        <f t="shared" si="1"/>
        <v>1</v>
      </c>
      <c r="AB2">
        <f t="shared" si="1"/>
        <v>0</v>
      </c>
      <c r="AC2">
        <f t="shared" si="1"/>
        <v>0</v>
      </c>
      <c r="AD2">
        <f t="shared" si="1"/>
        <v>1</v>
      </c>
      <c r="AE2">
        <f t="shared" si="1"/>
        <v>0</v>
      </c>
      <c r="AF2">
        <f t="shared" si="1"/>
        <v>0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  <c r="AK2">
        <f t="shared" si="1"/>
        <v>1</v>
      </c>
      <c r="AL2">
        <f t="shared" si="1"/>
        <v>1</v>
      </c>
      <c r="AM2">
        <f t="shared" si="1"/>
        <v>0</v>
      </c>
      <c r="AN2">
        <f t="shared" si="1"/>
        <v>1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1</v>
      </c>
      <c r="AT2">
        <f t="shared" ref="AT2:AT20" si="3">sum(Z2:AS2)</f>
        <v>10</v>
      </c>
      <c r="AU2">
        <f t="shared" ref="AU2:AU20" si="4">(SUMIF($Z$1:$AS$1,"RETA",$Z2:$AS2)/COUNTIF($Z$1:$AS$1,"RETA"))*100</f>
        <v>100</v>
      </c>
      <c r="AV2">
        <f t="shared" ref="AV2:AV20" si="5">(SUMIF($Z$1:$AS$1,"PARABOLA",$Z2:$AS2)/COUNTIF($Z$1:$AS$1,"PARABOLA"))*100</f>
        <v>37.5</v>
      </c>
      <c r="AW2">
        <f t="shared" ref="AW2:AW20" si="6">(SUMIF($Z$1:$AS$1,"SENO",$Z2:$AS2)/COUNTIF($Z$1:$AS$1,"SENO"))*100</f>
        <v>33.33333333</v>
      </c>
      <c r="AX2">
        <f t="shared" ref="AX2:AX20" si="7">(SUMIF($Z$1:$AS$1,"EXP",$Z2:$AS2)/COUNTIF($Z$1:$AS$1,"EXP"))*100</f>
        <v>66.66666667</v>
      </c>
    </row>
    <row r="3">
      <c r="A3" s="2" t="s">
        <v>184</v>
      </c>
      <c r="B3" s="2">
        <v>17.0</v>
      </c>
      <c r="C3" s="2" t="s">
        <v>81</v>
      </c>
      <c r="D3" s="2" t="s">
        <v>201</v>
      </c>
      <c r="E3" s="2">
        <v>1.0</v>
      </c>
      <c r="F3" s="2" t="s">
        <v>85</v>
      </c>
      <c r="G3" s="2" t="s">
        <v>86</v>
      </c>
      <c r="H3" s="2" t="s">
        <v>109</v>
      </c>
      <c r="I3" s="2" t="s">
        <v>64</v>
      </c>
      <c r="J3" s="2" t="s">
        <v>63</v>
      </c>
      <c r="K3" s="2" t="s">
        <v>62</v>
      </c>
      <c r="L3" s="2" t="s">
        <v>141</v>
      </c>
      <c r="M3" s="2" t="s">
        <v>121</v>
      </c>
      <c r="N3" s="2" t="s">
        <v>67</v>
      </c>
      <c r="O3" s="2" t="s">
        <v>64</v>
      </c>
      <c r="P3" s="2" t="s">
        <v>68</v>
      </c>
      <c r="Q3" s="2" t="s">
        <v>69</v>
      </c>
      <c r="R3" s="2" t="s">
        <v>70</v>
      </c>
      <c r="S3" s="2" t="s">
        <v>100</v>
      </c>
      <c r="T3" s="2" t="s">
        <v>72</v>
      </c>
      <c r="U3" s="2" t="s">
        <v>73</v>
      </c>
      <c r="V3" s="2" t="s">
        <v>101</v>
      </c>
      <c r="W3" s="2" t="s">
        <v>75</v>
      </c>
      <c r="X3" s="2" t="s">
        <v>105</v>
      </c>
      <c r="Y3" s="2" t="s">
        <v>105</v>
      </c>
      <c r="Z3">
        <f t="shared" ref="Z3:AS3" si="2">IF(F3=F$1,1,0)</f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1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1</v>
      </c>
      <c r="AI3">
        <f t="shared" si="2"/>
        <v>0</v>
      </c>
      <c r="AJ3">
        <f t="shared" si="2"/>
        <v>1</v>
      </c>
      <c r="AK3">
        <f t="shared" si="2"/>
        <v>1</v>
      </c>
      <c r="AL3">
        <f t="shared" si="2"/>
        <v>1</v>
      </c>
      <c r="AM3">
        <f t="shared" si="2"/>
        <v>0</v>
      </c>
      <c r="AN3">
        <f t="shared" si="2"/>
        <v>1</v>
      </c>
      <c r="AO3">
        <f t="shared" si="2"/>
        <v>1</v>
      </c>
      <c r="AP3">
        <f t="shared" si="2"/>
        <v>0</v>
      </c>
      <c r="AQ3">
        <f t="shared" si="2"/>
        <v>1</v>
      </c>
      <c r="AR3">
        <f t="shared" si="2"/>
        <v>0</v>
      </c>
      <c r="AS3">
        <f t="shared" si="2"/>
        <v>0</v>
      </c>
      <c r="AT3">
        <f t="shared" si="3"/>
        <v>8</v>
      </c>
      <c r="AU3">
        <f t="shared" si="4"/>
        <v>66.66666667</v>
      </c>
      <c r="AV3">
        <f t="shared" si="5"/>
        <v>12.5</v>
      </c>
      <c r="AW3">
        <f t="shared" si="6"/>
        <v>50</v>
      </c>
      <c r="AX3">
        <f t="shared" si="7"/>
        <v>66.66666667</v>
      </c>
    </row>
    <row r="4">
      <c r="A4" s="2" t="s">
        <v>149</v>
      </c>
      <c r="B4" s="2">
        <v>18.0</v>
      </c>
      <c r="C4" s="2" t="s">
        <v>164</v>
      </c>
      <c r="D4" s="2" t="s">
        <v>165</v>
      </c>
      <c r="E4" s="2">
        <v>0.0</v>
      </c>
      <c r="F4" s="2" t="s">
        <v>85</v>
      </c>
      <c r="G4" s="2" t="s">
        <v>86</v>
      </c>
      <c r="H4" s="2" t="s">
        <v>109</v>
      </c>
      <c r="I4" s="2" t="s">
        <v>62</v>
      </c>
      <c r="J4" s="2" t="s">
        <v>63</v>
      </c>
      <c r="K4" s="2" t="s">
        <v>62</v>
      </c>
      <c r="L4" s="2" t="s">
        <v>141</v>
      </c>
      <c r="M4" s="2" t="s">
        <v>121</v>
      </c>
      <c r="N4" s="2" t="s">
        <v>67</v>
      </c>
      <c r="O4" s="2" t="s">
        <v>62</v>
      </c>
      <c r="P4" s="2" t="s">
        <v>68</v>
      </c>
      <c r="Q4" s="2" t="s">
        <v>69</v>
      </c>
      <c r="R4" s="2" t="s">
        <v>70</v>
      </c>
      <c r="S4" s="2" t="s">
        <v>71</v>
      </c>
      <c r="T4" s="2" t="s">
        <v>72</v>
      </c>
      <c r="U4" s="2" t="s">
        <v>73</v>
      </c>
      <c r="V4" s="2" t="s">
        <v>101</v>
      </c>
      <c r="W4" s="2" t="s">
        <v>75</v>
      </c>
      <c r="X4" s="2" t="s">
        <v>105</v>
      </c>
      <c r="Y4" s="2" t="s">
        <v>76</v>
      </c>
      <c r="Z4">
        <f t="shared" ref="Z4:AS4" si="8">IF(F4=F$1,1,0)</f>
        <v>0</v>
      </c>
      <c r="AA4">
        <f t="shared" si="8"/>
        <v>0</v>
      </c>
      <c r="AB4">
        <f t="shared" si="8"/>
        <v>0</v>
      </c>
      <c r="AC4">
        <f t="shared" si="8"/>
        <v>1</v>
      </c>
      <c r="AD4">
        <f t="shared" si="8"/>
        <v>1</v>
      </c>
      <c r="AE4">
        <f t="shared" si="8"/>
        <v>0</v>
      </c>
      <c r="AF4">
        <f t="shared" si="8"/>
        <v>0</v>
      </c>
      <c r="AG4">
        <f t="shared" si="8"/>
        <v>0</v>
      </c>
      <c r="AH4">
        <f t="shared" si="8"/>
        <v>1</v>
      </c>
      <c r="AI4">
        <f t="shared" si="8"/>
        <v>1</v>
      </c>
      <c r="AJ4">
        <f t="shared" si="8"/>
        <v>1</v>
      </c>
      <c r="AK4">
        <f t="shared" si="8"/>
        <v>1</v>
      </c>
      <c r="AL4">
        <f t="shared" si="8"/>
        <v>1</v>
      </c>
      <c r="AM4">
        <f t="shared" si="8"/>
        <v>1</v>
      </c>
      <c r="AN4">
        <f t="shared" si="8"/>
        <v>1</v>
      </c>
      <c r="AO4">
        <f t="shared" si="8"/>
        <v>1</v>
      </c>
      <c r="AP4">
        <f t="shared" si="8"/>
        <v>0</v>
      </c>
      <c r="AQ4">
        <f t="shared" si="8"/>
        <v>1</v>
      </c>
      <c r="AR4">
        <f t="shared" si="8"/>
        <v>0</v>
      </c>
      <c r="AS4">
        <f t="shared" si="8"/>
        <v>0</v>
      </c>
      <c r="AT4">
        <f t="shared" si="3"/>
        <v>11</v>
      </c>
      <c r="AU4">
        <f t="shared" si="4"/>
        <v>100</v>
      </c>
      <c r="AV4">
        <f t="shared" si="5"/>
        <v>25</v>
      </c>
      <c r="AW4">
        <f t="shared" si="6"/>
        <v>50</v>
      </c>
      <c r="AX4">
        <f t="shared" si="7"/>
        <v>100</v>
      </c>
    </row>
    <row r="5">
      <c r="A5" s="2" t="s">
        <v>79</v>
      </c>
      <c r="B5" s="2">
        <v>28.0</v>
      </c>
      <c r="C5" s="2" t="s">
        <v>81</v>
      </c>
      <c r="D5" s="2" t="s">
        <v>215</v>
      </c>
      <c r="E5" s="2">
        <v>5.0</v>
      </c>
      <c r="F5" s="2" t="s">
        <v>58</v>
      </c>
      <c r="G5" s="2" t="s">
        <v>60</v>
      </c>
      <c r="H5" s="2" t="s">
        <v>61</v>
      </c>
      <c r="I5" s="2" t="s">
        <v>62</v>
      </c>
      <c r="J5" s="2" t="s">
        <v>63</v>
      </c>
      <c r="K5" s="2" t="s">
        <v>64</v>
      </c>
      <c r="L5" s="2" t="s">
        <v>65</v>
      </c>
      <c r="M5" s="2" t="s">
        <v>66</v>
      </c>
      <c r="N5" s="2" t="s">
        <v>67</v>
      </c>
      <c r="O5" s="2" t="s">
        <v>62</v>
      </c>
      <c r="P5" s="2" t="s">
        <v>68</v>
      </c>
      <c r="Q5" s="2" t="s">
        <v>69</v>
      </c>
      <c r="R5" s="2" t="s">
        <v>126</v>
      </c>
      <c r="S5" s="2" t="s">
        <v>71</v>
      </c>
      <c r="T5" s="2" t="s">
        <v>72</v>
      </c>
      <c r="U5" s="2" t="s">
        <v>73</v>
      </c>
      <c r="V5" s="2" t="s">
        <v>74</v>
      </c>
      <c r="W5" s="2" t="s">
        <v>75</v>
      </c>
      <c r="X5" s="2" t="s">
        <v>76</v>
      </c>
      <c r="Y5" s="2" t="s">
        <v>77</v>
      </c>
      <c r="Z5">
        <f t="shared" ref="Z5:AS5" si="9">IF(F5=F$1,1,0)</f>
        <v>1</v>
      </c>
      <c r="AA5">
        <f t="shared" si="9"/>
        <v>1</v>
      </c>
      <c r="AB5">
        <f t="shared" si="9"/>
        <v>1</v>
      </c>
      <c r="AC5">
        <f t="shared" si="9"/>
        <v>1</v>
      </c>
      <c r="AD5">
        <f t="shared" si="9"/>
        <v>1</v>
      </c>
      <c r="AE5">
        <f t="shared" si="9"/>
        <v>1</v>
      </c>
      <c r="AF5">
        <f t="shared" si="9"/>
        <v>1</v>
      </c>
      <c r="AG5">
        <f t="shared" si="9"/>
        <v>1</v>
      </c>
      <c r="AH5">
        <f t="shared" si="9"/>
        <v>1</v>
      </c>
      <c r="AI5">
        <f t="shared" si="9"/>
        <v>1</v>
      </c>
      <c r="AJ5">
        <f t="shared" si="9"/>
        <v>1</v>
      </c>
      <c r="AK5">
        <f t="shared" si="9"/>
        <v>1</v>
      </c>
      <c r="AL5">
        <f t="shared" si="9"/>
        <v>0</v>
      </c>
      <c r="AM5">
        <f t="shared" si="9"/>
        <v>1</v>
      </c>
      <c r="AN5">
        <f t="shared" si="9"/>
        <v>1</v>
      </c>
      <c r="AO5">
        <f t="shared" si="9"/>
        <v>1</v>
      </c>
      <c r="AP5">
        <f t="shared" si="9"/>
        <v>1</v>
      </c>
      <c r="AQ5">
        <f t="shared" si="9"/>
        <v>1</v>
      </c>
      <c r="AR5">
        <f t="shared" si="9"/>
        <v>1</v>
      </c>
      <c r="AS5">
        <f t="shared" si="9"/>
        <v>1</v>
      </c>
      <c r="AT5">
        <f t="shared" si="3"/>
        <v>19</v>
      </c>
      <c r="AU5">
        <f t="shared" si="4"/>
        <v>100</v>
      </c>
      <c r="AV5">
        <f t="shared" si="5"/>
        <v>100</v>
      </c>
      <c r="AW5">
        <f t="shared" si="6"/>
        <v>100</v>
      </c>
      <c r="AX5">
        <f t="shared" si="7"/>
        <v>66.66666667</v>
      </c>
    </row>
    <row r="6">
      <c r="A6" s="2" t="s">
        <v>177</v>
      </c>
      <c r="B6" s="2">
        <v>18.0</v>
      </c>
      <c r="C6" s="2" t="s">
        <v>81</v>
      </c>
      <c r="D6" s="2" t="s">
        <v>220</v>
      </c>
      <c r="E6" s="2">
        <v>1.0</v>
      </c>
      <c r="F6" s="2" t="s">
        <v>58</v>
      </c>
      <c r="G6" s="2" t="s">
        <v>86</v>
      </c>
      <c r="H6" s="2" t="s">
        <v>109</v>
      </c>
      <c r="I6" s="2" t="s">
        <v>64</v>
      </c>
      <c r="J6" s="2" t="s">
        <v>88</v>
      </c>
      <c r="K6" s="2" t="s">
        <v>93</v>
      </c>
      <c r="L6" s="2" t="s">
        <v>65</v>
      </c>
      <c r="M6" s="2" t="s">
        <v>112</v>
      </c>
      <c r="N6" s="2" t="s">
        <v>67</v>
      </c>
      <c r="O6" s="2" t="s">
        <v>62</v>
      </c>
      <c r="P6" s="2" t="s">
        <v>68</v>
      </c>
      <c r="Q6" s="2" t="s">
        <v>69</v>
      </c>
      <c r="R6" s="2" t="s">
        <v>99</v>
      </c>
      <c r="S6" s="2" t="s">
        <v>176</v>
      </c>
      <c r="T6" s="2" t="s">
        <v>180</v>
      </c>
      <c r="U6" s="2" t="s">
        <v>102</v>
      </c>
      <c r="V6" s="2" t="s">
        <v>74</v>
      </c>
      <c r="W6" s="2" t="s">
        <v>75</v>
      </c>
      <c r="X6" s="2" t="s">
        <v>77</v>
      </c>
      <c r="Y6" s="2" t="s">
        <v>105</v>
      </c>
      <c r="Z6">
        <f t="shared" ref="Z6:AS6" si="10">IF(F6=F$1,1,0)</f>
        <v>1</v>
      </c>
      <c r="AA6">
        <f t="shared" si="10"/>
        <v>0</v>
      </c>
      <c r="AB6">
        <f t="shared" si="10"/>
        <v>0</v>
      </c>
      <c r="AC6">
        <f t="shared" si="10"/>
        <v>0</v>
      </c>
      <c r="AD6">
        <f t="shared" si="10"/>
        <v>0</v>
      </c>
      <c r="AE6">
        <f t="shared" si="10"/>
        <v>0</v>
      </c>
      <c r="AF6">
        <f t="shared" si="10"/>
        <v>1</v>
      </c>
      <c r="AG6">
        <f t="shared" si="10"/>
        <v>0</v>
      </c>
      <c r="AH6">
        <f t="shared" si="10"/>
        <v>1</v>
      </c>
      <c r="AI6">
        <f t="shared" si="10"/>
        <v>1</v>
      </c>
      <c r="AJ6">
        <f t="shared" si="10"/>
        <v>1</v>
      </c>
      <c r="AK6">
        <f t="shared" si="10"/>
        <v>1</v>
      </c>
      <c r="AL6">
        <f t="shared" si="10"/>
        <v>0</v>
      </c>
      <c r="AM6">
        <f t="shared" si="10"/>
        <v>0</v>
      </c>
      <c r="AN6">
        <f t="shared" si="10"/>
        <v>0</v>
      </c>
      <c r="AO6">
        <f t="shared" si="10"/>
        <v>0</v>
      </c>
      <c r="AP6">
        <f t="shared" si="10"/>
        <v>1</v>
      </c>
      <c r="AQ6">
        <f t="shared" si="10"/>
        <v>1</v>
      </c>
      <c r="AR6">
        <f t="shared" si="10"/>
        <v>0</v>
      </c>
      <c r="AS6">
        <f t="shared" si="10"/>
        <v>0</v>
      </c>
      <c r="AT6">
        <f t="shared" si="3"/>
        <v>8</v>
      </c>
      <c r="AU6">
        <f t="shared" si="4"/>
        <v>66.66666667</v>
      </c>
      <c r="AV6">
        <f t="shared" si="5"/>
        <v>37.5</v>
      </c>
      <c r="AW6">
        <f t="shared" si="6"/>
        <v>33.33333333</v>
      </c>
      <c r="AX6">
        <f t="shared" si="7"/>
        <v>33.33333333</v>
      </c>
    </row>
    <row r="7">
      <c r="A7" s="2" t="s">
        <v>199</v>
      </c>
      <c r="B7" s="2">
        <v>19.0</v>
      </c>
      <c r="C7" s="2" t="s">
        <v>81</v>
      </c>
      <c r="D7" s="2" t="s">
        <v>111</v>
      </c>
      <c r="E7" s="2">
        <v>7.0</v>
      </c>
      <c r="F7" s="2" t="s">
        <v>58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62</v>
      </c>
      <c r="P7" s="2" t="s">
        <v>68</v>
      </c>
      <c r="Q7" s="2" t="s">
        <v>69</v>
      </c>
      <c r="R7" s="2" t="s">
        <v>70</v>
      </c>
      <c r="S7" s="2" t="s">
        <v>71</v>
      </c>
      <c r="T7" s="2" t="s">
        <v>72</v>
      </c>
      <c r="U7" s="2" t="s">
        <v>73</v>
      </c>
      <c r="V7" s="2" t="s">
        <v>74</v>
      </c>
      <c r="W7" s="2" t="s">
        <v>75</v>
      </c>
      <c r="X7" s="2" t="s">
        <v>77</v>
      </c>
      <c r="Y7" s="2" t="s">
        <v>76</v>
      </c>
      <c r="Z7">
        <f t="shared" ref="Z7:AS7" si="11">IF(F7=F$1,1,0)</f>
        <v>1</v>
      </c>
      <c r="AA7">
        <f t="shared" si="11"/>
        <v>1</v>
      </c>
      <c r="AB7">
        <f t="shared" si="11"/>
        <v>1</v>
      </c>
      <c r="AC7">
        <f t="shared" si="11"/>
        <v>1</v>
      </c>
      <c r="AD7">
        <f t="shared" si="11"/>
        <v>1</v>
      </c>
      <c r="AE7">
        <f t="shared" si="11"/>
        <v>1</v>
      </c>
      <c r="AF7">
        <f t="shared" si="11"/>
        <v>1</v>
      </c>
      <c r="AG7">
        <f t="shared" si="11"/>
        <v>1</v>
      </c>
      <c r="AH7">
        <f t="shared" si="11"/>
        <v>1</v>
      </c>
      <c r="AI7">
        <f t="shared" si="11"/>
        <v>1</v>
      </c>
      <c r="AJ7">
        <f t="shared" si="11"/>
        <v>1</v>
      </c>
      <c r="AK7">
        <f t="shared" si="11"/>
        <v>1</v>
      </c>
      <c r="AL7">
        <f t="shared" si="11"/>
        <v>1</v>
      </c>
      <c r="AM7">
        <f t="shared" si="11"/>
        <v>1</v>
      </c>
      <c r="AN7">
        <f t="shared" si="11"/>
        <v>1</v>
      </c>
      <c r="AO7">
        <f t="shared" si="11"/>
        <v>1</v>
      </c>
      <c r="AP7">
        <f t="shared" si="11"/>
        <v>1</v>
      </c>
      <c r="AQ7">
        <f t="shared" si="11"/>
        <v>1</v>
      </c>
      <c r="AR7">
        <f t="shared" si="11"/>
        <v>0</v>
      </c>
      <c r="AS7">
        <f t="shared" si="11"/>
        <v>0</v>
      </c>
      <c r="AT7">
        <f t="shared" si="3"/>
        <v>18</v>
      </c>
      <c r="AU7">
        <f t="shared" si="4"/>
        <v>100</v>
      </c>
      <c r="AV7">
        <f t="shared" si="5"/>
        <v>100</v>
      </c>
      <c r="AW7">
        <f t="shared" si="6"/>
        <v>66.66666667</v>
      </c>
      <c r="AX7">
        <f t="shared" si="7"/>
        <v>100</v>
      </c>
    </row>
    <row r="8">
      <c r="A8" s="2" t="s">
        <v>115</v>
      </c>
      <c r="B8" s="2">
        <v>21.0</v>
      </c>
      <c r="C8" s="2" t="s">
        <v>81</v>
      </c>
      <c r="D8" s="2" t="s">
        <v>116</v>
      </c>
      <c r="E8" s="2">
        <v>1.0</v>
      </c>
      <c r="F8" s="2" t="s">
        <v>85</v>
      </c>
      <c r="G8" s="2" t="s">
        <v>86</v>
      </c>
      <c r="H8" s="2" t="s">
        <v>118</v>
      </c>
      <c r="I8" s="2" t="s">
        <v>64</v>
      </c>
      <c r="J8" s="2" t="s">
        <v>88</v>
      </c>
      <c r="K8" s="2" t="s">
        <v>62</v>
      </c>
      <c r="L8" s="2" t="s">
        <v>89</v>
      </c>
      <c r="M8" s="2" t="s">
        <v>121</v>
      </c>
      <c r="N8" s="2" t="s">
        <v>67</v>
      </c>
      <c r="O8" s="2" t="s">
        <v>62</v>
      </c>
      <c r="P8" s="2" t="s">
        <v>68</v>
      </c>
      <c r="Q8" s="2" t="s">
        <v>69</v>
      </c>
      <c r="R8" s="2" t="s">
        <v>126</v>
      </c>
      <c r="S8" s="2" t="s">
        <v>71</v>
      </c>
      <c r="T8" s="2" t="s">
        <v>72</v>
      </c>
      <c r="U8" s="2" t="s">
        <v>102</v>
      </c>
      <c r="V8" s="2" t="s">
        <v>103</v>
      </c>
      <c r="W8" s="2" t="s">
        <v>129</v>
      </c>
      <c r="X8" s="2" t="s">
        <v>77</v>
      </c>
      <c r="Y8" s="2" t="s">
        <v>76</v>
      </c>
      <c r="Z8">
        <f t="shared" ref="Z8:AS8" si="12">IF(F8=F$1,1,0)</f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1</v>
      </c>
      <c r="AI8">
        <f t="shared" si="12"/>
        <v>1</v>
      </c>
      <c r="AJ8">
        <f t="shared" si="12"/>
        <v>1</v>
      </c>
      <c r="AK8">
        <f t="shared" si="12"/>
        <v>1</v>
      </c>
      <c r="AL8">
        <f t="shared" si="12"/>
        <v>0</v>
      </c>
      <c r="AM8">
        <f t="shared" si="12"/>
        <v>1</v>
      </c>
      <c r="AN8">
        <f t="shared" si="12"/>
        <v>1</v>
      </c>
      <c r="AO8">
        <f t="shared" si="12"/>
        <v>0</v>
      </c>
      <c r="AP8">
        <f t="shared" si="12"/>
        <v>0</v>
      </c>
      <c r="AQ8">
        <f t="shared" si="12"/>
        <v>0</v>
      </c>
      <c r="AR8">
        <f t="shared" si="12"/>
        <v>0</v>
      </c>
      <c r="AS8">
        <f t="shared" si="12"/>
        <v>0</v>
      </c>
      <c r="AT8">
        <f t="shared" si="3"/>
        <v>6</v>
      </c>
      <c r="AU8">
        <f t="shared" si="4"/>
        <v>66.66666667</v>
      </c>
      <c r="AV8">
        <f t="shared" si="5"/>
        <v>12.5</v>
      </c>
      <c r="AW8">
        <f t="shared" si="6"/>
        <v>16.66666667</v>
      </c>
      <c r="AX8">
        <f t="shared" si="7"/>
        <v>66.66666667</v>
      </c>
    </row>
    <row r="9">
      <c r="A9" s="2" t="s">
        <v>191</v>
      </c>
      <c r="B9" s="2">
        <v>27.0</v>
      </c>
      <c r="C9" s="2" t="s">
        <v>81</v>
      </c>
      <c r="D9" s="2" t="s">
        <v>193</v>
      </c>
      <c r="E9" s="2">
        <v>4.0</v>
      </c>
      <c r="F9" s="2" t="s">
        <v>85</v>
      </c>
      <c r="G9" s="2" t="s">
        <v>86</v>
      </c>
      <c r="H9" s="2" t="s">
        <v>109</v>
      </c>
      <c r="I9" s="2" t="s">
        <v>64</v>
      </c>
      <c r="J9" s="2" t="s">
        <v>63</v>
      </c>
      <c r="K9" s="2" t="s">
        <v>93</v>
      </c>
      <c r="L9" s="2" t="s">
        <v>65</v>
      </c>
      <c r="M9" s="2" t="s">
        <v>112</v>
      </c>
      <c r="N9" s="2" t="s">
        <v>67</v>
      </c>
      <c r="O9" s="2" t="s">
        <v>62</v>
      </c>
      <c r="P9" s="2" t="s">
        <v>68</v>
      </c>
      <c r="Q9" s="2" t="s">
        <v>69</v>
      </c>
      <c r="R9" s="2" t="s">
        <v>70</v>
      </c>
      <c r="S9" s="2" t="s">
        <v>71</v>
      </c>
      <c r="T9" s="2" t="s">
        <v>101</v>
      </c>
      <c r="U9" s="2" t="s">
        <v>102</v>
      </c>
      <c r="V9" s="2" t="s">
        <v>74</v>
      </c>
      <c r="W9" s="2" t="s">
        <v>129</v>
      </c>
      <c r="X9" s="2" t="s">
        <v>76</v>
      </c>
      <c r="Y9" s="2" t="s">
        <v>105</v>
      </c>
      <c r="Z9">
        <f t="shared" ref="Z9:AS9" si="13">IF(F9=F$1,1,0)</f>
        <v>0</v>
      </c>
      <c r="AA9">
        <f t="shared" si="13"/>
        <v>0</v>
      </c>
      <c r="AB9">
        <f t="shared" si="13"/>
        <v>0</v>
      </c>
      <c r="AC9">
        <f t="shared" si="13"/>
        <v>0</v>
      </c>
      <c r="AD9">
        <f t="shared" si="13"/>
        <v>1</v>
      </c>
      <c r="AE9">
        <f t="shared" si="13"/>
        <v>0</v>
      </c>
      <c r="AF9">
        <f t="shared" si="13"/>
        <v>1</v>
      </c>
      <c r="AG9">
        <f t="shared" si="13"/>
        <v>0</v>
      </c>
      <c r="AH9">
        <f t="shared" si="13"/>
        <v>1</v>
      </c>
      <c r="AI9">
        <f t="shared" si="13"/>
        <v>1</v>
      </c>
      <c r="AJ9">
        <f t="shared" si="13"/>
        <v>1</v>
      </c>
      <c r="AK9">
        <f t="shared" si="13"/>
        <v>1</v>
      </c>
      <c r="AL9">
        <f t="shared" si="13"/>
        <v>1</v>
      </c>
      <c r="AM9">
        <f t="shared" si="13"/>
        <v>1</v>
      </c>
      <c r="AN9">
        <f t="shared" si="13"/>
        <v>0</v>
      </c>
      <c r="AO9">
        <f t="shared" si="13"/>
        <v>0</v>
      </c>
      <c r="AP9">
        <f t="shared" si="13"/>
        <v>1</v>
      </c>
      <c r="AQ9">
        <f t="shared" si="13"/>
        <v>0</v>
      </c>
      <c r="AR9">
        <f t="shared" si="13"/>
        <v>1</v>
      </c>
      <c r="AS9">
        <f t="shared" si="13"/>
        <v>0</v>
      </c>
      <c r="AT9">
        <f t="shared" si="3"/>
        <v>10</v>
      </c>
      <c r="AU9">
        <f t="shared" si="4"/>
        <v>100</v>
      </c>
      <c r="AV9">
        <f t="shared" si="5"/>
        <v>25</v>
      </c>
      <c r="AW9">
        <f t="shared" si="6"/>
        <v>33.33333333</v>
      </c>
      <c r="AX9">
        <f t="shared" si="7"/>
        <v>100</v>
      </c>
    </row>
    <row r="10">
      <c r="A10" s="2" t="s">
        <v>110</v>
      </c>
      <c r="B10" s="2">
        <v>17.0</v>
      </c>
      <c r="C10" s="2" t="s">
        <v>81</v>
      </c>
      <c r="D10" s="2" t="s">
        <v>111</v>
      </c>
      <c r="E10" s="2">
        <v>2.0</v>
      </c>
      <c r="F10" s="2" t="s">
        <v>58</v>
      </c>
      <c r="G10" s="2" t="s">
        <v>60</v>
      </c>
      <c r="H10" s="2" t="s">
        <v>61</v>
      </c>
      <c r="I10" s="2" t="s">
        <v>93</v>
      </c>
      <c r="J10" s="2" t="s">
        <v>88</v>
      </c>
      <c r="K10" s="2" t="s">
        <v>62</v>
      </c>
      <c r="L10" s="2" t="s">
        <v>65</v>
      </c>
      <c r="M10" s="2" t="s">
        <v>112</v>
      </c>
      <c r="N10" s="2" t="s">
        <v>67</v>
      </c>
      <c r="O10" s="2" t="s">
        <v>93</v>
      </c>
      <c r="P10" s="2" t="s">
        <v>95</v>
      </c>
      <c r="Q10" s="2" t="s">
        <v>114</v>
      </c>
      <c r="R10" s="2" t="s">
        <v>70</v>
      </c>
      <c r="S10" s="2" t="s">
        <v>100</v>
      </c>
      <c r="T10" s="2" t="s">
        <v>101</v>
      </c>
      <c r="U10" s="2" t="s">
        <v>102</v>
      </c>
      <c r="V10" s="2" t="s">
        <v>103</v>
      </c>
      <c r="W10" s="2" t="s">
        <v>113</v>
      </c>
      <c r="X10" s="2" t="s">
        <v>105</v>
      </c>
      <c r="Y10" s="2" t="s">
        <v>105</v>
      </c>
      <c r="Z10">
        <f t="shared" ref="Z10:AS10" si="14">IF(F10=F$1,1,0)</f>
        <v>1</v>
      </c>
      <c r="AA10">
        <f t="shared" si="14"/>
        <v>1</v>
      </c>
      <c r="AB10">
        <f t="shared" si="14"/>
        <v>1</v>
      </c>
      <c r="AC10">
        <f t="shared" si="14"/>
        <v>0</v>
      </c>
      <c r="AD10">
        <f t="shared" si="14"/>
        <v>0</v>
      </c>
      <c r="AE10">
        <f t="shared" si="14"/>
        <v>0</v>
      </c>
      <c r="AF10">
        <f t="shared" si="14"/>
        <v>1</v>
      </c>
      <c r="AG10">
        <f t="shared" si="14"/>
        <v>0</v>
      </c>
      <c r="AH10">
        <f t="shared" si="14"/>
        <v>1</v>
      </c>
      <c r="AI10">
        <f t="shared" si="14"/>
        <v>0</v>
      </c>
      <c r="AJ10">
        <f t="shared" si="14"/>
        <v>0</v>
      </c>
      <c r="AK10">
        <f t="shared" si="14"/>
        <v>0</v>
      </c>
      <c r="AL10">
        <f t="shared" si="14"/>
        <v>1</v>
      </c>
      <c r="AM10">
        <f t="shared" si="14"/>
        <v>0</v>
      </c>
      <c r="AN10">
        <f t="shared" si="14"/>
        <v>0</v>
      </c>
      <c r="AO10">
        <f t="shared" si="14"/>
        <v>0</v>
      </c>
      <c r="AP10">
        <f t="shared" si="14"/>
        <v>0</v>
      </c>
      <c r="AQ10">
        <f t="shared" si="14"/>
        <v>0</v>
      </c>
      <c r="AR10">
        <f t="shared" si="14"/>
        <v>0</v>
      </c>
      <c r="AS10">
        <f t="shared" si="14"/>
        <v>0</v>
      </c>
      <c r="AT10">
        <f t="shared" si="3"/>
        <v>6</v>
      </c>
      <c r="AU10">
        <f t="shared" si="4"/>
        <v>33.33333333</v>
      </c>
      <c r="AV10">
        <f t="shared" si="5"/>
        <v>50</v>
      </c>
      <c r="AW10">
        <f t="shared" si="6"/>
        <v>0</v>
      </c>
      <c r="AX10">
        <f t="shared" si="7"/>
        <v>33.33333333</v>
      </c>
    </row>
    <row r="11">
      <c r="A11" s="2" t="s">
        <v>158</v>
      </c>
      <c r="B11" s="2">
        <v>20.0</v>
      </c>
      <c r="C11" s="2" t="s">
        <v>81</v>
      </c>
      <c r="D11" s="2" t="s">
        <v>160</v>
      </c>
      <c r="E11" s="2">
        <v>3.0</v>
      </c>
      <c r="F11" s="2" t="s">
        <v>108</v>
      </c>
      <c r="G11" s="2" t="s">
        <v>161</v>
      </c>
      <c r="H11" s="2" t="s">
        <v>118</v>
      </c>
      <c r="I11" s="2" t="s">
        <v>62</v>
      </c>
      <c r="J11" s="2" t="s">
        <v>88</v>
      </c>
      <c r="K11" s="2" t="s">
        <v>64</v>
      </c>
      <c r="L11" s="2" t="s">
        <v>65</v>
      </c>
      <c r="M11" s="2" t="s">
        <v>66</v>
      </c>
      <c r="N11" s="2" t="s">
        <v>67</v>
      </c>
      <c r="O11" s="2" t="s">
        <v>62</v>
      </c>
      <c r="P11" s="2" t="s">
        <v>68</v>
      </c>
      <c r="Q11" s="2" t="s">
        <v>69</v>
      </c>
      <c r="R11" s="2" t="s">
        <v>70</v>
      </c>
      <c r="S11" s="2" t="s">
        <v>71</v>
      </c>
      <c r="T11" s="2" t="s">
        <v>101</v>
      </c>
      <c r="U11" s="2" t="s">
        <v>102</v>
      </c>
      <c r="V11" s="2" t="s">
        <v>74</v>
      </c>
      <c r="W11" s="2" t="s">
        <v>113</v>
      </c>
      <c r="X11" s="2" t="s">
        <v>105</v>
      </c>
      <c r="Y11" s="2" t="s">
        <v>105</v>
      </c>
      <c r="Z11">
        <f t="shared" ref="Z11:AS11" si="15">IF(F11=F$1,1,0)</f>
        <v>0</v>
      </c>
      <c r="AA11">
        <f t="shared" si="15"/>
        <v>0</v>
      </c>
      <c r="AB11">
        <f t="shared" si="15"/>
        <v>0</v>
      </c>
      <c r="AC11">
        <f t="shared" si="15"/>
        <v>1</v>
      </c>
      <c r="AD11">
        <f t="shared" si="15"/>
        <v>0</v>
      </c>
      <c r="AE11">
        <f t="shared" si="15"/>
        <v>1</v>
      </c>
      <c r="AF11">
        <f t="shared" si="15"/>
        <v>1</v>
      </c>
      <c r="AG11">
        <f t="shared" si="15"/>
        <v>1</v>
      </c>
      <c r="AH11">
        <f t="shared" si="15"/>
        <v>1</v>
      </c>
      <c r="AI11">
        <f t="shared" si="15"/>
        <v>1</v>
      </c>
      <c r="AJ11">
        <f t="shared" si="15"/>
        <v>1</v>
      </c>
      <c r="AK11">
        <f t="shared" si="15"/>
        <v>1</v>
      </c>
      <c r="AL11">
        <f t="shared" si="15"/>
        <v>1</v>
      </c>
      <c r="AM11">
        <f t="shared" si="15"/>
        <v>1</v>
      </c>
      <c r="AN11">
        <f t="shared" si="15"/>
        <v>0</v>
      </c>
      <c r="AO11">
        <f t="shared" si="15"/>
        <v>0</v>
      </c>
      <c r="AP11">
        <f t="shared" si="15"/>
        <v>1</v>
      </c>
      <c r="AQ11">
        <f t="shared" si="15"/>
        <v>0</v>
      </c>
      <c r="AR11">
        <f t="shared" si="15"/>
        <v>0</v>
      </c>
      <c r="AS11">
        <f t="shared" si="15"/>
        <v>0</v>
      </c>
      <c r="AT11">
        <f t="shared" si="3"/>
        <v>11</v>
      </c>
      <c r="AU11">
        <f t="shared" si="4"/>
        <v>66.66666667</v>
      </c>
      <c r="AV11">
        <f t="shared" si="5"/>
        <v>62.5</v>
      </c>
      <c r="AW11">
        <f t="shared" si="6"/>
        <v>16.66666667</v>
      </c>
      <c r="AX11">
        <f t="shared" si="7"/>
        <v>100</v>
      </c>
    </row>
    <row r="12">
      <c r="A12" s="2" t="s">
        <v>59</v>
      </c>
      <c r="B12" s="2">
        <v>20.0</v>
      </c>
      <c r="C12" s="2" t="s">
        <v>81</v>
      </c>
      <c r="D12" s="2" t="s">
        <v>82</v>
      </c>
      <c r="E12" s="2">
        <v>7.0</v>
      </c>
      <c r="F12" s="2" t="s">
        <v>85</v>
      </c>
      <c r="G12" s="2" t="s">
        <v>86</v>
      </c>
      <c r="H12" s="2" t="s">
        <v>61</v>
      </c>
      <c r="I12" s="2" t="s">
        <v>64</v>
      </c>
      <c r="J12" s="2" t="s">
        <v>88</v>
      </c>
      <c r="K12" s="2" t="s">
        <v>62</v>
      </c>
      <c r="L12" s="2" t="s">
        <v>89</v>
      </c>
      <c r="M12" s="2" t="s">
        <v>66</v>
      </c>
      <c r="N12" s="2" t="s">
        <v>90</v>
      </c>
      <c r="O12" s="2" t="s">
        <v>93</v>
      </c>
      <c r="P12" s="2" t="s">
        <v>95</v>
      </c>
      <c r="Q12" s="2" t="s">
        <v>97</v>
      </c>
      <c r="R12" s="2" t="s">
        <v>99</v>
      </c>
      <c r="S12" s="2" t="s">
        <v>100</v>
      </c>
      <c r="T12" s="2" t="s">
        <v>101</v>
      </c>
      <c r="U12" s="2" t="s">
        <v>102</v>
      </c>
      <c r="V12" s="2" t="s">
        <v>103</v>
      </c>
      <c r="W12" s="2" t="s">
        <v>75</v>
      </c>
      <c r="X12" s="2" t="s">
        <v>76</v>
      </c>
      <c r="Y12" s="2" t="s">
        <v>105</v>
      </c>
      <c r="Z12">
        <f t="shared" ref="Z12:AS12" si="16">IF(F12=F$1,1,0)</f>
        <v>0</v>
      </c>
      <c r="AA12">
        <f t="shared" si="16"/>
        <v>0</v>
      </c>
      <c r="AB12">
        <f t="shared" si="16"/>
        <v>1</v>
      </c>
      <c r="AC12">
        <f t="shared" si="16"/>
        <v>0</v>
      </c>
      <c r="AD12">
        <f t="shared" si="16"/>
        <v>0</v>
      </c>
      <c r="AE12">
        <f t="shared" si="16"/>
        <v>0</v>
      </c>
      <c r="AF12">
        <f t="shared" si="16"/>
        <v>0</v>
      </c>
      <c r="AG12">
        <f t="shared" si="16"/>
        <v>1</v>
      </c>
      <c r="AH12">
        <f t="shared" si="16"/>
        <v>0</v>
      </c>
      <c r="AI12">
        <f t="shared" si="16"/>
        <v>0</v>
      </c>
      <c r="AJ12">
        <f t="shared" si="16"/>
        <v>0</v>
      </c>
      <c r="AK12">
        <f t="shared" si="16"/>
        <v>0</v>
      </c>
      <c r="AL12">
        <f t="shared" si="16"/>
        <v>0</v>
      </c>
      <c r="AM12">
        <f t="shared" si="16"/>
        <v>0</v>
      </c>
      <c r="AN12">
        <f t="shared" si="16"/>
        <v>0</v>
      </c>
      <c r="AO12">
        <f t="shared" si="16"/>
        <v>0</v>
      </c>
      <c r="AP12">
        <f t="shared" si="16"/>
        <v>0</v>
      </c>
      <c r="AQ12">
        <f t="shared" si="16"/>
        <v>1</v>
      </c>
      <c r="AR12">
        <f t="shared" si="16"/>
        <v>1</v>
      </c>
      <c r="AS12">
        <f t="shared" si="16"/>
        <v>0</v>
      </c>
      <c r="AT12">
        <f t="shared" si="3"/>
        <v>4</v>
      </c>
      <c r="AU12">
        <f t="shared" si="4"/>
        <v>0</v>
      </c>
      <c r="AV12">
        <f t="shared" si="5"/>
        <v>25</v>
      </c>
      <c r="AW12">
        <f t="shared" si="6"/>
        <v>33.33333333</v>
      </c>
      <c r="AX12">
        <f t="shared" si="7"/>
        <v>0</v>
      </c>
    </row>
    <row r="13">
      <c r="A13" s="2" t="s">
        <v>173</v>
      </c>
      <c r="B13" s="2">
        <v>18.0</v>
      </c>
      <c r="C13" s="2" t="s">
        <v>81</v>
      </c>
      <c r="D13" s="2" t="s">
        <v>266</v>
      </c>
      <c r="E13" s="2">
        <v>1.0</v>
      </c>
      <c r="F13" s="2" t="s">
        <v>108</v>
      </c>
      <c r="G13" s="2" t="s">
        <v>86</v>
      </c>
      <c r="H13" s="2" t="s">
        <v>61</v>
      </c>
      <c r="I13" s="2" t="s">
        <v>64</v>
      </c>
      <c r="J13" s="2" t="s">
        <v>88</v>
      </c>
      <c r="K13" s="2" t="s">
        <v>93</v>
      </c>
      <c r="L13" s="2" t="s">
        <v>89</v>
      </c>
      <c r="M13" s="2" t="s">
        <v>66</v>
      </c>
      <c r="N13" s="2" t="s">
        <v>125</v>
      </c>
      <c r="O13" s="2" t="s">
        <v>62</v>
      </c>
      <c r="P13" s="2" t="s">
        <v>175</v>
      </c>
      <c r="Q13" s="2" t="s">
        <v>69</v>
      </c>
      <c r="R13" s="2" t="s">
        <v>70</v>
      </c>
      <c r="S13" s="2" t="s">
        <v>176</v>
      </c>
      <c r="T13" s="2" t="s">
        <v>101</v>
      </c>
      <c r="U13" s="2" t="s">
        <v>73</v>
      </c>
      <c r="V13" s="2" t="s">
        <v>74</v>
      </c>
      <c r="W13" s="2" t="s">
        <v>75</v>
      </c>
      <c r="X13" s="2" t="s">
        <v>105</v>
      </c>
      <c r="Y13" s="2" t="s">
        <v>76</v>
      </c>
      <c r="Z13">
        <f t="shared" ref="Z13:AS13" si="17">IF(F13=F$1,1,0)</f>
        <v>0</v>
      </c>
      <c r="AA13">
        <f t="shared" si="17"/>
        <v>0</v>
      </c>
      <c r="AB13">
        <f t="shared" si="17"/>
        <v>1</v>
      </c>
      <c r="AC13">
        <f t="shared" si="17"/>
        <v>0</v>
      </c>
      <c r="AD13">
        <f t="shared" si="17"/>
        <v>0</v>
      </c>
      <c r="AE13">
        <f t="shared" si="17"/>
        <v>0</v>
      </c>
      <c r="AF13">
        <f t="shared" si="17"/>
        <v>0</v>
      </c>
      <c r="AG13">
        <f t="shared" si="17"/>
        <v>1</v>
      </c>
      <c r="AH13">
        <f t="shared" si="17"/>
        <v>0</v>
      </c>
      <c r="AI13">
        <f t="shared" si="17"/>
        <v>1</v>
      </c>
      <c r="AJ13">
        <f t="shared" si="17"/>
        <v>0</v>
      </c>
      <c r="AK13">
        <f t="shared" si="17"/>
        <v>1</v>
      </c>
      <c r="AL13">
        <f t="shared" si="17"/>
        <v>1</v>
      </c>
      <c r="AM13">
        <f t="shared" si="17"/>
        <v>0</v>
      </c>
      <c r="AN13">
        <f t="shared" si="17"/>
        <v>0</v>
      </c>
      <c r="AO13">
        <f t="shared" si="17"/>
        <v>1</v>
      </c>
      <c r="AP13">
        <f t="shared" si="17"/>
        <v>1</v>
      </c>
      <c r="AQ13">
        <f t="shared" si="17"/>
        <v>1</v>
      </c>
      <c r="AR13">
        <f t="shared" si="17"/>
        <v>0</v>
      </c>
      <c r="AS13">
        <f t="shared" si="17"/>
        <v>0</v>
      </c>
      <c r="AT13">
        <f t="shared" si="3"/>
        <v>8</v>
      </c>
      <c r="AU13">
        <f t="shared" si="4"/>
        <v>33.33333333</v>
      </c>
      <c r="AV13">
        <f t="shared" si="5"/>
        <v>25</v>
      </c>
      <c r="AW13">
        <f t="shared" si="6"/>
        <v>50</v>
      </c>
      <c r="AX13">
        <f t="shared" si="7"/>
        <v>66.66666667</v>
      </c>
    </row>
    <row r="14">
      <c r="A14" s="2" t="s">
        <v>170</v>
      </c>
      <c r="B14" s="2">
        <v>18.0</v>
      </c>
      <c r="C14" s="2" t="s">
        <v>81</v>
      </c>
      <c r="D14" s="2" t="s">
        <v>172</v>
      </c>
      <c r="E14" s="2">
        <v>4.0</v>
      </c>
      <c r="F14" s="2" t="s">
        <v>85</v>
      </c>
      <c r="G14" s="2" t="s">
        <v>86</v>
      </c>
      <c r="H14" s="2" t="s">
        <v>109</v>
      </c>
      <c r="I14" s="2" t="s">
        <v>62</v>
      </c>
      <c r="J14" s="2" t="s">
        <v>125</v>
      </c>
      <c r="K14" s="2" t="s">
        <v>62</v>
      </c>
      <c r="L14" s="2" t="s">
        <v>89</v>
      </c>
      <c r="M14" s="2" t="s">
        <v>121</v>
      </c>
      <c r="N14" s="2" t="s">
        <v>67</v>
      </c>
      <c r="O14" s="2" t="s">
        <v>62</v>
      </c>
      <c r="P14" s="2" t="s">
        <v>175</v>
      </c>
      <c r="Q14" s="2" t="s">
        <v>114</v>
      </c>
      <c r="R14" s="2" t="s">
        <v>99</v>
      </c>
      <c r="S14" s="2" t="s">
        <v>176</v>
      </c>
      <c r="T14" s="2" t="s">
        <v>101</v>
      </c>
      <c r="U14" s="2" t="s">
        <v>73</v>
      </c>
      <c r="V14" s="2" t="s">
        <v>74</v>
      </c>
      <c r="W14" s="2" t="s">
        <v>75</v>
      </c>
      <c r="X14" s="2" t="s">
        <v>105</v>
      </c>
      <c r="Y14" s="2" t="s">
        <v>77</v>
      </c>
      <c r="Z14">
        <f t="shared" ref="Z14:AS14" si="18">IF(F14=F$1,1,0)</f>
        <v>0</v>
      </c>
      <c r="AA14">
        <f t="shared" si="18"/>
        <v>0</v>
      </c>
      <c r="AB14">
        <f t="shared" si="18"/>
        <v>0</v>
      </c>
      <c r="AC14">
        <f t="shared" si="18"/>
        <v>1</v>
      </c>
      <c r="AD14">
        <f t="shared" si="18"/>
        <v>0</v>
      </c>
      <c r="AE14">
        <f t="shared" si="18"/>
        <v>0</v>
      </c>
      <c r="AF14">
        <f t="shared" si="18"/>
        <v>0</v>
      </c>
      <c r="AG14">
        <f t="shared" si="18"/>
        <v>0</v>
      </c>
      <c r="AH14">
        <f t="shared" si="18"/>
        <v>1</v>
      </c>
      <c r="AI14">
        <f t="shared" si="18"/>
        <v>1</v>
      </c>
      <c r="AJ14">
        <f t="shared" si="18"/>
        <v>0</v>
      </c>
      <c r="AK14">
        <f t="shared" si="18"/>
        <v>0</v>
      </c>
      <c r="AL14">
        <f t="shared" si="18"/>
        <v>0</v>
      </c>
      <c r="AM14">
        <f t="shared" si="18"/>
        <v>0</v>
      </c>
      <c r="AN14">
        <f t="shared" si="18"/>
        <v>0</v>
      </c>
      <c r="AO14">
        <f t="shared" si="18"/>
        <v>1</v>
      </c>
      <c r="AP14">
        <f t="shared" si="18"/>
        <v>1</v>
      </c>
      <c r="AQ14">
        <f t="shared" si="18"/>
        <v>1</v>
      </c>
      <c r="AR14">
        <f t="shared" si="18"/>
        <v>0</v>
      </c>
      <c r="AS14">
        <f t="shared" si="18"/>
        <v>1</v>
      </c>
      <c r="AT14">
        <f t="shared" si="3"/>
        <v>7</v>
      </c>
      <c r="AU14">
        <f t="shared" si="4"/>
        <v>66.66666667</v>
      </c>
      <c r="AV14">
        <f t="shared" si="5"/>
        <v>12.5</v>
      </c>
      <c r="AW14">
        <f t="shared" si="6"/>
        <v>66.66666667</v>
      </c>
      <c r="AX14">
        <f t="shared" si="7"/>
        <v>0</v>
      </c>
    </row>
    <row r="15">
      <c r="A15" s="2" t="s">
        <v>148</v>
      </c>
      <c r="B15" s="2">
        <v>28.0</v>
      </c>
      <c r="C15" s="2" t="s">
        <v>81</v>
      </c>
      <c r="D15" s="2" t="s">
        <v>267</v>
      </c>
      <c r="E15" s="2">
        <v>5.0</v>
      </c>
      <c r="F15" s="2" t="s">
        <v>58</v>
      </c>
      <c r="G15" s="2" t="s">
        <v>60</v>
      </c>
      <c r="H15" s="2" t="s">
        <v>61</v>
      </c>
      <c r="I15" s="2" t="s">
        <v>62</v>
      </c>
      <c r="J15" s="2" t="s">
        <v>63</v>
      </c>
      <c r="K15" s="2" t="s">
        <v>64</v>
      </c>
      <c r="L15" s="2" t="s">
        <v>65</v>
      </c>
      <c r="M15" s="2" t="s">
        <v>66</v>
      </c>
      <c r="N15" s="2" t="s">
        <v>67</v>
      </c>
      <c r="O15" s="2" t="s">
        <v>62</v>
      </c>
      <c r="P15" s="2" t="s">
        <v>68</v>
      </c>
      <c r="Q15" s="2" t="s">
        <v>69</v>
      </c>
      <c r="R15" s="2" t="s">
        <v>70</v>
      </c>
      <c r="S15" s="2" t="s">
        <v>71</v>
      </c>
      <c r="T15" s="2" t="s">
        <v>72</v>
      </c>
      <c r="U15" s="2" t="s">
        <v>73</v>
      </c>
      <c r="V15" s="2" t="s">
        <v>74</v>
      </c>
      <c r="W15" s="2" t="s">
        <v>75</v>
      </c>
      <c r="X15" s="2" t="s">
        <v>76</v>
      </c>
      <c r="Y15" s="2" t="s">
        <v>77</v>
      </c>
      <c r="Z15">
        <f t="shared" ref="Z15:AS15" si="19">IF(F15=F$1,1,0)</f>
        <v>1</v>
      </c>
      <c r="AA15">
        <f t="shared" si="19"/>
        <v>1</v>
      </c>
      <c r="AB15">
        <f t="shared" si="19"/>
        <v>1</v>
      </c>
      <c r="AC15">
        <f t="shared" si="19"/>
        <v>1</v>
      </c>
      <c r="AD15">
        <f t="shared" si="19"/>
        <v>1</v>
      </c>
      <c r="AE15">
        <f t="shared" si="19"/>
        <v>1</v>
      </c>
      <c r="AF15">
        <f t="shared" si="19"/>
        <v>1</v>
      </c>
      <c r="AG15">
        <f t="shared" si="19"/>
        <v>1</v>
      </c>
      <c r="AH15">
        <f t="shared" si="19"/>
        <v>1</v>
      </c>
      <c r="AI15">
        <f t="shared" si="19"/>
        <v>1</v>
      </c>
      <c r="AJ15">
        <f t="shared" si="19"/>
        <v>1</v>
      </c>
      <c r="AK15">
        <f t="shared" si="19"/>
        <v>1</v>
      </c>
      <c r="AL15">
        <f t="shared" si="19"/>
        <v>1</v>
      </c>
      <c r="AM15">
        <f t="shared" si="19"/>
        <v>1</v>
      </c>
      <c r="AN15">
        <f t="shared" si="19"/>
        <v>1</v>
      </c>
      <c r="AO15">
        <f t="shared" si="19"/>
        <v>1</v>
      </c>
      <c r="AP15">
        <f t="shared" si="19"/>
        <v>1</v>
      </c>
      <c r="AQ15">
        <f t="shared" si="19"/>
        <v>1</v>
      </c>
      <c r="AR15">
        <f t="shared" si="19"/>
        <v>1</v>
      </c>
      <c r="AS15">
        <f t="shared" si="19"/>
        <v>1</v>
      </c>
      <c r="AT15">
        <f t="shared" si="3"/>
        <v>20</v>
      </c>
      <c r="AU15">
        <f t="shared" si="4"/>
        <v>100</v>
      </c>
      <c r="AV15">
        <f t="shared" si="5"/>
        <v>100</v>
      </c>
      <c r="AW15">
        <f t="shared" si="6"/>
        <v>100</v>
      </c>
      <c r="AX15">
        <f t="shared" si="7"/>
        <v>100</v>
      </c>
    </row>
    <row r="16">
      <c r="A16" s="2" t="s">
        <v>202</v>
      </c>
      <c r="B16" s="2">
        <v>22.0</v>
      </c>
      <c r="C16" s="2" t="s">
        <v>81</v>
      </c>
      <c r="D16" s="2" t="s">
        <v>268</v>
      </c>
      <c r="E16" s="2">
        <v>4.0</v>
      </c>
      <c r="F16" s="2" t="s">
        <v>58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2" t="s">
        <v>62</v>
      </c>
      <c r="P16" s="2" t="s">
        <v>68</v>
      </c>
      <c r="Q16" s="2" t="s">
        <v>69</v>
      </c>
      <c r="R16" s="2" t="s">
        <v>70</v>
      </c>
      <c r="S16" s="2" t="s">
        <v>71</v>
      </c>
      <c r="T16" s="2" t="s">
        <v>72</v>
      </c>
      <c r="U16" s="2" t="s">
        <v>73</v>
      </c>
      <c r="V16" s="2" t="s">
        <v>101</v>
      </c>
      <c r="W16" s="2" t="s">
        <v>75</v>
      </c>
      <c r="X16" s="2" t="s">
        <v>77</v>
      </c>
      <c r="Y16" s="2" t="s">
        <v>76</v>
      </c>
      <c r="Z16">
        <f t="shared" ref="Z16:AS16" si="20">IF(F16=F$1,1,0)</f>
        <v>1</v>
      </c>
      <c r="AA16">
        <f t="shared" si="20"/>
        <v>1</v>
      </c>
      <c r="AB16">
        <f t="shared" si="20"/>
        <v>1</v>
      </c>
      <c r="AC16">
        <f t="shared" si="20"/>
        <v>1</v>
      </c>
      <c r="AD16">
        <f t="shared" si="20"/>
        <v>1</v>
      </c>
      <c r="AE16">
        <f t="shared" si="20"/>
        <v>1</v>
      </c>
      <c r="AF16">
        <f t="shared" si="20"/>
        <v>1</v>
      </c>
      <c r="AG16">
        <f t="shared" si="20"/>
        <v>1</v>
      </c>
      <c r="AH16">
        <f t="shared" si="20"/>
        <v>1</v>
      </c>
      <c r="AI16">
        <f t="shared" si="20"/>
        <v>1</v>
      </c>
      <c r="AJ16">
        <f t="shared" si="20"/>
        <v>1</v>
      </c>
      <c r="AK16">
        <f t="shared" si="20"/>
        <v>1</v>
      </c>
      <c r="AL16">
        <f t="shared" si="20"/>
        <v>1</v>
      </c>
      <c r="AM16">
        <f t="shared" si="20"/>
        <v>1</v>
      </c>
      <c r="AN16">
        <f t="shared" si="20"/>
        <v>1</v>
      </c>
      <c r="AO16">
        <f t="shared" si="20"/>
        <v>1</v>
      </c>
      <c r="AP16">
        <f t="shared" si="20"/>
        <v>0</v>
      </c>
      <c r="AQ16">
        <f t="shared" si="20"/>
        <v>1</v>
      </c>
      <c r="AR16">
        <f t="shared" si="20"/>
        <v>0</v>
      </c>
      <c r="AS16">
        <f t="shared" si="20"/>
        <v>0</v>
      </c>
      <c r="AT16">
        <f t="shared" si="3"/>
        <v>17</v>
      </c>
      <c r="AU16">
        <f t="shared" si="4"/>
        <v>100</v>
      </c>
      <c r="AV16">
        <f t="shared" si="5"/>
        <v>100</v>
      </c>
      <c r="AW16">
        <f t="shared" si="6"/>
        <v>50</v>
      </c>
      <c r="AX16">
        <f t="shared" si="7"/>
        <v>100</v>
      </c>
    </row>
    <row r="17">
      <c r="A17" s="2" t="s">
        <v>205</v>
      </c>
      <c r="B17" s="2">
        <v>17.0</v>
      </c>
      <c r="C17" s="2" t="s">
        <v>81</v>
      </c>
      <c r="D17" s="2" t="s">
        <v>206</v>
      </c>
      <c r="E17" s="2">
        <v>4.0</v>
      </c>
      <c r="F17" s="2" t="s">
        <v>85</v>
      </c>
      <c r="G17" s="2" t="s">
        <v>60</v>
      </c>
      <c r="H17" s="2" t="s">
        <v>61</v>
      </c>
      <c r="I17" s="2" t="s">
        <v>62</v>
      </c>
      <c r="J17" s="2" t="s">
        <v>63</v>
      </c>
      <c r="K17" s="2" t="s">
        <v>64</v>
      </c>
      <c r="L17" s="2" t="s">
        <v>65</v>
      </c>
      <c r="M17" s="2" t="s">
        <v>66</v>
      </c>
      <c r="N17" s="2" t="s">
        <v>67</v>
      </c>
      <c r="O17" s="2" t="s">
        <v>64</v>
      </c>
      <c r="P17" s="2" t="s">
        <v>68</v>
      </c>
      <c r="Q17" s="2" t="s">
        <v>69</v>
      </c>
      <c r="R17" s="2" t="s">
        <v>70</v>
      </c>
      <c r="S17" s="2" t="s">
        <v>71</v>
      </c>
      <c r="T17" s="2" t="s">
        <v>72</v>
      </c>
      <c r="U17" s="2" t="s">
        <v>73</v>
      </c>
      <c r="V17" s="2" t="s">
        <v>101</v>
      </c>
      <c r="W17" s="2" t="s">
        <v>113</v>
      </c>
      <c r="X17" s="2" t="s">
        <v>76</v>
      </c>
      <c r="Y17" s="2" t="s">
        <v>76</v>
      </c>
      <c r="Z17">
        <f t="shared" ref="Z17:AS17" si="21">IF(F17=F$1,1,0)</f>
        <v>0</v>
      </c>
      <c r="AA17">
        <f t="shared" si="21"/>
        <v>1</v>
      </c>
      <c r="AB17">
        <f t="shared" si="21"/>
        <v>1</v>
      </c>
      <c r="AC17">
        <f t="shared" si="21"/>
        <v>1</v>
      </c>
      <c r="AD17">
        <f t="shared" si="21"/>
        <v>1</v>
      </c>
      <c r="AE17">
        <f t="shared" si="21"/>
        <v>1</v>
      </c>
      <c r="AF17">
        <f t="shared" si="21"/>
        <v>1</v>
      </c>
      <c r="AG17">
        <f t="shared" si="21"/>
        <v>1</v>
      </c>
      <c r="AH17">
        <f t="shared" si="21"/>
        <v>1</v>
      </c>
      <c r="AI17">
        <f t="shared" si="21"/>
        <v>0</v>
      </c>
      <c r="AJ17">
        <f t="shared" si="21"/>
        <v>1</v>
      </c>
      <c r="AK17">
        <f t="shared" si="21"/>
        <v>1</v>
      </c>
      <c r="AL17">
        <f t="shared" si="21"/>
        <v>1</v>
      </c>
      <c r="AM17">
        <f t="shared" si="21"/>
        <v>1</v>
      </c>
      <c r="AN17">
        <f t="shared" si="21"/>
        <v>1</v>
      </c>
      <c r="AO17">
        <f t="shared" si="21"/>
        <v>1</v>
      </c>
      <c r="AP17">
        <f t="shared" si="21"/>
        <v>0</v>
      </c>
      <c r="AQ17">
        <f t="shared" si="21"/>
        <v>0</v>
      </c>
      <c r="AR17">
        <f t="shared" si="21"/>
        <v>1</v>
      </c>
      <c r="AS17">
        <f t="shared" si="21"/>
        <v>0</v>
      </c>
      <c r="AT17">
        <f t="shared" si="3"/>
        <v>15</v>
      </c>
      <c r="AU17">
        <f t="shared" si="4"/>
        <v>66.66666667</v>
      </c>
      <c r="AV17">
        <f t="shared" si="5"/>
        <v>87.5</v>
      </c>
      <c r="AW17">
        <f t="shared" si="6"/>
        <v>50</v>
      </c>
      <c r="AX17">
        <f t="shared" si="7"/>
        <v>100</v>
      </c>
    </row>
    <row r="18">
      <c r="A18" s="2" t="s">
        <v>181</v>
      </c>
      <c r="B18" s="2">
        <v>27.0</v>
      </c>
      <c r="C18" s="2" t="s">
        <v>106</v>
      </c>
      <c r="D18" s="2" t="s">
        <v>269</v>
      </c>
      <c r="E18" s="2">
        <v>5.0</v>
      </c>
      <c r="F18" s="2" t="s">
        <v>85</v>
      </c>
      <c r="G18" s="2" t="s">
        <v>86</v>
      </c>
      <c r="H18" s="2" t="s">
        <v>109</v>
      </c>
      <c r="I18" s="2" t="s">
        <v>64</v>
      </c>
      <c r="J18" s="2" t="s">
        <v>63</v>
      </c>
      <c r="K18" s="2" t="s">
        <v>93</v>
      </c>
      <c r="L18" s="2" t="s">
        <v>89</v>
      </c>
      <c r="M18" s="2" t="s">
        <v>66</v>
      </c>
      <c r="N18" s="2" t="s">
        <v>67</v>
      </c>
      <c r="O18" s="2" t="s">
        <v>62</v>
      </c>
      <c r="P18" s="2" t="s">
        <v>68</v>
      </c>
      <c r="Q18" s="2" t="s">
        <v>69</v>
      </c>
      <c r="R18" s="2" t="s">
        <v>70</v>
      </c>
      <c r="S18" s="2" t="s">
        <v>176</v>
      </c>
      <c r="T18" s="2" t="s">
        <v>72</v>
      </c>
      <c r="U18" s="2" t="s">
        <v>102</v>
      </c>
      <c r="V18" s="2" t="s">
        <v>103</v>
      </c>
      <c r="W18" s="2" t="s">
        <v>113</v>
      </c>
      <c r="X18" s="2" t="s">
        <v>76</v>
      </c>
      <c r="Y18" s="2" t="s">
        <v>77</v>
      </c>
      <c r="Z18">
        <f t="shared" ref="Z18:AS18" si="22">IF(F18=F$1,1,0)</f>
        <v>0</v>
      </c>
      <c r="AA18">
        <f t="shared" si="22"/>
        <v>0</v>
      </c>
      <c r="AB18">
        <f t="shared" si="22"/>
        <v>0</v>
      </c>
      <c r="AC18">
        <f t="shared" si="22"/>
        <v>0</v>
      </c>
      <c r="AD18">
        <f t="shared" si="22"/>
        <v>1</v>
      </c>
      <c r="AE18">
        <f t="shared" si="22"/>
        <v>0</v>
      </c>
      <c r="AF18">
        <f t="shared" si="22"/>
        <v>0</v>
      </c>
      <c r="AG18">
        <f t="shared" si="22"/>
        <v>1</v>
      </c>
      <c r="AH18">
        <f t="shared" si="22"/>
        <v>1</v>
      </c>
      <c r="AI18">
        <f t="shared" si="22"/>
        <v>1</v>
      </c>
      <c r="AJ18">
        <f t="shared" si="22"/>
        <v>1</v>
      </c>
      <c r="AK18">
        <f t="shared" si="22"/>
        <v>1</v>
      </c>
      <c r="AL18">
        <f t="shared" si="22"/>
        <v>1</v>
      </c>
      <c r="AM18">
        <f t="shared" si="22"/>
        <v>0</v>
      </c>
      <c r="AN18">
        <f t="shared" si="22"/>
        <v>1</v>
      </c>
      <c r="AO18">
        <f t="shared" si="22"/>
        <v>0</v>
      </c>
      <c r="AP18">
        <f t="shared" si="22"/>
        <v>0</v>
      </c>
      <c r="AQ18">
        <f t="shared" si="22"/>
        <v>0</v>
      </c>
      <c r="AR18">
        <f t="shared" si="22"/>
        <v>1</v>
      </c>
      <c r="AS18">
        <f t="shared" si="22"/>
        <v>1</v>
      </c>
      <c r="AT18">
        <f t="shared" si="3"/>
        <v>10</v>
      </c>
      <c r="AU18">
        <f t="shared" si="4"/>
        <v>100</v>
      </c>
      <c r="AV18">
        <f t="shared" si="5"/>
        <v>25</v>
      </c>
      <c r="AW18">
        <f t="shared" si="6"/>
        <v>50</v>
      </c>
      <c r="AX18">
        <f t="shared" si="7"/>
        <v>66.66666667</v>
      </c>
    </row>
    <row r="19">
      <c r="A19" s="2" t="s">
        <v>139</v>
      </c>
      <c r="B19" s="2">
        <v>23.0</v>
      </c>
      <c r="C19" s="2" t="s">
        <v>106</v>
      </c>
      <c r="D19" s="2" t="s">
        <v>198</v>
      </c>
      <c r="E19" s="2">
        <v>2.0</v>
      </c>
      <c r="F19" s="2" t="s">
        <v>85</v>
      </c>
      <c r="G19" s="2" t="s">
        <v>86</v>
      </c>
      <c r="H19" s="2" t="s">
        <v>61</v>
      </c>
      <c r="I19" s="2" t="s">
        <v>64</v>
      </c>
      <c r="J19" s="2" t="s">
        <v>125</v>
      </c>
      <c r="K19" s="2" t="s">
        <v>93</v>
      </c>
      <c r="L19" s="2" t="s">
        <v>141</v>
      </c>
      <c r="M19" s="2" t="s">
        <v>121</v>
      </c>
      <c r="N19" s="2" t="s">
        <v>67</v>
      </c>
      <c r="O19" s="2" t="s">
        <v>62</v>
      </c>
      <c r="P19" s="2" t="s">
        <v>68</v>
      </c>
      <c r="Q19" s="2" t="s">
        <v>97</v>
      </c>
      <c r="R19" s="2" t="s">
        <v>70</v>
      </c>
      <c r="S19" s="2" t="s">
        <v>71</v>
      </c>
      <c r="T19" s="2" t="s">
        <v>72</v>
      </c>
      <c r="U19" s="2" t="s">
        <v>73</v>
      </c>
      <c r="V19" s="2" t="s">
        <v>103</v>
      </c>
      <c r="W19" s="2" t="s">
        <v>75</v>
      </c>
      <c r="X19" s="2" t="s">
        <v>105</v>
      </c>
      <c r="Y19" s="2" t="s">
        <v>76</v>
      </c>
      <c r="Z19">
        <f t="shared" ref="Z19:AS19" si="23">IF(F19=F$1,1,0)</f>
        <v>0</v>
      </c>
      <c r="AA19">
        <f t="shared" si="23"/>
        <v>0</v>
      </c>
      <c r="AB19">
        <f t="shared" si="23"/>
        <v>1</v>
      </c>
      <c r="AC19">
        <f t="shared" si="23"/>
        <v>0</v>
      </c>
      <c r="AD19">
        <f t="shared" si="23"/>
        <v>0</v>
      </c>
      <c r="AE19">
        <f t="shared" si="23"/>
        <v>0</v>
      </c>
      <c r="AF19">
        <f t="shared" si="23"/>
        <v>0</v>
      </c>
      <c r="AG19">
        <f t="shared" si="23"/>
        <v>0</v>
      </c>
      <c r="AH19">
        <f t="shared" si="23"/>
        <v>1</v>
      </c>
      <c r="AI19">
        <f t="shared" si="23"/>
        <v>1</v>
      </c>
      <c r="AJ19">
        <f t="shared" si="23"/>
        <v>1</v>
      </c>
      <c r="AK19">
        <f t="shared" si="23"/>
        <v>0</v>
      </c>
      <c r="AL19">
        <f t="shared" si="23"/>
        <v>1</v>
      </c>
      <c r="AM19">
        <f t="shared" si="23"/>
        <v>1</v>
      </c>
      <c r="AN19">
        <f t="shared" si="23"/>
        <v>1</v>
      </c>
      <c r="AO19">
        <f t="shared" si="23"/>
        <v>1</v>
      </c>
      <c r="AP19">
        <f t="shared" si="23"/>
        <v>0</v>
      </c>
      <c r="AQ19">
        <f t="shared" si="23"/>
        <v>1</v>
      </c>
      <c r="AR19">
        <f t="shared" si="23"/>
        <v>0</v>
      </c>
      <c r="AS19">
        <f t="shared" si="23"/>
        <v>0</v>
      </c>
      <c r="AT19">
        <f t="shared" si="3"/>
        <v>9</v>
      </c>
      <c r="AU19">
        <f t="shared" si="4"/>
        <v>66.66666667</v>
      </c>
      <c r="AV19">
        <f t="shared" si="5"/>
        <v>25</v>
      </c>
      <c r="AW19">
        <f t="shared" si="6"/>
        <v>50</v>
      </c>
      <c r="AX19">
        <f t="shared" si="7"/>
        <v>66.66666667</v>
      </c>
    </row>
    <row r="20">
      <c r="A20" s="2" t="s">
        <v>196</v>
      </c>
      <c r="B20" s="2">
        <v>20.0</v>
      </c>
      <c r="C20" s="2" t="s">
        <v>81</v>
      </c>
      <c r="D20" s="2" t="s">
        <v>197</v>
      </c>
      <c r="E20" s="2">
        <v>3.0</v>
      </c>
      <c r="F20" s="2" t="s">
        <v>85</v>
      </c>
      <c r="G20" s="2" t="s">
        <v>60</v>
      </c>
      <c r="H20" s="2" t="s">
        <v>61</v>
      </c>
      <c r="I20" s="2" t="s">
        <v>62</v>
      </c>
      <c r="J20" s="2" t="s">
        <v>63</v>
      </c>
      <c r="K20" s="2" t="s">
        <v>64</v>
      </c>
      <c r="L20" s="2" t="s">
        <v>65</v>
      </c>
      <c r="M20" s="2" t="s">
        <v>66</v>
      </c>
      <c r="N20" s="2" t="s">
        <v>67</v>
      </c>
      <c r="O20" s="2" t="s">
        <v>62</v>
      </c>
      <c r="P20" s="2" t="s">
        <v>95</v>
      </c>
      <c r="Q20" s="2" t="s">
        <v>97</v>
      </c>
      <c r="R20" s="2" t="s">
        <v>70</v>
      </c>
      <c r="S20" s="2" t="s">
        <v>71</v>
      </c>
      <c r="T20" s="2" t="s">
        <v>72</v>
      </c>
      <c r="U20" s="2" t="s">
        <v>73</v>
      </c>
      <c r="V20" s="2" t="s">
        <v>74</v>
      </c>
      <c r="W20" s="2" t="s">
        <v>75</v>
      </c>
      <c r="X20" s="2" t="s">
        <v>77</v>
      </c>
      <c r="Y20" s="2" t="s">
        <v>76</v>
      </c>
      <c r="Z20">
        <f t="shared" ref="Z20:AS20" si="24">IF(F20=F$1,1,0)</f>
        <v>0</v>
      </c>
      <c r="AA20">
        <f t="shared" si="24"/>
        <v>1</v>
      </c>
      <c r="AB20">
        <f t="shared" si="24"/>
        <v>1</v>
      </c>
      <c r="AC20">
        <f t="shared" si="24"/>
        <v>1</v>
      </c>
      <c r="AD20">
        <f t="shared" si="24"/>
        <v>1</v>
      </c>
      <c r="AE20">
        <f t="shared" si="24"/>
        <v>1</v>
      </c>
      <c r="AF20">
        <f t="shared" si="24"/>
        <v>1</v>
      </c>
      <c r="AG20">
        <f t="shared" si="24"/>
        <v>1</v>
      </c>
      <c r="AH20">
        <f t="shared" si="24"/>
        <v>1</v>
      </c>
      <c r="AI20">
        <f t="shared" si="24"/>
        <v>1</v>
      </c>
      <c r="AJ20">
        <f t="shared" si="24"/>
        <v>0</v>
      </c>
      <c r="AK20">
        <f t="shared" si="24"/>
        <v>0</v>
      </c>
      <c r="AL20">
        <f t="shared" si="24"/>
        <v>1</v>
      </c>
      <c r="AM20">
        <f t="shared" si="24"/>
        <v>1</v>
      </c>
      <c r="AN20">
        <f t="shared" si="24"/>
        <v>1</v>
      </c>
      <c r="AO20">
        <f t="shared" si="24"/>
        <v>1</v>
      </c>
      <c r="AP20">
        <f t="shared" si="24"/>
        <v>1</v>
      </c>
      <c r="AQ20">
        <f t="shared" si="24"/>
        <v>1</v>
      </c>
      <c r="AR20">
        <f t="shared" si="24"/>
        <v>0</v>
      </c>
      <c r="AS20">
        <f t="shared" si="24"/>
        <v>0</v>
      </c>
      <c r="AT20">
        <f t="shared" si="3"/>
        <v>15</v>
      </c>
      <c r="AU20">
        <f t="shared" si="4"/>
        <v>100</v>
      </c>
      <c r="AV20">
        <f t="shared" si="5"/>
        <v>75</v>
      </c>
      <c r="AW20">
        <f t="shared" si="6"/>
        <v>66.66666667</v>
      </c>
      <c r="AX20">
        <f t="shared" si="7"/>
        <v>66.66666667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9.71"/>
    <col customWidth="1" min="4" max="4" width="9.86"/>
    <col customWidth="1" min="5" max="5" width="9.57"/>
    <col customWidth="1" min="6" max="6" width="9.14"/>
    <col customWidth="1" min="7" max="7" width="8.29"/>
    <col customWidth="1" min="8" max="8" width="7.57"/>
    <col customWidth="1" min="9" max="9" width="7.43"/>
    <col customWidth="1" min="10" max="10" width="9.43"/>
    <col customWidth="1" min="11" max="11" width="9.86"/>
    <col customWidth="1" min="12" max="12" width="10.29"/>
    <col customWidth="1" min="13" max="13" width="10.71"/>
    <col customWidth="1" min="14" max="14" width="9.57"/>
    <col customWidth="1" min="15" max="15" width="8.0"/>
    <col customWidth="1" min="16" max="16" width="8.86"/>
    <col customWidth="1" min="17" max="17" width="10.43"/>
    <col customWidth="1" min="18" max="18" width="10.71"/>
    <col customWidth="1" min="19" max="19" width="9.57"/>
    <col customWidth="1" min="20" max="20" width="10.57"/>
    <col customWidth="1" min="21" max="21" width="9.0"/>
    <col customWidth="1" min="22" max="22" width="10.0"/>
    <col customWidth="1" min="23" max="23" width="8.86"/>
    <col customWidth="1" min="24" max="24" width="10.43"/>
    <col customWidth="1" min="25" max="25" width="10.0"/>
    <col customWidth="1" min="26" max="26" width="11.71"/>
    <col customWidth="1" min="27" max="27" width="8.57"/>
    <col customWidth="1" min="28" max="28" width="8.0"/>
    <col customWidth="1" min="29" max="29" width="8.86"/>
    <col customWidth="1" min="30" max="145" width="21.57"/>
  </cols>
  <sheetData>
    <row r="1">
      <c r="A1" t="s">
        <v>1</v>
      </c>
      <c r="B1" t="s">
        <v>26</v>
      </c>
      <c r="C1" s="2" t="s">
        <v>223</v>
      </c>
      <c r="D1" s="2" t="s">
        <v>223</v>
      </c>
      <c r="E1" s="2" t="s">
        <v>224</v>
      </c>
      <c r="F1" s="2" t="s">
        <v>224</v>
      </c>
      <c r="G1" s="2" t="s">
        <v>224</v>
      </c>
      <c r="H1" s="2" t="s">
        <v>223</v>
      </c>
      <c r="I1" s="2" t="s">
        <v>224</v>
      </c>
      <c r="J1" s="2" t="s">
        <v>223</v>
      </c>
      <c r="K1" s="2" t="s">
        <v>223</v>
      </c>
      <c r="L1" s="2" t="s">
        <v>224</v>
      </c>
      <c r="M1" s="2" t="s">
        <v>223</v>
      </c>
      <c r="N1" s="2" t="s">
        <v>223</v>
      </c>
      <c r="O1" s="2" t="s">
        <v>224</v>
      </c>
      <c r="P1" s="2" t="s">
        <v>224</v>
      </c>
      <c r="Q1" s="2" t="s">
        <v>225</v>
      </c>
      <c r="R1" s="2" t="s">
        <v>226</v>
      </c>
      <c r="S1" s="2" t="s">
        <v>226</v>
      </c>
      <c r="T1" s="2" t="s">
        <v>225</v>
      </c>
      <c r="U1" s="2" t="s">
        <v>226</v>
      </c>
      <c r="V1" s="2" t="s">
        <v>225</v>
      </c>
      <c r="W1" s="2" t="s">
        <v>226</v>
      </c>
      <c r="X1" s="2" t="s">
        <v>226</v>
      </c>
      <c r="Y1" s="2" t="s">
        <v>225</v>
      </c>
      <c r="Z1" s="2" t="s">
        <v>225</v>
      </c>
      <c r="AA1" s="2" t="s">
        <v>226</v>
      </c>
      <c r="AB1" s="2" t="s">
        <v>226</v>
      </c>
      <c r="AC1" s="2" t="s">
        <v>225</v>
      </c>
      <c r="AD1" s="2" t="s">
        <v>117</v>
      </c>
      <c r="AE1" s="2" t="s">
        <v>119</v>
      </c>
      <c r="AF1" s="2" t="s">
        <v>192</v>
      </c>
      <c r="AG1" s="2" t="s">
        <v>64</v>
      </c>
      <c r="AH1" s="2" t="s">
        <v>122</v>
      </c>
      <c r="AI1" s="2" t="s">
        <v>123</v>
      </c>
      <c r="AJ1" s="2" t="s">
        <v>124</v>
      </c>
      <c r="AK1" s="2" t="s">
        <v>125</v>
      </c>
      <c r="AL1" s="2" t="s">
        <v>127</v>
      </c>
      <c r="AM1" s="2" t="s">
        <v>128</v>
      </c>
      <c r="AN1" s="2" t="s">
        <v>86</v>
      </c>
      <c r="AO1" s="2" t="s">
        <v>130</v>
      </c>
      <c r="AP1" s="2" t="s">
        <v>131</v>
      </c>
      <c r="AQ1" s="2" t="s">
        <v>146</v>
      </c>
      <c r="AR1" s="2" t="s">
        <v>105</v>
      </c>
      <c r="AS1" s="2" t="s">
        <v>133</v>
      </c>
      <c r="AT1" s="2" t="s">
        <v>135</v>
      </c>
      <c r="AU1" s="2" t="s">
        <v>103</v>
      </c>
      <c r="AV1" s="2" t="s">
        <v>136</v>
      </c>
      <c r="AW1" s="2" t="s">
        <v>138</v>
      </c>
      <c r="AX1" s="2" t="s">
        <v>80</v>
      </c>
      <c r="AY1" s="2" t="s">
        <v>78</v>
      </c>
      <c r="AZ1" s="2" t="s">
        <v>78</v>
      </c>
      <c r="BA1" s="2" t="s">
        <v>78</v>
      </c>
      <c r="BB1" s="2" t="s">
        <v>80</v>
      </c>
      <c r="BC1" s="2" t="s">
        <v>78</v>
      </c>
      <c r="BD1" s="2" t="s">
        <v>78</v>
      </c>
      <c r="BE1" s="2" t="s">
        <v>80</v>
      </c>
      <c r="BF1" s="2" t="s">
        <v>80</v>
      </c>
      <c r="BG1" s="2" t="s">
        <v>78</v>
      </c>
      <c r="BH1" s="2" t="s">
        <v>78</v>
      </c>
      <c r="BI1" s="2" t="s">
        <v>83</v>
      </c>
      <c r="BJ1" s="2" t="s">
        <v>83</v>
      </c>
      <c r="BK1" s="2" t="s">
        <v>83</v>
      </c>
      <c r="BL1" s="2" t="s">
        <v>87</v>
      </c>
      <c r="BM1" s="2" t="s">
        <v>87</v>
      </c>
      <c r="BN1" s="2" t="s">
        <v>87</v>
      </c>
      <c r="BO1" s="2" t="s">
        <v>87</v>
      </c>
      <c r="BP1" s="2" t="s">
        <v>87</v>
      </c>
      <c r="BQ1" s="2" t="s">
        <v>87</v>
      </c>
      <c r="BR1" s="2" t="s">
        <v>229</v>
      </c>
      <c r="BS1" s="2" t="s">
        <v>230</v>
      </c>
      <c r="BT1" s="2" t="s">
        <v>231</v>
      </c>
      <c r="BU1" s="2" t="s">
        <v>232</v>
      </c>
      <c r="BV1" s="2" t="s">
        <v>233</v>
      </c>
      <c r="BW1" s="2" t="s">
        <v>92</v>
      </c>
      <c r="BX1" s="2" t="s">
        <v>94</v>
      </c>
      <c r="BY1" s="2" t="s">
        <v>96</v>
      </c>
      <c r="BZ1" s="2" t="s">
        <v>98</v>
      </c>
    </row>
    <row r="2">
      <c r="A2" s="2" t="s">
        <v>104</v>
      </c>
      <c r="B2" s="3" t="s">
        <v>209</v>
      </c>
      <c r="C2" s="2">
        <v>3.0</v>
      </c>
      <c r="D2" s="2">
        <v>3.0</v>
      </c>
      <c r="E2" s="2">
        <v>5.0</v>
      </c>
      <c r="F2" s="2">
        <v>6.0</v>
      </c>
      <c r="G2" s="2">
        <v>6.0</v>
      </c>
      <c r="H2" s="2">
        <v>5.0</v>
      </c>
      <c r="I2" s="2">
        <v>5.0</v>
      </c>
      <c r="J2" s="2">
        <v>5.0</v>
      </c>
      <c r="K2" s="2">
        <v>5.0</v>
      </c>
      <c r="L2" s="2">
        <v>5.0</v>
      </c>
      <c r="M2" s="2">
        <v>4.0</v>
      </c>
      <c r="N2" s="2">
        <v>5.0</v>
      </c>
      <c r="O2" s="2">
        <v>6.0</v>
      </c>
      <c r="P2" s="2">
        <v>6.0</v>
      </c>
      <c r="Q2" s="2">
        <v>4.0</v>
      </c>
      <c r="R2" s="2">
        <v>6.0</v>
      </c>
      <c r="S2" s="2">
        <v>6.0</v>
      </c>
      <c r="T2" s="2">
        <v>5.0</v>
      </c>
      <c r="U2" s="2">
        <v>6.0</v>
      </c>
      <c r="V2" s="2">
        <v>4.0</v>
      </c>
      <c r="W2" s="2">
        <v>6.0</v>
      </c>
      <c r="X2" s="2">
        <v>6.0</v>
      </c>
      <c r="Y2" s="2">
        <v>4.0</v>
      </c>
      <c r="Z2" s="2">
        <v>6.0</v>
      </c>
      <c r="AA2" s="2">
        <v>6.0</v>
      </c>
      <c r="AB2" s="2">
        <v>6.0</v>
      </c>
      <c r="AC2" s="2">
        <v>5.0</v>
      </c>
      <c r="AD2" s="2" t="s">
        <v>152</v>
      </c>
      <c r="AE2" s="2" t="s">
        <v>185</v>
      </c>
      <c r="AF2" s="2" t="s">
        <v>187</v>
      </c>
      <c r="AG2" s="2" t="s">
        <v>64</v>
      </c>
      <c r="AH2" s="2" t="s">
        <v>122</v>
      </c>
      <c r="AI2" s="2" t="s">
        <v>123</v>
      </c>
      <c r="AJ2" s="2" t="s">
        <v>123</v>
      </c>
      <c r="AK2" s="2" t="s">
        <v>125</v>
      </c>
      <c r="AL2" s="2" t="s">
        <v>127</v>
      </c>
      <c r="AM2" s="2" t="s">
        <v>128</v>
      </c>
      <c r="AN2" s="2" t="s">
        <v>60</v>
      </c>
      <c r="AO2" s="2" t="s">
        <v>156</v>
      </c>
      <c r="AP2" s="2" t="s">
        <v>157</v>
      </c>
      <c r="AQ2" s="2" t="s">
        <v>159</v>
      </c>
      <c r="AR2" s="2" t="s">
        <v>171</v>
      </c>
      <c r="AS2" s="2" t="s">
        <v>210</v>
      </c>
      <c r="AT2" s="2" t="s">
        <v>147</v>
      </c>
      <c r="AU2" s="2" t="s">
        <v>103</v>
      </c>
      <c r="AV2" s="2" t="s">
        <v>102</v>
      </c>
      <c r="AW2" s="2" t="s">
        <v>136</v>
      </c>
      <c r="AX2">
        <f t="shared" ref="AX2:BQ2" si="1">IF(AD2=AD$1,1,0)</f>
        <v>0</v>
      </c>
      <c r="AY2">
        <f t="shared" si="1"/>
        <v>0</v>
      </c>
      <c r="AZ2">
        <f t="shared" si="1"/>
        <v>0</v>
      </c>
      <c r="BA2">
        <f t="shared" si="1"/>
        <v>1</v>
      </c>
      <c r="BB2">
        <f t="shared" si="1"/>
        <v>1</v>
      </c>
      <c r="BC2">
        <f t="shared" si="1"/>
        <v>1</v>
      </c>
      <c r="BD2">
        <f t="shared" si="1"/>
        <v>0</v>
      </c>
      <c r="BE2">
        <f t="shared" si="1"/>
        <v>1</v>
      </c>
      <c r="BF2">
        <f t="shared" si="1"/>
        <v>1</v>
      </c>
      <c r="BG2">
        <f t="shared" si="1"/>
        <v>1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1</v>
      </c>
      <c r="BP2">
        <f t="shared" si="1"/>
        <v>0</v>
      </c>
      <c r="BQ2">
        <f t="shared" si="1"/>
        <v>0</v>
      </c>
      <c r="BR2">
        <f t="shared" ref="BR2:BR20" si="3">sum(AX2:BQ2)</f>
        <v>7</v>
      </c>
      <c r="BS2">
        <f t="shared" ref="BS2:BS20" si="4">SUMIF($C$1:$AC$1,"PC",$C2:$AC2)/COUNTIF($C$1:$AC$1,"PC")</f>
        <v>4.285714286</v>
      </c>
      <c r="BT2">
        <f t="shared" ref="BT2:BT20" si="5">SUMIF($C$1:$AC$1,"IE",$C2:$AC2)/COUNTIF($C$1:$AC$1,"IE")</f>
        <v>5.571428571</v>
      </c>
      <c r="BU2">
        <f t="shared" ref="BU2:BU20" si="6">SUMIF($C$1:$AC$1,"PC2",$C2:$AC2)/COUNTIF($C$1:$AC$1,"PC2")</f>
        <v>4.666666667</v>
      </c>
      <c r="BV2">
        <f t="shared" ref="BV2:BV20" si="7">SUMIF($C$1:$AC$1,"VU",$C2:$AC2)/COUNTIF($C$1:$AC$1,"VU")</f>
        <v>6</v>
      </c>
      <c r="BW2">
        <f t="shared" ref="BW2:BW20" si="8">(SUMIF($AX$1:$BQ$1,"RETA",AX2:BQ2)/COUNTIF($AX$1:$BQ$1,"RETA"))*100</f>
        <v>75</v>
      </c>
      <c r="BX2">
        <f t="shared" ref="BX2:BX20" si="9">(SUMIF($AX$1:$BQ$1,"PARABOLA",AX2:BQ2)/COUNTIF($AX$1:$BQ$1,"PARABOLA"))*100</f>
        <v>42.85714286</v>
      </c>
      <c r="BY2">
        <f t="shared" ref="BY2:BY20" si="10">(SUMIF($AX$1:$BQ$1,"SENO",AX2:BQ2)/COUNTIF($AX$1:$BQ$1,"SENO"))*100</f>
        <v>16.66666667</v>
      </c>
      <c r="BZ2">
        <f t="shared" ref="BZ2:BZ20" si="11">(SUMIF($AX$1:$BQ$1,"EXP",AX2:BQ2)/COUNTIF($AX$1:$BQ$1,"EXP"))*100</f>
        <v>0</v>
      </c>
    </row>
    <row r="3">
      <c r="A3" s="2" t="s">
        <v>184</v>
      </c>
      <c r="B3" s="3" t="s">
        <v>217</v>
      </c>
      <c r="C3" s="2">
        <v>7.0</v>
      </c>
      <c r="D3" s="2">
        <v>7.0</v>
      </c>
      <c r="E3" s="2">
        <v>7.0</v>
      </c>
      <c r="F3" s="2">
        <v>4.0</v>
      </c>
      <c r="G3" s="2">
        <v>6.0</v>
      </c>
      <c r="H3" s="2">
        <v>6.0</v>
      </c>
      <c r="I3" s="2">
        <v>5.0</v>
      </c>
      <c r="J3" s="2">
        <v>7.0</v>
      </c>
      <c r="K3" s="2">
        <v>3.0</v>
      </c>
      <c r="L3" s="2">
        <v>7.0</v>
      </c>
      <c r="M3" s="2">
        <v>7.0</v>
      </c>
      <c r="N3" s="2">
        <v>6.0</v>
      </c>
      <c r="O3" s="2">
        <v>5.0</v>
      </c>
      <c r="P3" s="2">
        <v>5.0</v>
      </c>
      <c r="Q3" s="2">
        <v>2.0</v>
      </c>
      <c r="R3" s="2">
        <v>5.0</v>
      </c>
      <c r="S3" s="2">
        <v>5.0</v>
      </c>
      <c r="T3" s="2">
        <v>4.0</v>
      </c>
      <c r="U3" s="2">
        <v>5.0</v>
      </c>
      <c r="V3" s="2">
        <v>3.0</v>
      </c>
      <c r="W3" s="2">
        <v>5.0</v>
      </c>
      <c r="X3" s="2">
        <v>4.0</v>
      </c>
      <c r="Y3" s="2">
        <v>2.0</v>
      </c>
      <c r="Z3" s="2">
        <v>6.0</v>
      </c>
      <c r="AA3" s="2">
        <v>4.0</v>
      </c>
      <c r="AB3" s="2">
        <v>3.0</v>
      </c>
      <c r="AC3" s="2">
        <v>4.0</v>
      </c>
      <c r="AD3" s="2" t="s">
        <v>117</v>
      </c>
      <c r="AE3" s="2" t="s">
        <v>119</v>
      </c>
      <c r="AF3" s="2" t="s">
        <v>120</v>
      </c>
      <c r="AG3" s="2" t="s">
        <v>64</v>
      </c>
      <c r="AH3" s="2" t="s">
        <v>179</v>
      </c>
      <c r="AI3" s="2" t="s">
        <v>142</v>
      </c>
      <c r="AJ3" s="2" t="s">
        <v>143</v>
      </c>
      <c r="AK3" s="2" t="s">
        <v>125</v>
      </c>
      <c r="AL3" s="2" t="s">
        <v>127</v>
      </c>
      <c r="AM3" s="2" t="s">
        <v>128</v>
      </c>
      <c r="AN3" s="2" t="s">
        <v>108</v>
      </c>
      <c r="AO3" s="2" t="s">
        <v>130</v>
      </c>
      <c r="AP3" s="2" t="s">
        <v>131</v>
      </c>
      <c r="AQ3" s="2" t="s">
        <v>159</v>
      </c>
      <c r="AR3" s="2" t="s">
        <v>105</v>
      </c>
      <c r="AS3" s="2" t="s">
        <v>133</v>
      </c>
      <c r="AT3" s="2" t="s">
        <v>135</v>
      </c>
      <c r="AU3" s="2" t="s">
        <v>101</v>
      </c>
      <c r="AV3" s="2" t="s">
        <v>102</v>
      </c>
      <c r="AW3" s="2" t="s">
        <v>102</v>
      </c>
      <c r="AX3">
        <f t="shared" ref="AX3:BQ3" si="2">IF(AD3=AD$1,1,0)</f>
        <v>1</v>
      </c>
      <c r="AY3">
        <f t="shared" si="2"/>
        <v>1</v>
      </c>
      <c r="AZ3">
        <f t="shared" si="2"/>
        <v>0</v>
      </c>
      <c r="BA3">
        <f t="shared" si="2"/>
        <v>1</v>
      </c>
      <c r="BB3">
        <f t="shared" si="2"/>
        <v>0</v>
      </c>
      <c r="BC3">
        <f t="shared" si="2"/>
        <v>0</v>
      </c>
      <c r="BD3">
        <f t="shared" si="2"/>
        <v>0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0</v>
      </c>
      <c r="BI3">
        <f t="shared" si="2"/>
        <v>1</v>
      </c>
      <c r="BJ3">
        <f t="shared" si="2"/>
        <v>1</v>
      </c>
      <c r="BK3">
        <f t="shared" si="2"/>
        <v>0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3"/>
        <v>11</v>
      </c>
      <c r="BS3">
        <f t="shared" si="4"/>
        <v>6.142857143</v>
      </c>
      <c r="BT3">
        <f t="shared" si="5"/>
        <v>5.571428571</v>
      </c>
      <c r="BU3">
        <f t="shared" si="6"/>
        <v>3.5</v>
      </c>
      <c r="BV3">
        <f t="shared" si="7"/>
        <v>4.428571429</v>
      </c>
      <c r="BW3">
        <f t="shared" si="8"/>
        <v>75</v>
      </c>
      <c r="BX3">
        <f t="shared" si="9"/>
        <v>42.85714286</v>
      </c>
      <c r="BY3">
        <f t="shared" si="10"/>
        <v>50</v>
      </c>
      <c r="BZ3">
        <f t="shared" si="11"/>
        <v>66.66666667</v>
      </c>
    </row>
    <row r="4">
      <c r="A4" s="2" t="s">
        <v>149</v>
      </c>
      <c r="B4" s="3" t="s">
        <v>151</v>
      </c>
      <c r="C4" s="2">
        <v>4.0</v>
      </c>
      <c r="D4" s="2">
        <v>4.0</v>
      </c>
      <c r="E4" s="2">
        <v>4.0</v>
      </c>
      <c r="F4" s="2">
        <v>4.0</v>
      </c>
      <c r="G4" s="2">
        <v>4.0</v>
      </c>
      <c r="H4" s="2">
        <v>4.0</v>
      </c>
      <c r="I4" s="2">
        <v>4.0</v>
      </c>
      <c r="J4" s="2">
        <v>4.0</v>
      </c>
      <c r="K4" s="2">
        <v>4.0</v>
      </c>
      <c r="L4" s="2">
        <v>4.0</v>
      </c>
      <c r="M4" s="2">
        <v>4.0</v>
      </c>
      <c r="N4" s="2">
        <v>4.0</v>
      </c>
      <c r="O4" s="2">
        <v>4.0</v>
      </c>
      <c r="P4" s="2">
        <v>4.0</v>
      </c>
      <c r="Q4" s="2">
        <v>4.0</v>
      </c>
      <c r="R4" s="2">
        <v>4.0</v>
      </c>
      <c r="S4" s="2">
        <v>3.0</v>
      </c>
      <c r="T4" s="2">
        <v>6.0</v>
      </c>
      <c r="U4" s="2">
        <v>3.0</v>
      </c>
      <c r="V4" s="2">
        <v>6.0</v>
      </c>
      <c r="W4" s="2">
        <v>4.0</v>
      </c>
      <c r="X4" s="2">
        <v>6.0</v>
      </c>
      <c r="Y4" s="2">
        <v>5.0</v>
      </c>
      <c r="Z4" s="2">
        <v>4.0</v>
      </c>
      <c r="AA4" s="2">
        <v>4.0</v>
      </c>
      <c r="AB4" s="2">
        <v>5.0</v>
      </c>
      <c r="AC4" s="2">
        <v>3.0</v>
      </c>
      <c r="AD4" s="2" t="s">
        <v>152</v>
      </c>
      <c r="AE4" s="2" t="s">
        <v>119</v>
      </c>
      <c r="AF4" s="2" t="s">
        <v>120</v>
      </c>
      <c r="AG4" s="2" t="s">
        <v>93</v>
      </c>
      <c r="AH4" s="2" t="s">
        <v>153</v>
      </c>
      <c r="AI4" s="2" t="s">
        <v>123</v>
      </c>
      <c r="AJ4" s="2" t="s">
        <v>143</v>
      </c>
      <c r="AK4" s="2" t="s">
        <v>125</v>
      </c>
      <c r="AL4" s="2" t="s">
        <v>127</v>
      </c>
      <c r="AM4" s="2" t="s">
        <v>128</v>
      </c>
      <c r="AN4" s="2" t="s">
        <v>60</v>
      </c>
      <c r="AO4" s="2" t="s">
        <v>156</v>
      </c>
      <c r="AP4" s="2" t="s">
        <v>157</v>
      </c>
      <c r="AQ4" s="2" t="s">
        <v>159</v>
      </c>
      <c r="AR4" s="2" t="s">
        <v>105</v>
      </c>
      <c r="AS4" s="2" t="s">
        <v>133</v>
      </c>
      <c r="AT4" s="2" t="s">
        <v>147</v>
      </c>
      <c r="AU4" s="2" t="s">
        <v>101</v>
      </c>
      <c r="AV4" s="2" t="s">
        <v>102</v>
      </c>
      <c r="AW4" s="2" t="s">
        <v>102</v>
      </c>
      <c r="AX4">
        <f t="shared" ref="AX4:BQ4" si="12">IF(AD4=AD$1,1,0)</f>
        <v>0</v>
      </c>
      <c r="AY4">
        <f t="shared" si="12"/>
        <v>1</v>
      </c>
      <c r="AZ4">
        <f t="shared" si="12"/>
        <v>0</v>
      </c>
      <c r="BA4">
        <f t="shared" si="12"/>
        <v>0</v>
      </c>
      <c r="BB4">
        <f t="shared" si="12"/>
        <v>0</v>
      </c>
      <c r="BC4">
        <f t="shared" si="12"/>
        <v>1</v>
      </c>
      <c r="BD4">
        <f t="shared" si="12"/>
        <v>0</v>
      </c>
      <c r="BE4">
        <f t="shared" si="12"/>
        <v>1</v>
      </c>
      <c r="BF4">
        <f t="shared" si="12"/>
        <v>1</v>
      </c>
      <c r="BG4">
        <f t="shared" si="12"/>
        <v>1</v>
      </c>
      <c r="BH4">
        <f t="shared" si="12"/>
        <v>0</v>
      </c>
      <c r="BI4">
        <f t="shared" si="12"/>
        <v>0</v>
      </c>
      <c r="BJ4">
        <f t="shared" si="12"/>
        <v>0</v>
      </c>
      <c r="BK4">
        <f t="shared" si="12"/>
        <v>0</v>
      </c>
      <c r="BL4">
        <f t="shared" si="12"/>
        <v>1</v>
      </c>
      <c r="BM4">
        <f t="shared" si="12"/>
        <v>1</v>
      </c>
      <c r="BN4">
        <f t="shared" si="12"/>
        <v>0</v>
      </c>
      <c r="BO4">
        <f t="shared" si="12"/>
        <v>0</v>
      </c>
      <c r="BP4">
        <f t="shared" si="12"/>
        <v>0</v>
      </c>
      <c r="BQ4">
        <f t="shared" si="12"/>
        <v>0</v>
      </c>
      <c r="BR4">
        <f t="shared" si="3"/>
        <v>7</v>
      </c>
      <c r="BS4">
        <f t="shared" si="4"/>
        <v>4</v>
      </c>
      <c r="BT4">
        <f t="shared" si="5"/>
        <v>4</v>
      </c>
      <c r="BU4">
        <f t="shared" si="6"/>
        <v>4.666666667</v>
      </c>
      <c r="BV4">
        <f t="shared" si="7"/>
        <v>4.142857143</v>
      </c>
      <c r="BW4">
        <f t="shared" si="8"/>
        <v>50</v>
      </c>
      <c r="BX4">
        <f t="shared" si="9"/>
        <v>42.85714286</v>
      </c>
      <c r="BY4">
        <f t="shared" si="10"/>
        <v>33.33333333</v>
      </c>
      <c r="BZ4">
        <f t="shared" si="11"/>
        <v>0</v>
      </c>
    </row>
    <row r="5">
      <c r="A5" s="2" t="s">
        <v>79</v>
      </c>
      <c r="B5" s="3" t="s">
        <v>84</v>
      </c>
      <c r="C5" s="2">
        <v>7.0</v>
      </c>
      <c r="D5" s="2">
        <v>7.0</v>
      </c>
      <c r="E5" s="2">
        <v>7.0</v>
      </c>
      <c r="F5" s="2">
        <v>6.0</v>
      </c>
      <c r="G5" s="2">
        <v>5.0</v>
      </c>
      <c r="H5" s="2">
        <v>6.0</v>
      </c>
      <c r="I5" s="2">
        <v>7.0</v>
      </c>
      <c r="J5" s="2">
        <v>5.0</v>
      </c>
      <c r="K5" s="2">
        <v>7.0</v>
      </c>
      <c r="L5" s="2">
        <v>7.0</v>
      </c>
      <c r="M5" s="2">
        <v>3.0</v>
      </c>
      <c r="N5" s="2">
        <v>4.0</v>
      </c>
      <c r="O5" s="2">
        <v>6.0</v>
      </c>
      <c r="P5" s="2">
        <v>6.0</v>
      </c>
      <c r="Q5" s="2">
        <v>6.0</v>
      </c>
      <c r="R5" s="2">
        <v>6.0</v>
      </c>
      <c r="S5" s="2">
        <v>7.0</v>
      </c>
      <c r="T5" s="2">
        <v>7.0</v>
      </c>
      <c r="U5" s="2">
        <v>6.0</v>
      </c>
      <c r="V5" s="2">
        <v>5.0</v>
      </c>
      <c r="W5" s="2">
        <v>6.0</v>
      </c>
      <c r="X5" s="2">
        <v>4.0</v>
      </c>
      <c r="Y5" s="2">
        <v>5.0</v>
      </c>
      <c r="Z5" s="2">
        <v>3.0</v>
      </c>
      <c r="AA5" s="2">
        <v>4.0</v>
      </c>
      <c r="AB5" s="2">
        <v>5.0</v>
      </c>
      <c r="AC5" s="2">
        <v>4.0</v>
      </c>
      <c r="AD5" s="2" t="s">
        <v>117</v>
      </c>
      <c r="AE5" s="2" t="s">
        <v>119</v>
      </c>
      <c r="AF5" s="2" t="s">
        <v>120</v>
      </c>
      <c r="AG5" s="2" t="s">
        <v>64</v>
      </c>
      <c r="AH5" s="2" t="s">
        <v>122</v>
      </c>
      <c r="AI5" s="2" t="s">
        <v>123</v>
      </c>
      <c r="AJ5" s="2" t="s">
        <v>124</v>
      </c>
      <c r="AK5" s="2" t="s">
        <v>125</v>
      </c>
      <c r="AL5" s="2" t="s">
        <v>127</v>
      </c>
      <c r="AM5" s="2" t="s">
        <v>128</v>
      </c>
      <c r="AN5" s="2" t="s">
        <v>86</v>
      </c>
      <c r="AO5" s="2" t="s">
        <v>130</v>
      </c>
      <c r="AP5" s="2" t="s">
        <v>131</v>
      </c>
      <c r="AQ5" s="2" t="s">
        <v>132</v>
      </c>
      <c r="AR5" s="2" t="s">
        <v>105</v>
      </c>
      <c r="AS5" s="2" t="s">
        <v>133</v>
      </c>
      <c r="AT5" s="2" t="s">
        <v>135</v>
      </c>
      <c r="AU5" s="2" t="s">
        <v>103</v>
      </c>
      <c r="AV5" s="2" t="s">
        <v>136</v>
      </c>
      <c r="AW5" s="2" t="s">
        <v>138</v>
      </c>
      <c r="AX5">
        <f t="shared" ref="AX5:BQ5" si="13">IF(AD5=AD$1,1,0)</f>
        <v>1</v>
      </c>
      <c r="AY5">
        <f t="shared" si="13"/>
        <v>1</v>
      </c>
      <c r="AZ5">
        <f t="shared" si="13"/>
        <v>0</v>
      </c>
      <c r="BA5">
        <f t="shared" si="13"/>
        <v>1</v>
      </c>
      <c r="BB5">
        <f t="shared" si="13"/>
        <v>1</v>
      </c>
      <c r="BC5">
        <f t="shared" si="13"/>
        <v>1</v>
      </c>
      <c r="BD5">
        <f t="shared" si="13"/>
        <v>1</v>
      </c>
      <c r="BE5">
        <f t="shared" si="13"/>
        <v>1</v>
      </c>
      <c r="BF5">
        <f t="shared" si="13"/>
        <v>1</v>
      </c>
      <c r="BG5">
        <f t="shared" si="13"/>
        <v>1</v>
      </c>
      <c r="BH5">
        <f t="shared" si="13"/>
        <v>1</v>
      </c>
      <c r="BI5">
        <f t="shared" si="13"/>
        <v>1</v>
      </c>
      <c r="BJ5">
        <f t="shared" si="13"/>
        <v>1</v>
      </c>
      <c r="BK5">
        <f t="shared" si="13"/>
        <v>0</v>
      </c>
      <c r="BL5">
        <f t="shared" si="13"/>
        <v>1</v>
      </c>
      <c r="BM5">
        <f t="shared" si="13"/>
        <v>1</v>
      </c>
      <c r="BN5">
        <f t="shared" si="13"/>
        <v>1</v>
      </c>
      <c r="BO5">
        <f t="shared" si="13"/>
        <v>1</v>
      </c>
      <c r="BP5">
        <f t="shared" si="13"/>
        <v>1</v>
      </c>
      <c r="BQ5">
        <f t="shared" si="13"/>
        <v>1</v>
      </c>
      <c r="BR5">
        <f t="shared" si="3"/>
        <v>18</v>
      </c>
      <c r="BS5">
        <f t="shared" si="4"/>
        <v>5.571428571</v>
      </c>
      <c r="BT5">
        <f t="shared" si="5"/>
        <v>6.285714286</v>
      </c>
      <c r="BU5">
        <f t="shared" si="6"/>
        <v>5</v>
      </c>
      <c r="BV5">
        <f t="shared" si="7"/>
        <v>5.428571429</v>
      </c>
      <c r="BW5">
        <f t="shared" si="8"/>
        <v>100</v>
      </c>
      <c r="BX5">
        <f t="shared" si="9"/>
        <v>85.71428571</v>
      </c>
      <c r="BY5">
        <f t="shared" si="10"/>
        <v>100</v>
      </c>
      <c r="BZ5">
        <f t="shared" si="11"/>
        <v>66.66666667</v>
      </c>
    </row>
    <row r="6">
      <c r="A6" s="2" t="s">
        <v>177</v>
      </c>
      <c r="B6" s="3" t="s">
        <v>214</v>
      </c>
      <c r="C6" s="2">
        <v>3.0</v>
      </c>
      <c r="D6" s="2">
        <v>3.0</v>
      </c>
      <c r="E6" s="2">
        <v>3.0</v>
      </c>
      <c r="F6" s="2">
        <v>4.0</v>
      </c>
      <c r="G6" s="2">
        <v>4.0</v>
      </c>
      <c r="H6" s="2">
        <v>3.0</v>
      </c>
      <c r="I6" s="2">
        <v>5.0</v>
      </c>
      <c r="J6" s="2">
        <v>5.0</v>
      </c>
      <c r="K6" s="2">
        <v>5.0</v>
      </c>
      <c r="L6" s="2">
        <v>3.0</v>
      </c>
      <c r="M6" s="2">
        <v>6.0</v>
      </c>
      <c r="N6" s="2">
        <v>3.0</v>
      </c>
      <c r="O6" s="2">
        <v>5.0</v>
      </c>
      <c r="P6" s="2">
        <v>3.0</v>
      </c>
      <c r="Q6" s="2">
        <v>4.0</v>
      </c>
      <c r="R6" s="2">
        <v>2.0</v>
      </c>
      <c r="S6" s="2">
        <v>6.0</v>
      </c>
      <c r="T6" s="2">
        <v>2.0</v>
      </c>
      <c r="U6" s="2">
        <v>5.0</v>
      </c>
      <c r="V6" s="2">
        <v>5.0</v>
      </c>
      <c r="W6" s="2">
        <v>3.0</v>
      </c>
      <c r="X6" s="2">
        <v>5.0</v>
      </c>
      <c r="Y6" s="2">
        <v>6.0</v>
      </c>
      <c r="Z6" s="2">
        <v>1.0</v>
      </c>
      <c r="AA6" s="2">
        <v>6.0</v>
      </c>
      <c r="AB6" s="2">
        <v>4.0</v>
      </c>
      <c r="AC6" s="2">
        <v>2.0</v>
      </c>
      <c r="AD6" s="2" t="s">
        <v>152</v>
      </c>
      <c r="AE6" s="2" t="s">
        <v>216</v>
      </c>
      <c r="AF6" s="2" t="s">
        <v>192</v>
      </c>
      <c r="AG6" s="2" t="s">
        <v>64</v>
      </c>
      <c r="AH6" s="2" t="s">
        <v>179</v>
      </c>
      <c r="AI6" s="2" t="s">
        <v>123</v>
      </c>
      <c r="AJ6" s="2" t="s">
        <v>143</v>
      </c>
      <c r="AK6" s="2" t="s">
        <v>167</v>
      </c>
      <c r="AL6" s="2" t="s">
        <v>168</v>
      </c>
      <c r="AM6" s="2" t="s">
        <v>169</v>
      </c>
      <c r="AN6" s="2" t="s">
        <v>86</v>
      </c>
      <c r="AO6" s="2" t="s">
        <v>130</v>
      </c>
      <c r="AP6" s="2" t="s">
        <v>131</v>
      </c>
      <c r="AQ6" s="2" t="s">
        <v>146</v>
      </c>
      <c r="AR6" s="2" t="s">
        <v>171</v>
      </c>
      <c r="AS6" s="2" t="s">
        <v>133</v>
      </c>
      <c r="AT6" s="2" t="s">
        <v>135</v>
      </c>
      <c r="AU6" s="2" t="s">
        <v>74</v>
      </c>
      <c r="AV6" s="2" t="s">
        <v>136</v>
      </c>
      <c r="AW6" s="2" t="s">
        <v>136</v>
      </c>
      <c r="AX6">
        <f t="shared" ref="AX6:BQ6" si="14">IF(AD6=AD$1,1,0)</f>
        <v>0</v>
      </c>
      <c r="AY6">
        <f t="shared" si="14"/>
        <v>0</v>
      </c>
      <c r="AZ6">
        <f t="shared" si="14"/>
        <v>1</v>
      </c>
      <c r="BA6">
        <f t="shared" si="14"/>
        <v>1</v>
      </c>
      <c r="BB6">
        <f t="shared" si="14"/>
        <v>0</v>
      </c>
      <c r="BC6">
        <f t="shared" si="14"/>
        <v>1</v>
      </c>
      <c r="BD6">
        <f t="shared" si="14"/>
        <v>0</v>
      </c>
      <c r="BE6">
        <f t="shared" si="14"/>
        <v>0</v>
      </c>
      <c r="BF6">
        <f t="shared" si="14"/>
        <v>0</v>
      </c>
      <c r="BG6">
        <f t="shared" si="14"/>
        <v>0</v>
      </c>
      <c r="BH6">
        <f t="shared" si="14"/>
        <v>1</v>
      </c>
      <c r="BI6">
        <f t="shared" si="14"/>
        <v>1</v>
      </c>
      <c r="BJ6">
        <f t="shared" si="14"/>
        <v>1</v>
      </c>
      <c r="BK6">
        <f t="shared" si="14"/>
        <v>1</v>
      </c>
      <c r="BL6">
        <f t="shared" si="14"/>
        <v>0</v>
      </c>
      <c r="BM6">
        <f t="shared" si="14"/>
        <v>1</v>
      </c>
      <c r="BN6">
        <f t="shared" si="14"/>
        <v>1</v>
      </c>
      <c r="BO6">
        <f t="shared" si="14"/>
        <v>0</v>
      </c>
      <c r="BP6">
        <f t="shared" si="14"/>
        <v>1</v>
      </c>
      <c r="BQ6">
        <f t="shared" si="14"/>
        <v>0</v>
      </c>
      <c r="BR6">
        <f t="shared" si="3"/>
        <v>10</v>
      </c>
      <c r="BS6">
        <f t="shared" si="4"/>
        <v>4</v>
      </c>
      <c r="BT6">
        <f t="shared" si="5"/>
        <v>3.857142857</v>
      </c>
      <c r="BU6">
        <f t="shared" si="6"/>
        <v>3.333333333</v>
      </c>
      <c r="BV6">
        <f t="shared" si="7"/>
        <v>4.428571429</v>
      </c>
      <c r="BW6">
        <f t="shared" si="8"/>
        <v>0</v>
      </c>
      <c r="BX6">
        <f t="shared" si="9"/>
        <v>57.14285714</v>
      </c>
      <c r="BY6">
        <f t="shared" si="10"/>
        <v>50</v>
      </c>
      <c r="BZ6">
        <f t="shared" si="11"/>
        <v>100</v>
      </c>
    </row>
    <row r="7">
      <c r="A7" s="2" t="s">
        <v>199</v>
      </c>
      <c r="B7" s="3" t="s">
        <v>218</v>
      </c>
      <c r="C7" s="2">
        <v>4.0</v>
      </c>
      <c r="D7" s="2">
        <v>7.0</v>
      </c>
      <c r="E7" s="2">
        <v>6.0</v>
      </c>
      <c r="F7" s="2">
        <v>6.0</v>
      </c>
      <c r="G7" s="2">
        <v>6.0</v>
      </c>
      <c r="H7" s="2">
        <v>7.0</v>
      </c>
      <c r="I7" s="2">
        <v>5.0</v>
      </c>
      <c r="J7" s="2">
        <v>7.0</v>
      </c>
      <c r="K7" s="2">
        <v>4.0</v>
      </c>
      <c r="L7" s="2">
        <v>6.0</v>
      </c>
      <c r="M7" s="2">
        <v>7.0</v>
      </c>
      <c r="N7" s="2">
        <v>7.0</v>
      </c>
      <c r="O7" s="2">
        <v>5.0</v>
      </c>
      <c r="P7" s="2">
        <v>6.0</v>
      </c>
      <c r="Q7" s="2">
        <v>7.0</v>
      </c>
      <c r="R7" s="2">
        <v>4.0</v>
      </c>
      <c r="S7" s="2">
        <v>7.0</v>
      </c>
      <c r="T7" s="2">
        <v>6.0</v>
      </c>
      <c r="U7" s="2">
        <v>4.0</v>
      </c>
      <c r="V7" s="2">
        <v>4.0</v>
      </c>
      <c r="W7" s="2">
        <v>4.0</v>
      </c>
      <c r="X7" s="2">
        <v>4.0</v>
      </c>
      <c r="Y7" s="2">
        <v>6.0</v>
      </c>
      <c r="Z7" s="2">
        <v>7.0</v>
      </c>
      <c r="AA7" s="2">
        <v>5.0</v>
      </c>
      <c r="AB7" s="2">
        <v>5.0</v>
      </c>
      <c r="AC7" s="2">
        <v>5.0</v>
      </c>
      <c r="AD7" s="2" t="s">
        <v>117</v>
      </c>
      <c r="AE7" s="2" t="s">
        <v>119</v>
      </c>
      <c r="AF7" s="2" t="s">
        <v>192</v>
      </c>
      <c r="AG7" s="2" t="s">
        <v>64</v>
      </c>
      <c r="AH7" s="2" t="s">
        <v>122</v>
      </c>
      <c r="AI7" s="2" t="s">
        <v>123</v>
      </c>
      <c r="AJ7" s="2" t="s">
        <v>124</v>
      </c>
      <c r="AK7" s="2" t="s">
        <v>125</v>
      </c>
      <c r="AL7" s="2" t="s">
        <v>127</v>
      </c>
      <c r="AM7" s="2" t="s">
        <v>128</v>
      </c>
      <c r="AN7" s="2" t="s">
        <v>86</v>
      </c>
      <c r="AO7" s="2" t="s">
        <v>130</v>
      </c>
      <c r="AP7" s="2" t="s">
        <v>131</v>
      </c>
      <c r="AQ7" s="2" t="s">
        <v>146</v>
      </c>
      <c r="AR7" s="2" t="s">
        <v>74</v>
      </c>
      <c r="AS7" s="2" t="s">
        <v>133</v>
      </c>
      <c r="AT7" s="2" t="s">
        <v>135</v>
      </c>
      <c r="AU7" s="2" t="s">
        <v>103</v>
      </c>
      <c r="AV7" s="2" t="s">
        <v>136</v>
      </c>
      <c r="AW7" s="2" t="s">
        <v>138</v>
      </c>
      <c r="AX7">
        <f t="shared" ref="AX7:BQ7" si="15">IF(AD7=AD$1,1,0)</f>
        <v>1</v>
      </c>
      <c r="AY7">
        <f t="shared" si="15"/>
        <v>1</v>
      </c>
      <c r="AZ7">
        <f t="shared" si="15"/>
        <v>1</v>
      </c>
      <c r="BA7">
        <f t="shared" si="15"/>
        <v>1</v>
      </c>
      <c r="BB7">
        <f t="shared" si="15"/>
        <v>1</v>
      </c>
      <c r="BC7">
        <f t="shared" si="15"/>
        <v>1</v>
      </c>
      <c r="BD7">
        <f t="shared" si="15"/>
        <v>1</v>
      </c>
      <c r="BE7">
        <f t="shared" si="15"/>
        <v>1</v>
      </c>
      <c r="BF7">
        <f t="shared" si="15"/>
        <v>1</v>
      </c>
      <c r="BG7">
        <f t="shared" si="15"/>
        <v>1</v>
      </c>
      <c r="BH7">
        <f t="shared" si="15"/>
        <v>1</v>
      </c>
      <c r="BI7">
        <f t="shared" si="15"/>
        <v>1</v>
      </c>
      <c r="BJ7">
        <f t="shared" si="15"/>
        <v>1</v>
      </c>
      <c r="BK7">
        <f t="shared" si="15"/>
        <v>1</v>
      </c>
      <c r="BL7">
        <f t="shared" si="15"/>
        <v>0</v>
      </c>
      <c r="BM7">
        <f t="shared" si="15"/>
        <v>1</v>
      </c>
      <c r="BN7">
        <f t="shared" si="15"/>
        <v>1</v>
      </c>
      <c r="BO7">
        <f t="shared" si="15"/>
        <v>1</v>
      </c>
      <c r="BP7">
        <f t="shared" si="15"/>
        <v>1</v>
      </c>
      <c r="BQ7">
        <f t="shared" si="15"/>
        <v>1</v>
      </c>
      <c r="BR7">
        <f t="shared" si="3"/>
        <v>19</v>
      </c>
      <c r="BS7">
        <f t="shared" si="4"/>
        <v>6.142857143</v>
      </c>
      <c r="BT7">
        <f t="shared" si="5"/>
        <v>5.714285714</v>
      </c>
      <c r="BU7">
        <f t="shared" si="6"/>
        <v>5.833333333</v>
      </c>
      <c r="BV7">
        <f t="shared" si="7"/>
        <v>4.714285714</v>
      </c>
      <c r="BW7">
        <f t="shared" si="8"/>
        <v>100</v>
      </c>
      <c r="BX7">
        <f t="shared" si="9"/>
        <v>100</v>
      </c>
      <c r="BY7">
        <f t="shared" si="10"/>
        <v>83.33333333</v>
      </c>
      <c r="BZ7">
        <f t="shared" si="11"/>
        <v>100</v>
      </c>
    </row>
    <row r="8">
      <c r="A8" s="2" t="s">
        <v>115</v>
      </c>
      <c r="B8" s="3" t="s">
        <v>183</v>
      </c>
      <c r="C8" s="2">
        <v>7.0</v>
      </c>
      <c r="D8" s="2">
        <v>7.0</v>
      </c>
      <c r="E8" s="2">
        <v>6.0</v>
      </c>
      <c r="F8" s="2">
        <v>6.0</v>
      </c>
      <c r="G8" s="2">
        <v>5.0</v>
      </c>
      <c r="H8" s="2">
        <v>6.0</v>
      </c>
      <c r="I8" s="2">
        <v>3.0</v>
      </c>
      <c r="J8" s="2">
        <v>7.0</v>
      </c>
      <c r="K8" s="2">
        <v>7.0</v>
      </c>
      <c r="L8" s="2">
        <v>5.0</v>
      </c>
      <c r="M8" s="2">
        <v>7.0</v>
      </c>
      <c r="N8" s="2">
        <v>7.0</v>
      </c>
      <c r="O8" s="2">
        <v>5.0</v>
      </c>
      <c r="P8" s="2">
        <v>5.0</v>
      </c>
      <c r="Q8" s="2">
        <v>5.0</v>
      </c>
      <c r="R8" s="2">
        <v>4.0</v>
      </c>
      <c r="S8" s="2">
        <v>3.0</v>
      </c>
      <c r="T8" s="2">
        <v>5.0</v>
      </c>
      <c r="U8" s="2">
        <v>4.0</v>
      </c>
      <c r="V8" s="2">
        <v>1.0</v>
      </c>
      <c r="W8" s="2">
        <v>4.0</v>
      </c>
      <c r="X8" s="2">
        <v>4.0</v>
      </c>
      <c r="Y8" s="2">
        <v>4.0</v>
      </c>
      <c r="Z8" s="2">
        <v>7.0</v>
      </c>
      <c r="AA8" s="2">
        <v>4.0</v>
      </c>
      <c r="AB8" s="2">
        <v>4.0</v>
      </c>
      <c r="AC8" s="2">
        <v>3.0</v>
      </c>
      <c r="AD8" s="2" t="s">
        <v>117</v>
      </c>
      <c r="AE8" s="2" t="s">
        <v>185</v>
      </c>
      <c r="AF8" s="2" t="s">
        <v>187</v>
      </c>
      <c r="AG8" s="2" t="s">
        <v>93</v>
      </c>
      <c r="AH8" s="2" t="s">
        <v>179</v>
      </c>
      <c r="AI8" s="2" t="s">
        <v>142</v>
      </c>
      <c r="AJ8" s="2" t="s">
        <v>143</v>
      </c>
      <c r="AK8" s="2" t="s">
        <v>125</v>
      </c>
      <c r="AL8" s="2" t="s">
        <v>127</v>
      </c>
      <c r="AM8" s="2" t="s">
        <v>128</v>
      </c>
      <c r="AN8" s="2" t="s">
        <v>108</v>
      </c>
      <c r="AO8" s="2" t="s">
        <v>130</v>
      </c>
      <c r="AP8" s="2" t="s">
        <v>145</v>
      </c>
      <c r="AQ8" s="2" t="s">
        <v>146</v>
      </c>
      <c r="AR8" s="2" t="s">
        <v>105</v>
      </c>
      <c r="AS8" s="2" t="s">
        <v>188</v>
      </c>
      <c r="AT8" s="2" t="s">
        <v>147</v>
      </c>
      <c r="AU8" s="2" t="s">
        <v>74</v>
      </c>
      <c r="AV8" s="2" t="s">
        <v>138</v>
      </c>
      <c r="AW8" s="2" t="s">
        <v>136</v>
      </c>
      <c r="AX8">
        <f t="shared" ref="AX8:BQ8" si="16">IF(AD8=AD$1,1,0)</f>
        <v>1</v>
      </c>
      <c r="AY8">
        <f t="shared" si="16"/>
        <v>0</v>
      </c>
      <c r="AZ8">
        <f t="shared" si="16"/>
        <v>0</v>
      </c>
      <c r="BA8">
        <f t="shared" si="16"/>
        <v>0</v>
      </c>
      <c r="BB8">
        <f t="shared" si="16"/>
        <v>0</v>
      </c>
      <c r="BC8">
        <f t="shared" si="16"/>
        <v>0</v>
      </c>
      <c r="BD8">
        <f t="shared" si="16"/>
        <v>0</v>
      </c>
      <c r="BE8">
        <f t="shared" si="16"/>
        <v>1</v>
      </c>
      <c r="BF8">
        <f t="shared" si="16"/>
        <v>1</v>
      </c>
      <c r="BG8">
        <f t="shared" si="16"/>
        <v>1</v>
      </c>
      <c r="BH8">
        <f t="shared" si="16"/>
        <v>0</v>
      </c>
      <c r="BI8">
        <f t="shared" si="16"/>
        <v>1</v>
      </c>
      <c r="BJ8">
        <f t="shared" si="16"/>
        <v>0</v>
      </c>
      <c r="BK8">
        <f t="shared" si="16"/>
        <v>1</v>
      </c>
      <c r="BL8">
        <f t="shared" si="16"/>
        <v>1</v>
      </c>
      <c r="BM8">
        <f t="shared" si="16"/>
        <v>0</v>
      </c>
      <c r="BN8">
        <f t="shared" si="16"/>
        <v>0</v>
      </c>
      <c r="BO8">
        <f t="shared" si="16"/>
        <v>0</v>
      </c>
      <c r="BP8">
        <f t="shared" si="16"/>
        <v>0</v>
      </c>
      <c r="BQ8">
        <f t="shared" si="16"/>
        <v>0</v>
      </c>
      <c r="BR8">
        <f t="shared" si="3"/>
        <v>7</v>
      </c>
      <c r="BS8">
        <f t="shared" si="4"/>
        <v>6.857142857</v>
      </c>
      <c r="BT8">
        <f t="shared" si="5"/>
        <v>5</v>
      </c>
      <c r="BU8">
        <f t="shared" si="6"/>
        <v>4.166666667</v>
      </c>
      <c r="BV8">
        <f t="shared" si="7"/>
        <v>3.857142857</v>
      </c>
      <c r="BW8">
        <f t="shared" si="8"/>
        <v>75</v>
      </c>
      <c r="BX8">
        <f t="shared" si="9"/>
        <v>14.28571429</v>
      </c>
      <c r="BY8">
        <f t="shared" si="10"/>
        <v>16.66666667</v>
      </c>
      <c r="BZ8">
        <f t="shared" si="11"/>
        <v>66.66666667</v>
      </c>
    </row>
    <row r="9">
      <c r="A9" s="2" t="s">
        <v>191</v>
      </c>
      <c r="B9" s="3" t="s">
        <v>227</v>
      </c>
      <c r="C9" s="2">
        <v>5.0</v>
      </c>
      <c r="D9" s="2">
        <v>7.0</v>
      </c>
      <c r="E9" s="2">
        <v>6.0</v>
      </c>
      <c r="F9" s="2">
        <v>5.0</v>
      </c>
      <c r="G9" s="2">
        <v>5.0</v>
      </c>
      <c r="H9" s="2">
        <v>5.0</v>
      </c>
      <c r="I9" s="2">
        <v>5.0</v>
      </c>
      <c r="J9" s="2">
        <v>6.0</v>
      </c>
      <c r="K9" s="2">
        <v>6.0</v>
      </c>
      <c r="L9" s="2">
        <v>7.0</v>
      </c>
      <c r="M9" s="2">
        <v>7.0</v>
      </c>
      <c r="N9" s="2">
        <v>6.0</v>
      </c>
      <c r="O9" s="2">
        <v>6.0</v>
      </c>
      <c r="P9" s="2">
        <v>6.0</v>
      </c>
      <c r="Q9" s="2">
        <v>6.0</v>
      </c>
      <c r="R9" s="2">
        <v>5.0</v>
      </c>
      <c r="S9" s="2">
        <v>3.0</v>
      </c>
      <c r="T9" s="2">
        <v>5.0</v>
      </c>
      <c r="U9" s="2">
        <v>4.0</v>
      </c>
      <c r="V9" s="2">
        <v>4.0</v>
      </c>
      <c r="W9" s="2">
        <v>4.0</v>
      </c>
      <c r="X9" s="2">
        <v>5.0</v>
      </c>
      <c r="Y9" s="2">
        <v>5.0</v>
      </c>
      <c r="Z9" s="2">
        <v>6.0</v>
      </c>
      <c r="AA9" s="2">
        <v>5.0</v>
      </c>
      <c r="AB9" s="2">
        <v>5.0</v>
      </c>
      <c r="AC9" s="2">
        <v>5.0</v>
      </c>
      <c r="AD9" s="2" t="s">
        <v>117</v>
      </c>
      <c r="AE9" s="2" t="s">
        <v>119</v>
      </c>
      <c r="AF9" s="2" t="s">
        <v>192</v>
      </c>
      <c r="AG9" s="2" t="s">
        <v>64</v>
      </c>
      <c r="AH9" s="2" t="s">
        <v>122</v>
      </c>
      <c r="AI9" s="2" t="s">
        <v>123</v>
      </c>
      <c r="AJ9" s="2" t="s">
        <v>124</v>
      </c>
      <c r="AK9" s="2" t="s">
        <v>125</v>
      </c>
      <c r="AL9" s="2" t="s">
        <v>127</v>
      </c>
      <c r="AM9" s="2" t="s">
        <v>128</v>
      </c>
      <c r="AN9" s="2" t="s">
        <v>86</v>
      </c>
      <c r="AO9" s="2" t="s">
        <v>200</v>
      </c>
      <c r="AP9" s="2" t="s">
        <v>131</v>
      </c>
      <c r="AQ9" s="2" t="s">
        <v>146</v>
      </c>
      <c r="AR9" s="2" t="s">
        <v>74</v>
      </c>
      <c r="AS9" s="2" t="s">
        <v>188</v>
      </c>
      <c r="AT9" s="2" t="s">
        <v>147</v>
      </c>
      <c r="AU9" s="2" t="s">
        <v>103</v>
      </c>
      <c r="AV9" s="2" t="s">
        <v>102</v>
      </c>
      <c r="AW9" s="2" t="s">
        <v>138</v>
      </c>
      <c r="AX9">
        <f t="shared" ref="AX9:BQ9" si="17">IF(AD9=AD$1,1,0)</f>
        <v>1</v>
      </c>
      <c r="AY9">
        <f t="shared" si="17"/>
        <v>1</v>
      </c>
      <c r="AZ9">
        <f t="shared" si="17"/>
        <v>1</v>
      </c>
      <c r="BA9">
        <f t="shared" si="17"/>
        <v>1</v>
      </c>
      <c r="BB9">
        <f t="shared" si="17"/>
        <v>1</v>
      </c>
      <c r="BC9">
        <f t="shared" si="17"/>
        <v>1</v>
      </c>
      <c r="BD9">
        <f t="shared" si="17"/>
        <v>1</v>
      </c>
      <c r="BE9">
        <f t="shared" si="17"/>
        <v>1</v>
      </c>
      <c r="BF9">
        <f t="shared" si="17"/>
        <v>1</v>
      </c>
      <c r="BG9">
        <f t="shared" si="17"/>
        <v>1</v>
      </c>
      <c r="BH9">
        <f t="shared" si="17"/>
        <v>1</v>
      </c>
      <c r="BI9">
        <f t="shared" si="17"/>
        <v>0</v>
      </c>
      <c r="BJ9">
        <f t="shared" si="17"/>
        <v>1</v>
      </c>
      <c r="BK9">
        <f t="shared" si="17"/>
        <v>1</v>
      </c>
      <c r="BL9">
        <f t="shared" si="17"/>
        <v>0</v>
      </c>
      <c r="BM9">
        <f t="shared" si="17"/>
        <v>0</v>
      </c>
      <c r="BN9">
        <f t="shared" si="17"/>
        <v>0</v>
      </c>
      <c r="BO9">
        <f t="shared" si="17"/>
        <v>1</v>
      </c>
      <c r="BP9">
        <f t="shared" si="17"/>
        <v>0</v>
      </c>
      <c r="BQ9">
        <f t="shared" si="17"/>
        <v>1</v>
      </c>
      <c r="BR9">
        <f t="shared" si="3"/>
        <v>15</v>
      </c>
      <c r="BS9">
        <f t="shared" si="4"/>
        <v>6</v>
      </c>
      <c r="BT9">
        <f t="shared" si="5"/>
        <v>5.714285714</v>
      </c>
      <c r="BU9">
        <f t="shared" si="6"/>
        <v>5.166666667</v>
      </c>
      <c r="BV9">
        <f t="shared" si="7"/>
        <v>4.428571429</v>
      </c>
      <c r="BW9">
        <f t="shared" si="8"/>
        <v>100</v>
      </c>
      <c r="BX9">
        <f t="shared" si="9"/>
        <v>100</v>
      </c>
      <c r="BY9">
        <f t="shared" si="10"/>
        <v>33.33333333</v>
      </c>
      <c r="BZ9">
        <f t="shared" si="11"/>
        <v>66.66666667</v>
      </c>
    </row>
    <row r="10">
      <c r="A10" s="2" t="s">
        <v>110</v>
      </c>
      <c r="B10" s="3" t="s">
        <v>162</v>
      </c>
      <c r="C10" s="2">
        <v>7.0</v>
      </c>
      <c r="D10" s="2">
        <v>6.0</v>
      </c>
      <c r="E10" s="2">
        <v>1.0</v>
      </c>
      <c r="F10" s="2">
        <v>5.0</v>
      </c>
      <c r="G10" s="2">
        <v>4.0</v>
      </c>
      <c r="H10" s="2">
        <v>3.0</v>
      </c>
      <c r="I10" s="2">
        <v>4.0</v>
      </c>
      <c r="J10" s="2">
        <v>4.0</v>
      </c>
      <c r="K10" s="2">
        <v>5.0</v>
      </c>
      <c r="L10" s="2">
        <v>6.0</v>
      </c>
      <c r="M10" s="2">
        <v>3.0</v>
      </c>
      <c r="N10" s="2">
        <v>6.0</v>
      </c>
      <c r="O10" s="2">
        <v>4.0</v>
      </c>
      <c r="P10" s="2">
        <v>5.0</v>
      </c>
      <c r="Q10" s="2">
        <v>2.0</v>
      </c>
      <c r="R10" s="2">
        <v>4.0</v>
      </c>
      <c r="S10" s="2">
        <v>4.0</v>
      </c>
      <c r="T10" s="2">
        <v>5.0</v>
      </c>
      <c r="U10" s="2">
        <v>4.0</v>
      </c>
      <c r="V10" s="2">
        <v>2.0</v>
      </c>
      <c r="W10" s="2">
        <v>4.0</v>
      </c>
      <c r="X10" s="2">
        <v>3.0</v>
      </c>
      <c r="Y10" s="2">
        <v>2.0</v>
      </c>
      <c r="Z10" s="2">
        <v>6.0</v>
      </c>
      <c r="AA10" s="2">
        <v>4.0</v>
      </c>
      <c r="AB10" s="2">
        <v>5.0</v>
      </c>
      <c r="AC10" s="2">
        <v>4.0</v>
      </c>
      <c r="AD10" s="2" t="s">
        <v>166</v>
      </c>
      <c r="AE10" s="2" t="s">
        <v>119</v>
      </c>
      <c r="AF10" s="2" t="s">
        <v>120</v>
      </c>
      <c r="AG10" s="2" t="s">
        <v>93</v>
      </c>
      <c r="AH10" s="2" t="s">
        <v>122</v>
      </c>
      <c r="AI10" s="2" t="s">
        <v>123</v>
      </c>
      <c r="AJ10" s="2" t="s">
        <v>143</v>
      </c>
      <c r="AK10" s="2" t="s">
        <v>167</v>
      </c>
      <c r="AL10" s="2" t="s">
        <v>168</v>
      </c>
      <c r="AM10" s="2" t="s">
        <v>169</v>
      </c>
      <c r="AN10" s="2" t="s">
        <v>108</v>
      </c>
      <c r="AO10" s="2" t="s">
        <v>156</v>
      </c>
      <c r="AP10" s="2" t="s">
        <v>145</v>
      </c>
      <c r="AQ10" s="2" t="s">
        <v>159</v>
      </c>
      <c r="AR10" s="2" t="s">
        <v>171</v>
      </c>
      <c r="AS10" s="2" t="s">
        <v>133</v>
      </c>
      <c r="AT10" s="2" t="s">
        <v>147</v>
      </c>
      <c r="AU10" s="2" t="s">
        <v>103</v>
      </c>
      <c r="AV10" s="2" t="s">
        <v>102</v>
      </c>
      <c r="AW10" s="2" t="s">
        <v>138</v>
      </c>
      <c r="AX10">
        <f t="shared" ref="AX10:BQ10" si="18">IF(AD10=AD$1,1,0)</f>
        <v>0</v>
      </c>
      <c r="AY10">
        <f t="shared" si="18"/>
        <v>1</v>
      </c>
      <c r="AZ10">
        <f t="shared" si="18"/>
        <v>0</v>
      </c>
      <c r="BA10">
        <f t="shared" si="18"/>
        <v>0</v>
      </c>
      <c r="BB10">
        <f t="shared" si="18"/>
        <v>1</v>
      </c>
      <c r="BC10">
        <f t="shared" si="18"/>
        <v>1</v>
      </c>
      <c r="BD10">
        <f t="shared" si="18"/>
        <v>0</v>
      </c>
      <c r="BE10">
        <f t="shared" si="18"/>
        <v>0</v>
      </c>
      <c r="BF10">
        <f t="shared" si="18"/>
        <v>0</v>
      </c>
      <c r="BG10">
        <f t="shared" si="18"/>
        <v>0</v>
      </c>
      <c r="BH10">
        <f t="shared" si="18"/>
        <v>0</v>
      </c>
      <c r="BI10">
        <f t="shared" si="18"/>
        <v>0</v>
      </c>
      <c r="BJ10">
        <f t="shared" si="18"/>
        <v>0</v>
      </c>
      <c r="BK10">
        <f t="shared" si="18"/>
        <v>0</v>
      </c>
      <c r="BL10">
        <f t="shared" si="18"/>
        <v>0</v>
      </c>
      <c r="BM10">
        <f t="shared" si="18"/>
        <v>1</v>
      </c>
      <c r="BN10">
        <f t="shared" si="18"/>
        <v>0</v>
      </c>
      <c r="BO10">
        <f t="shared" si="18"/>
        <v>1</v>
      </c>
      <c r="BP10">
        <f t="shared" si="18"/>
        <v>0</v>
      </c>
      <c r="BQ10">
        <f t="shared" si="18"/>
        <v>1</v>
      </c>
      <c r="BR10">
        <f t="shared" si="3"/>
        <v>6</v>
      </c>
      <c r="BS10">
        <f t="shared" si="4"/>
        <v>4.857142857</v>
      </c>
      <c r="BT10">
        <f t="shared" si="5"/>
        <v>4.142857143</v>
      </c>
      <c r="BU10">
        <f t="shared" si="6"/>
        <v>3.5</v>
      </c>
      <c r="BV10">
        <f t="shared" si="7"/>
        <v>4</v>
      </c>
      <c r="BW10">
        <f t="shared" si="8"/>
        <v>25</v>
      </c>
      <c r="BX10">
        <f t="shared" si="9"/>
        <v>28.57142857</v>
      </c>
      <c r="BY10">
        <f t="shared" si="10"/>
        <v>50</v>
      </c>
      <c r="BZ10">
        <f t="shared" si="11"/>
        <v>0</v>
      </c>
    </row>
    <row r="11">
      <c r="A11" s="2" t="s">
        <v>158</v>
      </c>
      <c r="B11" s="3" t="s">
        <v>221</v>
      </c>
      <c r="C11" s="2">
        <v>7.0</v>
      </c>
      <c r="D11" s="2">
        <v>7.0</v>
      </c>
      <c r="E11" s="2">
        <v>3.0</v>
      </c>
      <c r="F11" s="2">
        <v>7.0</v>
      </c>
      <c r="G11" s="2">
        <v>7.0</v>
      </c>
      <c r="H11" s="2">
        <v>7.0</v>
      </c>
      <c r="I11" s="2">
        <v>6.0</v>
      </c>
      <c r="J11" s="2">
        <v>7.0</v>
      </c>
      <c r="K11" s="2">
        <v>7.0</v>
      </c>
      <c r="L11" s="2">
        <v>2.0</v>
      </c>
      <c r="M11" s="2">
        <v>6.0</v>
      </c>
      <c r="N11" s="2">
        <v>7.0</v>
      </c>
      <c r="O11" s="2">
        <v>6.0</v>
      </c>
      <c r="P11" s="2">
        <v>5.0</v>
      </c>
      <c r="Q11" s="2">
        <v>3.0</v>
      </c>
      <c r="R11" s="2">
        <v>6.0</v>
      </c>
      <c r="S11" s="2">
        <v>4.0</v>
      </c>
      <c r="T11" s="2">
        <v>4.0</v>
      </c>
      <c r="U11" s="2">
        <v>5.0</v>
      </c>
      <c r="V11" s="2">
        <v>4.0</v>
      </c>
      <c r="W11" s="2">
        <v>5.0</v>
      </c>
      <c r="X11" s="2">
        <v>4.0</v>
      </c>
      <c r="Y11" s="2">
        <v>5.0</v>
      </c>
      <c r="Z11" s="2">
        <v>4.0</v>
      </c>
      <c r="AA11" s="2">
        <v>5.0</v>
      </c>
      <c r="AB11" s="2">
        <v>6.0</v>
      </c>
      <c r="AC11" s="2">
        <v>6.0</v>
      </c>
      <c r="AD11" s="2" t="s">
        <v>166</v>
      </c>
      <c r="AE11" s="2" t="s">
        <v>216</v>
      </c>
      <c r="AF11" s="2" t="s">
        <v>187</v>
      </c>
      <c r="AG11" s="2" t="s">
        <v>64</v>
      </c>
      <c r="AH11" s="2" t="s">
        <v>153</v>
      </c>
      <c r="AI11" s="2" t="s">
        <v>222</v>
      </c>
      <c r="AJ11" s="2" t="s">
        <v>143</v>
      </c>
      <c r="AK11" s="2" t="s">
        <v>125</v>
      </c>
      <c r="AL11" s="2" t="s">
        <v>125</v>
      </c>
      <c r="AM11" s="2" t="s">
        <v>128</v>
      </c>
      <c r="AN11" s="2" t="s">
        <v>86</v>
      </c>
      <c r="AO11" s="2" t="s">
        <v>130</v>
      </c>
      <c r="AP11" s="2" t="s">
        <v>157</v>
      </c>
      <c r="AQ11" s="2" t="s">
        <v>132</v>
      </c>
      <c r="AR11" s="2" t="s">
        <v>171</v>
      </c>
      <c r="AS11" s="2" t="s">
        <v>133</v>
      </c>
      <c r="AT11" s="2" t="s">
        <v>147</v>
      </c>
      <c r="AU11" s="2" t="s">
        <v>103</v>
      </c>
      <c r="AV11" s="2" t="s">
        <v>102</v>
      </c>
      <c r="AW11" s="2" t="s">
        <v>138</v>
      </c>
      <c r="AX11">
        <f t="shared" ref="AX11:BQ11" si="19">IF(AD11=AD$1,1,0)</f>
        <v>0</v>
      </c>
      <c r="AY11">
        <f t="shared" si="19"/>
        <v>0</v>
      </c>
      <c r="AZ11">
        <f t="shared" si="19"/>
        <v>0</v>
      </c>
      <c r="BA11">
        <f t="shared" si="19"/>
        <v>1</v>
      </c>
      <c r="BB11">
        <f t="shared" si="19"/>
        <v>0</v>
      </c>
      <c r="BC11">
        <f t="shared" si="19"/>
        <v>0</v>
      </c>
      <c r="BD11">
        <f t="shared" si="19"/>
        <v>0</v>
      </c>
      <c r="BE11">
        <f t="shared" si="19"/>
        <v>1</v>
      </c>
      <c r="BF11">
        <f t="shared" si="19"/>
        <v>0</v>
      </c>
      <c r="BG11">
        <f t="shared" si="19"/>
        <v>1</v>
      </c>
      <c r="BH11">
        <f t="shared" si="19"/>
        <v>1</v>
      </c>
      <c r="BI11">
        <f t="shared" si="19"/>
        <v>1</v>
      </c>
      <c r="BJ11">
        <f t="shared" si="19"/>
        <v>0</v>
      </c>
      <c r="BK11">
        <f t="shared" si="19"/>
        <v>0</v>
      </c>
      <c r="BL11">
        <f t="shared" si="19"/>
        <v>0</v>
      </c>
      <c r="BM11">
        <f t="shared" si="19"/>
        <v>1</v>
      </c>
      <c r="BN11">
        <f t="shared" si="19"/>
        <v>0</v>
      </c>
      <c r="BO11">
        <f t="shared" si="19"/>
        <v>1</v>
      </c>
      <c r="BP11">
        <f t="shared" si="19"/>
        <v>0</v>
      </c>
      <c r="BQ11">
        <f t="shared" si="19"/>
        <v>1</v>
      </c>
      <c r="BR11">
        <f t="shared" si="3"/>
        <v>8</v>
      </c>
      <c r="BS11">
        <f t="shared" si="4"/>
        <v>6.857142857</v>
      </c>
      <c r="BT11">
        <f t="shared" si="5"/>
        <v>5.142857143</v>
      </c>
      <c r="BU11">
        <f t="shared" si="6"/>
        <v>4.333333333</v>
      </c>
      <c r="BV11">
        <f t="shared" si="7"/>
        <v>5</v>
      </c>
      <c r="BW11">
        <f t="shared" si="8"/>
        <v>25</v>
      </c>
      <c r="BX11">
        <f t="shared" si="9"/>
        <v>42.85714286</v>
      </c>
      <c r="BY11">
        <f t="shared" si="10"/>
        <v>50</v>
      </c>
      <c r="BZ11">
        <f t="shared" si="11"/>
        <v>33.33333333</v>
      </c>
    </row>
    <row r="12">
      <c r="A12" s="2" t="s">
        <v>59</v>
      </c>
      <c r="B12" s="3" t="s">
        <v>228</v>
      </c>
      <c r="C12" s="2">
        <v>4.0</v>
      </c>
      <c r="D12" s="2">
        <v>6.0</v>
      </c>
      <c r="E12" s="2">
        <v>3.0</v>
      </c>
      <c r="F12" s="2">
        <v>7.0</v>
      </c>
      <c r="G12" s="2">
        <v>5.0</v>
      </c>
      <c r="H12" s="2">
        <v>1.0</v>
      </c>
      <c r="I12" s="2">
        <v>2.0</v>
      </c>
      <c r="J12" s="2">
        <v>3.0</v>
      </c>
      <c r="K12" s="2">
        <v>7.0</v>
      </c>
      <c r="L12" s="2">
        <v>4.0</v>
      </c>
      <c r="M12" s="2">
        <v>1.0</v>
      </c>
      <c r="N12" s="2">
        <v>6.0</v>
      </c>
      <c r="O12" s="2">
        <v>1.0</v>
      </c>
      <c r="P12" s="2">
        <v>7.0</v>
      </c>
      <c r="Q12" s="2">
        <v>7.0</v>
      </c>
      <c r="R12" s="2">
        <v>7.0</v>
      </c>
      <c r="S12" s="2">
        <v>1.0</v>
      </c>
      <c r="T12" s="2">
        <v>1.0</v>
      </c>
      <c r="U12" s="2">
        <v>5.0</v>
      </c>
      <c r="V12" s="2">
        <v>7.0</v>
      </c>
      <c r="W12" s="2">
        <v>5.0</v>
      </c>
      <c r="X12" s="2">
        <v>1.0</v>
      </c>
      <c r="Y12" s="2">
        <v>7.0</v>
      </c>
      <c r="Z12" s="2">
        <v>7.0</v>
      </c>
      <c r="AA12" s="2">
        <v>6.0</v>
      </c>
      <c r="AB12" s="2">
        <v>1.0</v>
      </c>
      <c r="AC12" s="2">
        <v>7.0</v>
      </c>
      <c r="AD12" s="2" t="s">
        <v>152</v>
      </c>
      <c r="AE12" s="2" t="s">
        <v>185</v>
      </c>
      <c r="AF12" s="2" t="s">
        <v>192</v>
      </c>
      <c r="AG12" s="2" t="s">
        <v>64</v>
      </c>
      <c r="AH12" s="2" t="s">
        <v>122</v>
      </c>
      <c r="AI12" s="2" t="s">
        <v>222</v>
      </c>
      <c r="AJ12" s="2" t="s">
        <v>123</v>
      </c>
      <c r="AK12" s="2" t="s">
        <v>125</v>
      </c>
      <c r="AL12" s="2" t="s">
        <v>127</v>
      </c>
      <c r="AM12" s="2" t="s">
        <v>234</v>
      </c>
      <c r="AN12" s="2" t="s">
        <v>108</v>
      </c>
      <c r="AO12" s="2" t="s">
        <v>130</v>
      </c>
      <c r="AP12" s="2" t="s">
        <v>145</v>
      </c>
      <c r="AQ12" s="2" t="s">
        <v>159</v>
      </c>
      <c r="AR12" s="2" t="s">
        <v>171</v>
      </c>
      <c r="AS12" s="2" t="s">
        <v>210</v>
      </c>
      <c r="AT12" s="2" t="s">
        <v>72</v>
      </c>
      <c r="AU12" s="2" t="s">
        <v>101</v>
      </c>
      <c r="AV12" s="2" t="s">
        <v>138</v>
      </c>
      <c r="AW12" s="2" t="s">
        <v>102</v>
      </c>
      <c r="AX12">
        <f t="shared" ref="AX12:BQ12" si="20">IF(AD12=AD$1,1,0)</f>
        <v>0</v>
      </c>
      <c r="AY12">
        <f t="shared" si="20"/>
        <v>0</v>
      </c>
      <c r="AZ12">
        <f t="shared" si="20"/>
        <v>1</v>
      </c>
      <c r="BA12">
        <f t="shared" si="20"/>
        <v>1</v>
      </c>
      <c r="BB12">
        <f t="shared" si="20"/>
        <v>1</v>
      </c>
      <c r="BC12">
        <f t="shared" si="20"/>
        <v>0</v>
      </c>
      <c r="BD12">
        <f t="shared" si="20"/>
        <v>0</v>
      </c>
      <c r="BE12">
        <f t="shared" si="20"/>
        <v>1</v>
      </c>
      <c r="BF12">
        <f t="shared" si="20"/>
        <v>1</v>
      </c>
      <c r="BG12">
        <f t="shared" si="20"/>
        <v>0</v>
      </c>
      <c r="BH12">
        <f t="shared" si="20"/>
        <v>0</v>
      </c>
      <c r="BI12">
        <f t="shared" si="20"/>
        <v>1</v>
      </c>
      <c r="BJ12">
        <f t="shared" si="20"/>
        <v>0</v>
      </c>
      <c r="BK12">
        <f t="shared" si="20"/>
        <v>0</v>
      </c>
      <c r="BL12">
        <f t="shared" si="20"/>
        <v>0</v>
      </c>
      <c r="BM12">
        <f t="shared" si="20"/>
        <v>0</v>
      </c>
      <c r="BN12">
        <f t="shared" si="20"/>
        <v>0</v>
      </c>
      <c r="BO12">
        <f t="shared" si="20"/>
        <v>0</v>
      </c>
      <c r="BP12">
        <f t="shared" si="20"/>
        <v>0</v>
      </c>
      <c r="BQ12">
        <f t="shared" si="20"/>
        <v>0</v>
      </c>
      <c r="BR12">
        <f t="shared" si="3"/>
        <v>6</v>
      </c>
      <c r="BS12">
        <f t="shared" si="4"/>
        <v>4</v>
      </c>
      <c r="BT12">
        <f t="shared" si="5"/>
        <v>4.142857143</v>
      </c>
      <c r="BU12">
        <f t="shared" si="6"/>
        <v>6</v>
      </c>
      <c r="BV12">
        <f t="shared" si="7"/>
        <v>3.714285714</v>
      </c>
      <c r="BW12">
        <f t="shared" si="8"/>
        <v>75</v>
      </c>
      <c r="BX12">
        <f t="shared" si="9"/>
        <v>28.57142857</v>
      </c>
      <c r="BY12">
        <f t="shared" si="10"/>
        <v>0</v>
      </c>
      <c r="BZ12">
        <f t="shared" si="11"/>
        <v>33.33333333</v>
      </c>
    </row>
    <row r="13">
      <c r="A13" s="2" t="s">
        <v>173</v>
      </c>
      <c r="B13" s="3" t="s">
        <v>174</v>
      </c>
      <c r="C13" s="2">
        <v>5.0</v>
      </c>
      <c r="D13" s="2">
        <v>6.0</v>
      </c>
      <c r="E13" s="2">
        <v>6.0</v>
      </c>
      <c r="F13" s="2">
        <v>5.0</v>
      </c>
      <c r="G13" s="2">
        <v>3.0</v>
      </c>
      <c r="H13" s="2">
        <v>4.0</v>
      </c>
      <c r="I13" s="2">
        <v>6.0</v>
      </c>
      <c r="J13" s="2">
        <v>6.0</v>
      </c>
      <c r="K13" s="2">
        <v>5.0</v>
      </c>
      <c r="L13" s="2">
        <v>7.0</v>
      </c>
      <c r="M13" s="2">
        <v>7.0</v>
      </c>
      <c r="N13" s="2">
        <v>7.0</v>
      </c>
      <c r="O13" s="2">
        <v>3.0</v>
      </c>
      <c r="P13" s="2">
        <v>5.0</v>
      </c>
      <c r="Q13" s="2">
        <v>4.0</v>
      </c>
      <c r="R13" s="2">
        <v>3.0</v>
      </c>
      <c r="S13" s="2">
        <v>4.0</v>
      </c>
      <c r="T13" s="2">
        <v>4.0</v>
      </c>
      <c r="U13" s="2">
        <v>4.0</v>
      </c>
      <c r="V13" s="2">
        <v>1.0</v>
      </c>
      <c r="W13" s="2">
        <v>3.0</v>
      </c>
      <c r="X13" s="2">
        <v>2.0</v>
      </c>
      <c r="Y13" s="2">
        <v>2.0</v>
      </c>
      <c r="Z13" s="2">
        <v>1.0</v>
      </c>
      <c r="AA13" s="2">
        <v>1.0</v>
      </c>
      <c r="AB13" s="2">
        <v>3.0</v>
      </c>
      <c r="AC13" s="2">
        <v>1.0</v>
      </c>
      <c r="AD13" s="2" t="s">
        <v>152</v>
      </c>
      <c r="AE13" s="2" t="s">
        <v>119</v>
      </c>
      <c r="AF13" s="2" t="s">
        <v>120</v>
      </c>
      <c r="AG13" s="2" t="s">
        <v>93</v>
      </c>
      <c r="AH13" s="2" t="s">
        <v>179</v>
      </c>
      <c r="AI13" s="2" t="s">
        <v>123</v>
      </c>
      <c r="AJ13" s="2" t="s">
        <v>143</v>
      </c>
      <c r="AK13" s="2" t="s">
        <v>167</v>
      </c>
      <c r="AL13" s="2" t="s">
        <v>168</v>
      </c>
      <c r="AM13" s="2" t="s">
        <v>169</v>
      </c>
      <c r="AN13" s="2" t="s">
        <v>86</v>
      </c>
      <c r="AO13" s="2" t="s">
        <v>156</v>
      </c>
      <c r="AP13" s="2" t="s">
        <v>131</v>
      </c>
      <c r="AQ13" s="2" t="s">
        <v>159</v>
      </c>
      <c r="AR13" s="2" t="s">
        <v>74</v>
      </c>
      <c r="AS13" s="2" t="s">
        <v>133</v>
      </c>
      <c r="AT13" s="2" t="s">
        <v>135</v>
      </c>
      <c r="AU13" s="2" t="s">
        <v>101</v>
      </c>
      <c r="AV13" s="2" t="s">
        <v>102</v>
      </c>
      <c r="AW13" s="2" t="s">
        <v>102</v>
      </c>
      <c r="AX13">
        <f t="shared" ref="AX13:BQ13" si="21">IF(AD13=AD$1,1,0)</f>
        <v>0</v>
      </c>
      <c r="AY13">
        <f t="shared" si="21"/>
        <v>1</v>
      </c>
      <c r="AZ13">
        <f t="shared" si="21"/>
        <v>0</v>
      </c>
      <c r="BA13">
        <f t="shared" si="21"/>
        <v>0</v>
      </c>
      <c r="BB13">
        <f t="shared" si="21"/>
        <v>0</v>
      </c>
      <c r="BC13">
        <f t="shared" si="21"/>
        <v>1</v>
      </c>
      <c r="BD13">
        <f t="shared" si="21"/>
        <v>0</v>
      </c>
      <c r="BE13">
        <f t="shared" si="21"/>
        <v>0</v>
      </c>
      <c r="BF13">
        <f t="shared" si="21"/>
        <v>0</v>
      </c>
      <c r="BG13">
        <f t="shared" si="21"/>
        <v>0</v>
      </c>
      <c r="BH13">
        <f t="shared" si="21"/>
        <v>1</v>
      </c>
      <c r="BI13">
        <f t="shared" si="21"/>
        <v>0</v>
      </c>
      <c r="BJ13">
        <f t="shared" si="21"/>
        <v>1</v>
      </c>
      <c r="BK13">
        <f t="shared" si="21"/>
        <v>0</v>
      </c>
      <c r="BL13">
        <f t="shared" si="21"/>
        <v>0</v>
      </c>
      <c r="BM13">
        <f t="shared" si="21"/>
        <v>1</v>
      </c>
      <c r="BN13">
        <f t="shared" si="21"/>
        <v>1</v>
      </c>
      <c r="BO13">
        <f t="shared" si="21"/>
        <v>0</v>
      </c>
      <c r="BP13">
        <f t="shared" si="21"/>
        <v>0</v>
      </c>
      <c r="BQ13">
        <f t="shared" si="21"/>
        <v>0</v>
      </c>
      <c r="BR13">
        <f t="shared" si="3"/>
        <v>6</v>
      </c>
      <c r="BS13">
        <f t="shared" si="4"/>
        <v>5.714285714</v>
      </c>
      <c r="BT13">
        <f t="shared" si="5"/>
        <v>5</v>
      </c>
      <c r="BU13">
        <f t="shared" si="6"/>
        <v>2.166666667</v>
      </c>
      <c r="BV13">
        <f t="shared" si="7"/>
        <v>2.857142857</v>
      </c>
      <c r="BW13">
        <f t="shared" si="8"/>
        <v>0</v>
      </c>
      <c r="BX13">
        <f t="shared" si="9"/>
        <v>42.85714286</v>
      </c>
      <c r="BY13">
        <f t="shared" si="10"/>
        <v>33.33333333</v>
      </c>
      <c r="BZ13">
        <f t="shared" si="11"/>
        <v>33.33333333</v>
      </c>
    </row>
    <row r="14">
      <c r="A14" s="2" t="s">
        <v>170</v>
      </c>
      <c r="B14" s="3" t="s">
        <v>219</v>
      </c>
      <c r="C14" s="2">
        <v>7.0</v>
      </c>
      <c r="D14" s="2">
        <v>7.0</v>
      </c>
      <c r="E14" s="2">
        <v>5.0</v>
      </c>
      <c r="F14" s="2">
        <v>4.0</v>
      </c>
      <c r="G14" s="2">
        <v>5.0</v>
      </c>
      <c r="H14" s="2">
        <v>5.0</v>
      </c>
      <c r="I14" s="2">
        <v>3.0</v>
      </c>
      <c r="J14" s="2">
        <v>7.0</v>
      </c>
      <c r="K14" s="2">
        <v>7.0</v>
      </c>
      <c r="L14" s="2">
        <v>6.0</v>
      </c>
      <c r="M14" s="2">
        <v>7.0</v>
      </c>
      <c r="N14" s="2">
        <v>7.0</v>
      </c>
      <c r="O14" s="2">
        <v>6.0</v>
      </c>
      <c r="P14" s="2">
        <v>6.0</v>
      </c>
      <c r="Q14" s="2">
        <v>6.0</v>
      </c>
      <c r="R14" s="2">
        <v>5.0</v>
      </c>
      <c r="S14" s="2">
        <v>5.0</v>
      </c>
      <c r="T14" s="2">
        <v>5.0</v>
      </c>
      <c r="U14" s="2">
        <v>5.0</v>
      </c>
      <c r="V14" s="2">
        <v>5.0</v>
      </c>
      <c r="W14" s="2">
        <v>5.0</v>
      </c>
      <c r="X14" s="2">
        <v>5.0</v>
      </c>
      <c r="Y14" s="2">
        <v>5.0</v>
      </c>
      <c r="Z14" s="2">
        <v>5.0</v>
      </c>
      <c r="AA14" s="2">
        <v>6.0</v>
      </c>
      <c r="AB14" s="2">
        <v>6.0</v>
      </c>
      <c r="AC14" s="2">
        <v>3.0</v>
      </c>
      <c r="AD14" s="2" t="s">
        <v>152</v>
      </c>
      <c r="AE14" s="2" t="s">
        <v>185</v>
      </c>
      <c r="AF14" s="2" t="s">
        <v>192</v>
      </c>
      <c r="AG14" s="2" t="s">
        <v>62</v>
      </c>
      <c r="AH14" s="2" t="s">
        <v>122</v>
      </c>
      <c r="AI14" s="2" t="s">
        <v>142</v>
      </c>
      <c r="AJ14" s="2" t="s">
        <v>143</v>
      </c>
      <c r="AK14" s="2" t="s">
        <v>125</v>
      </c>
      <c r="AL14" s="2" t="s">
        <v>127</v>
      </c>
      <c r="AM14" s="2" t="s">
        <v>169</v>
      </c>
      <c r="AN14" s="2" t="s">
        <v>60</v>
      </c>
      <c r="AO14" s="2" t="s">
        <v>156</v>
      </c>
      <c r="AP14" s="2" t="s">
        <v>131</v>
      </c>
      <c r="AQ14" s="2" t="s">
        <v>159</v>
      </c>
      <c r="AR14" s="2" t="s">
        <v>105</v>
      </c>
      <c r="AS14" s="2" t="s">
        <v>133</v>
      </c>
      <c r="AT14" s="2" t="s">
        <v>147</v>
      </c>
      <c r="AU14" s="2" t="s">
        <v>101</v>
      </c>
      <c r="AV14" s="2" t="s">
        <v>102</v>
      </c>
      <c r="AW14" s="2" t="s">
        <v>138</v>
      </c>
      <c r="AX14">
        <f t="shared" ref="AX14:BQ14" si="22">IF(AD14=AD$1,1,0)</f>
        <v>0</v>
      </c>
      <c r="AY14">
        <f t="shared" si="22"/>
        <v>0</v>
      </c>
      <c r="AZ14">
        <f t="shared" si="22"/>
        <v>1</v>
      </c>
      <c r="BA14">
        <f t="shared" si="22"/>
        <v>0</v>
      </c>
      <c r="BB14">
        <f t="shared" si="22"/>
        <v>1</v>
      </c>
      <c r="BC14">
        <f t="shared" si="22"/>
        <v>0</v>
      </c>
      <c r="BD14">
        <f t="shared" si="22"/>
        <v>0</v>
      </c>
      <c r="BE14">
        <f t="shared" si="22"/>
        <v>1</v>
      </c>
      <c r="BF14">
        <f t="shared" si="22"/>
        <v>1</v>
      </c>
      <c r="BG14">
        <f t="shared" si="22"/>
        <v>0</v>
      </c>
      <c r="BH14">
        <f t="shared" si="22"/>
        <v>0</v>
      </c>
      <c r="BI14">
        <f t="shared" si="22"/>
        <v>0</v>
      </c>
      <c r="BJ14">
        <f t="shared" si="22"/>
        <v>1</v>
      </c>
      <c r="BK14">
        <f t="shared" si="22"/>
        <v>0</v>
      </c>
      <c r="BL14">
        <f t="shared" si="22"/>
        <v>1</v>
      </c>
      <c r="BM14">
        <f t="shared" si="22"/>
        <v>1</v>
      </c>
      <c r="BN14">
        <f t="shared" si="22"/>
        <v>0</v>
      </c>
      <c r="BO14">
        <f t="shared" si="22"/>
        <v>0</v>
      </c>
      <c r="BP14">
        <f t="shared" si="22"/>
        <v>0</v>
      </c>
      <c r="BQ14">
        <f t="shared" si="22"/>
        <v>1</v>
      </c>
      <c r="BR14">
        <f t="shared" si="3"/>
        <v>8</v>
      </c>
      <c r="BS14">
        <f t="shared" si="4"/>
        <v>6.714285714</v>
      </c>
      <c r="BT14">
        <f t="shared" si="5"/>
        <v>5</v>
      </c>
      <c r="BU14">
        <f t="shared" si="6"/>
        <v>4.833333333</v>
      </c>
      <c r="BV14">
        <f t="shared" si="7"/>
        <v>5.285714286</v>
      </c>
      <c r="BW14">
        <f t="shared" si="8"/>
        <v>75</v>
      </c>
      <c r="BX14">
        <f t="shared" si="9"/>
        <v>14.28571429</v>
      </c>
      <c r="BY14">
        <f t="shared" si="10"/>
        <v>50</v>
      </c>
      <c r="BZ14">
        <f t="shared" si="11"/>
        <v>33.33333333</v>
      </c>
    </row>
    <row r="15">
      <c r="A15" s="2" t="s">
        <v>148</v>
      </c>
      <c r="B15" s="3" t="s">
        <v>238</v>
      </c>
      <c r="C15" s="2">
        <v>7.0</v>
      </c>
      <c r="D15" s="2">
        <v>7.0</v>
      </c>
      <c r="E15" s="2">
        <v>4.0</v>
      </c>
      <c r="F15" s="2">
        <v>6.0</v>
      </c>
      <c r="G15" s="2">
        <v>5.0</v>
      </c>
      <c r="H15" s="2">
        <v>6.0</v>
      </c>
      <c r="I15" s="2">
        <v>6.0</v>
      </c>
      <c r="J15" s="2">
        <v>7.0</v>
      </c>
      <c r="K15" s="2">
        <v>6.0</v>
      </c>
      <c r="L15" s="2">
        <v>6.0</v>
      </c>
      <c r="M15" s="2">
        <v>7.0</v>
      </c>
      <c r="N15" s="2">
        <v>7.0</v>
      </c>
      <c r="O15" s="2">
        <v>6.0</v>
      </c>
      <c r="P15" s="2">
        <v>5.0</v>
      </c>
      <c r="Q15" s="2">
        <v>7.0</v>
      </c>
      <c r="R15" s="2">
        <v>6.0</v>
      </c>
      <c r="S15" s="2">
        <v>6.0</v>
      </c>
      <c r="T15" s="2">
        <v>7.0</v>
      </c>
      <c r="U15" s="2">
        <v>6.0</v>
      </c>
      <c r="V15" s="2">
        <v>7.0</v>
      </c>
      <c r="W15" s="2">
        <v>6.0</v>
      </c>
      <c r="X15" s="2">
        <v>5.0</v>
      </c>
      <c r="Y15" s="2">
        <v>7.0</v>
      </c>
      <c r="Z15" s="2">
        <v>7.0</v>
      </c>
      <c r="AA15" s="2">
        <v>5.0</v>
      </c>
      <c r="AB15" s="2">
        <v>6.0</v>
      </c>
      <c r="AC15" s="2">
        <v>5.0</v>
      </c>
      <c r="AD15" s="2" t="s">
        <v>117</v>
      </c>
      <c r="AE15" s="2" t="s">
        <v>119</v>
      </c>
      <c r="AF15" s="2" t="s">
        <v>192</v>
      </c>
      <c r="AG15" s="2" t="s">
        <v>64</v>
      </c>
      <c r="AH15" s="2" t="s">
        <v>122</v>
      </c>
      <c r="AI15" s="2" t="s">
        <v>123</v>
      </c>
      <c r="AJ15" s="2" t="s">
        <v>124</v>
      </c>
      <c r="AK15" s="2" t="s">
        <v>125</v>
      </c>
      <c r="AL15" s="2" t="s">
        <v>127</v>
      </c>
      <c r="AM15" s="2" t="s">
        <v>128</v>
      </c>
      <c r="AN15" s="2" t="s">
        <v>86</v>
      </c>
      <c r="AO15" s="2" t="s">
        <v>130</v>
      </c>
      <c r="AP15" s="2" t="s">
        <v>131</v>
      </c>
      <c r="AQ15" s="2" t="s">
        <v>146</v>
      </c>
      <c r="AR15" s="2" t="s">
        <v>105</v>
      </c>
      <c r="AS15" s="2" t="s">
        <v>133</v>
      </c>
      <c r="AT15" s="2" t="s">
        <v>135</v>
      </c>
      <c r="AU15" s="2" t="s">
        <v>103</v>
      </c>
      <c r="AV15" s="2" t="s">
        <v>136</v>
      </c>
      <c r="AW15" s="2" t="s">
        <v>138</v>
      </c>
      <c r="AX15">
        <f t="shared" ref="AX15:BQ15" si="23">IF(AD15=AD$1,1,0)</f>
        <v>1</v>
      </c>
      <c r="AY15">
        <f t="shared" si="23"/>
        <v>1</v>
      </c>
      <c r="AZ15">
        <f t="shared" si="23"/>
        <v>1</v>
      </c>
      <c r="BA15">
        <f t="shared" si="23"/>
        <v>1</v>
      </c>
      <c r="BB15">
        <f t="shared" si="23"/>
        <v>1</v>
      </c>
      <c r="BC15">
        <f t="shared" si="23"/>
        <v>1</v>
      </c>
      <c r="BD15">
        <f t="shared" si="23"/>
        <v>1</v>
      </c>
      <c r="BE15">
        <f t="shared" si="23"/>
        <v>1</v>
      </c>
      <c r="BF15">
        <f t="shared" si="23"/>
        <v>1</v>
      </c>
      <c r="BG15">
        <f t="shared" si="23"/>
        <v>1</v>
      </c>
      <c r="BH15">
        <f t="shared" si="23"/>
        <v>1</v>
      </c>
      <c r="BI15">
        <f t="shared" si="23"/>
        <v>1</v>
      </c>
      <c r="BJ15">
        <f t="shared" si="23"/>
        <v>1</v>
      </c>
      <c r="BK15">
        <f t="shared" si="23"/>
        <v>1</v>
      </c>
      <c r="BL15">
        <f t="shared" si="23"/>
        <v>1</v>
      </c>
      <c r="BM15">
        <f t="shared" si="23"/>
        <v>1</v>
      </c>
      <c r="BN15">
        <f t="shared" si="23"/>
        <v>1</v>
      </c>
      <c r="BO15">
        <f t="shared" si="23"/>
        <v>1</v>
      </c>
      <c r="BP15">
        <f t="shared" si="23"/>
        <v>1</v>
      </c>
      <c r="BQ15">
        <f t="shared" si="23"/>
        <v>1</v>
      </c>
      <c r="BR15">
        <f t="shared" si="3"/>
        <v>20</v>
      </c>
      <c r="BS15">
        <f t="shared" si="4"/>
        <v>6.714285714</v>
      </c>
      <c r="BT15">
        <f t="shared" si="5"/>
        <v>5.428571429</v>
      </c>
      <c r="BU15">
        <f t="shared" si="6"/>
        <v>6.666666667</v>
      </c>
      <c r="BV15">
        <f t="shared" si="7"/>
        <v>5.714285714</v>
      </c>
      <c r="BW15">
        <f t="shared" si="8"/>
        <v>100</v>
      </c>
      <c r="BX15">
        <f t="shared" si="9"/>
        <v>100</v>
      </c>
      <c r="BY15">
        <f t="shared" si="10"/>
        <v>100</v>
      </c>
      <c r="BZ15">
        <f t="shared" si="11"/>
        <v>100</v>
      </c>
    </row>
    <row r="16">
      <c r="A16" s="2" t="s">
        <v>202</v>
      </c>
      <c r="B16" s="3" t="s">
        <v>213</v>
      </c>
      <c r="C16" s="2">
        <v>6.0</v>
      </c>
      <c r="D16" s="2">
        <v>6.0</v>
      </c>
      <c r="E16" s="2">
        <v>5.0</v>
      </c>
      <c r="F16" s="2">
        <v>4.0</v>
      </c>
      <c r="G16" s="2">
        <v>4.0</v>
      </c>
      <c r="H16" s="2">
        <v>4.0</v>
      </c>
      <c r="I16" s="2">
        <v>3.0</v>
      </c>
      <c r="J16" s="2">
        <v>5.0</v>
      </c>
      <c r="K16" s="2">
        <v>4.0</v>
      </c>
      <c r="L16" s="2">
        <v>5.0</v>
      </c>
      <c r="M16" s="2">
        <v>5.0</v>
      </c>
      <c r="N16" s="2">
        <v>5.0</v>
      </c>
      <c r="O16" s="2">
        <v>3.0</v>
      </c>
      <c r="P16" s="2">
        <v>4.0</v>
      </c>
      <c r="Q16" s="2">
        <v>4.0</v>
      </c>
      <c r="R16" s="2">
        <v>4.0</v>
      </c>
      <c r="S16" s="2">
        <v>4.0</v>
      </c>
      <c r="T16" s="2">
        <v>5.0</v>
      </c>
      <c r="U16" s="2">
        <v>4.0</v>
      </c>
      <c r="V16" s="2">
        <v>3.0</v>
      </c>
      <c r="W16" s="2">
        <v>4.0</v>
      </c>
      <c r="X16" s="2">
        <v>3.0</v>
      </c>
      <c r="Y16" s="2">
        <v>4.0</v>
      </c>
      <c r="Z16" s="2">
        <v>6.0</v>
      </c>
      <c r="AA16" s="2">
        <v>3.0</v>
      </c>
      <c r="AB16" s="2">
        <v>3.0</v>
      </c>
      <c r="AC16" s="2">
        <v>5.0</v>
      </c>
      <c r="AD16" s="2" t="s">
        <v>117</v>
      </c>
      <c r="AE16" s="2" t="s">
        <v>119</v>
      </c>
      <c r="AF16" s="2" t="s">
        <v>192</v>
      </c>
      <c r="AG16" s="2" t="s">
        <v>62</v>
      </c>
      <c r="AH16" s="2" t="s">
        <v>122</v>
      </c>
      <c r="AI16" s="2" t="s">
        <v>123</v>
      </c>
      <c r="AJ16" s="2" t="s">
        <v>124</v>
      </c>
      <c r="AK16" s="2" t="s">
        <v>125</v>
      </c>
      <c r="AL16" s="2" t="s">
        <v>127</v>
      </c>
      <c r="AM16" s="2" t="s">
        <v>128</v>
      </c>
      <c r="AN16" s="2" t="s">
        <v>86</v>
      </c>
      <c r="AO16" s="2" t="s">
        <v>130</v>
      </c>
      <c r="AP16" s="2" t="s">
        <v>131</v>
      </c>
      <c r="AQ16" s="2" t="s">
        <v>146</v>
      </c>
      <c r="AR16" s="2" t="s">
        <v>105</v>
      </c>
      <c r="AS16" s="2" t="s">
        <v>133</v>
      </c>
      <c r="AT16" s="2" t="s">
        <v>147</v>
      </c>
      <c r="AU16" s="2" t="s">
        <v>74</v>
      </c>
      <c r="AV16" s="2" t="s">
        <v>136</v>
      </c>
      <c r="AW16" s="2" t="s">
        <v>138</v>
      </c>
      <c r="AX16">
        <f t="shared" ref="AX16:BQ16" si="24">IF(AD16=AD$1,1,0)</f>
        <v>1</v>
      </c>
      <c r="AY16">
        <f t="shared" si="24"/>
        <v>1</v>
      </c>
      <c r="AZ16">
        <f t="shared" si="24"/>
        <v>1</v>
      </c>
      <c r="BA16">
        <f t="shared" si="24"/>
        <v>0</v>
      </c>
      <c r="BB16">
        <f t="shared" si="24"/>
        <v>1</v>
      </c>
      <c r="BC16">
        <f t="shared" si="24"/>
        <v>1</v>
      </c>
      <c r="BD16">
        <f t="shared" si="24"/>
        <v>1</v>
      </c>
      <c r="BE16">
        <f t="shared" si="24"/>
        <v>1</v>
      </c>
      <c r="BF16">
        <f t="shared" si="24"/>
        <v>1</v>
      </c>
      <c r="BG16">
        <f t="shared" si="24"/>
        <v>1</v>
      </c>
      <c r="BH16">
        <f t="shared" si="24"/>
        <v>1</v>
      </c>
      <c r="BI16">
        <f t="shared" si="24"/>
        <v>1</v>
      </c>
      <c r="BJ16">
        <f t="shared" si="24"/>
        <v>1</v>
      </c>
      <c r="BK16">
        <f t="shared" si="24"/>
        <v>1</v>
      </c>
      <c r="BL16">
        <f t="shared" si="24"/>
        <v>1</v>
      </c>
      <c r="BM16">
        <f t="shared" si="24"/>
        <v>1</v>
      </c>
      <c r="BN16">
        <f t="shared" si="24"/>
        <v>0</v>
      </c>
      <c r="BO16">
        <f t="shared" si="24"/>
        <v>0</v>
      </c>
      <c r="BP16">
        <f t="shared" si="24"/>
        <v>1</v>
      </c>
      <c r="BQ16">
        <f t="shared" si="24"/>
        <v>1</v>
      </c>
      <c r="BR16">
        <f t="shared" si="3"/>
        <v>17</v>
      </c>
      <c r="BS16">
        <f t="shared" si="4"/>
        <v>5</v>
      </c>
      <c r="BT16">
        <f t="shared" si="5"/>
        <v>4</v>
      </c>
      <c r="BU16">
        <f t="shared" si="6"/>
        <v>4.5</v>
      </c>
      <c r="BV16">
        <f t="shared" si="7"/>
        <v>3.571428571</v>
      </c>
      <c r="BW16">
        <f t="shared" si="8"/>
        <v>100</v>
      </c>
      <c r="BX16">
        <f t="shared" si="9"/>
        <v>85.71428571</v>
      </c>
      <c r="BY16">
        <f t="shared" si="10"/>
        <v>66.66666667</v>
      </c>
      <c r="BZ16">
        <f t="shared" si="11"/>
        <v>100</v>
      </c>
    </row>
    <row r="17">
      <c r="A17" s="2" t="s">
        <v>205</v>
      </c>
      <c r="B17" s="3" t="s">
        <v>237</v>
      </c>
      <c r="C17" s="2">
        <v>7.0</v>
      </c>
      <c r="D17" s="2">
        <v>7.0</v>
      </c>
      <c r="E17" s="2">
        <v>4.0</v>
      </c>
      <c r="F17" s="2">
        <v>7.0</v>
      </c>
      <c r="G17" s="2">
        <v>7.0</v>
      </c>
      <c r="H17" s="2">
        <v>7.0</v>
      </c>
      <c r="I17" s="2">
        <v>7.0</v>
      </c>
      <c r="J17" s="2">
        <v>7.0</v>
      </c>
      <c r="K17" s="2">
        <v>7.0</v>
      </c>
      <c r="L17" s="2">
        <v>1.0</v>
      </c>
      <c r="M17" s="2">
        <v>7.0</v>
      </c>
      <c r="N17" s="2">
        <v>7.0</v>
      </c>
      <c r="O17" s="2">
        <v>7.0</v>
      </c>
      <c r="P17" s="2">
        <v>7.0</v>
      </c>
      <c r="Q17" s="2">
        <v>4.0</v>
      </c>
      <c r="R17" s="2">
        <v>3.0</v>
      </c>
      <c r="S17" s="2">
        <v>5.0</v>
      </c>
      <c r="T17" s="2">
        <v>3.0</v>
      </c>
      <c r="U17" s="2">
        <v>2.0</v>
      </c>
      <c r="V17" s="2">
        <v>2.0</v>
      </c>
      <c r="W17" s="2">
        <v>3.0</v>
      </c>
      <c r="X17" s="2">
        <v>3.0</v>
      </c>
      <c r="Y17" s="2">
        <v>3.0</v>
      </c>
      <c r="Z17" s="2">
        <v>6.0</v>
      </c>
      <c r="AA17" s="2">
        <v>3.0</v>
      </c>
      <c r="AB17" s="2">
        <v>7.0</v>
      </c>
      <c r="AC17" s="2">
        <v>4.0</v>
      </c>
      <c r="AD17" s="2" t="s">
        <v>152</v>
      </c>
      <c r="AE17" s="2" t="s">
        <v>119</v>
      </c>
      <c r="AF17" s="2" t="s">
        <v>120</v>
      </c>
      <c r="AG17" s="2" t="s">
        <v>64</v>
      </c>
      <c r="AH17" s="2" t="s">
        <v>122</v>
      </c>
      <c r="AI17" s="2" t="s">
        <v>222</v>
      </c>
      <c r="AJ17" s="2" t="s">
        <v>143</v>
      </c>
      <c r="AK17" s="2" t="s">
        <v>167</v>
      </c>
      <c r="AL17" s="2" t="s">
        <v>125</v>
      </c>
      <c r="AM17" s="2" t="s">
        <v>128</v>
      </c>
      <c r="AN17" s="2" t="s">
        <v>86</v>
      </c>
      <c r="AO17" s="2" t="s">
        <v>200</v>
      </c>
      <c r="AP17" s="2" t="s">
        <v>145</v>
      </c>
      <c r="AQ17" s="2" t="s">
        <v>146</v>
      </c>
      <c r="AR17" s="2" t="s">
        <v>105</v>
      </c>
      <c r="AS17" s="2" t="s">
        <v>188</v>
      </c>
      <c r="AT17" s="2" t="s">
        <v>135</v>
      </c>
      <c r="AU17" s="2" t="s">
        <v>74</v>
      </c>
      <c r="AV17" s="2" t="s">
        <v>102</v>
      </c>
      <c r="AW17" s="2" t="s">
        <v>102</v>
      </c>
      <c r="AX17">
        <f t="shared" ref="AX17:BQ17" si="25">IF(AD17=AD$1,1,0)</f>
        <v>0</v>
      </c>
      <c r="AY17">
        <f t="shared" si="25"/>
        <v>1</v>
      </c>
      <c r="AZ17">
        <f t="shared" si="25"/>
        <v>0</v>
      </c>
      <c r="BA17">
        <f t="shared" si="25"/>
        <v>1</v>
      </c>
      <c r="BB17">
        <f t="shared" si="25"/>
        <v>1</v>
      </c>
      <c r="BC17">
        <f t="shared" si="25"/>
        <v>0</v>
      </c>
      <c r="BD17">
        <f t="shared" si="25"/>
        <v>0</v>
      </c>
      <c r="BE17">
        <f t="shared" si="25"/>
        <v>0</v>
      </c>
      <c r="BF17">
        <f t="shared" si="25"/>
        <v>0</v>
      </c>
      <c r="BG17">
        <f t="shared" si="25"/>
        <v>1</v>
      </c>
      <c r="BH17">
        <f t="shared" si="25"/>
        <v>1</v>
      </c>
      <c r="BI17">
        <f t="shared" si="25"/>
        <v>0</v>
      </c>
      <c r="BJ17">
        <f t="shared" si="25"/>
        <v>0</v>
      </c>
      <c r="BK17">
        <f t="shared" si="25"/>
        <v>1</v>
      </c>
      <c r="BL17">
        <f t="shared" si="25"/>
        <v>1</v>
      </c>
      <c r="BM17">
        <f t="shared" si="25"/>
        <v>0</v>
      </c>
      <c r="BN17">
        <f t="shared" si="25"/>
        <v>1</v>
      </c>
      <c r="BO17">
        <f t="shared" si="25"/>
        <v>0</v>
      </c>
      <c r="BP17">
        <f t="shared" si="25"/>
        <v>0</v>
      </c>
      <c r="BQ17">
        <f t="shared" si="25"/>
        <v>0</v>
      </c>
      <c r="BR17">
        <f t="shared" si="3"/>
        <v>8</v>
      </c>
      <c r="BS17">
        <f t="shared" si="4"/>
        <v>7</v>
      </c>
      <c r="BT17">
        <f t="shared" si="5"/>
        <v>5.714285714</v>
      </c>
      <c r="BU17">
        <f t="shared" si="6"/>
        <v>3.666666667</v>
      </c>
      <c r="BV17">
        <f t="shared" si="7"/>
        <v>3.714285714</v>
      </c>
      <c r="BW17">
        <f t="shared" si="8"/>
        <v>25</v>
      </c>
      <c r="BX17">
        <f t="shared" si="9"/>
        <v>57.14285714</v>
      </c>
      <c r="BY17">
        <f t="shared" si="10"/>
        <v>33.33333333</v>
      </c>
      <c r="BZ17">
        <f t="shared" si="11"/>
        <v>33.33333333</v>
      </c>
    </row>
    <row r="18">
      <c r="A18" s="2" t="s">
        <v>181</v>
      </c>
      <c r="B18" s="3" t="s">
        <v>189</v>
      </c>
      <c r="C18" s="2">
        <v>4.0</v>
      </c>
      <c r="D18" s="2">
        <v>6.0</v>
      </c>
      <c r="E18" s="2">
        <v>5.0</v>
      </c>
      <c r="F18" s="2">
        <v>4.0</v>
      </c>
      <c r="G18" s="2">
        <v>4.0</v>
      </c>
      <c r="H18" s="2">
        <v>6.0</v>
      </c>
      <c r="I18" s="2">
        <v>3.0</v>
      </c>
      <c r="J18" s="2">
        <v>5.0</v>
      </c>
      <c r="K18" s="2">
        <v>4.0</v>
      </c>
      <c r="L18" s="2">
        <v>2.0</v>
      </c>
      <c r="M18" s="2">
        <v>6.0</v>
      </c>
      <c r="N18" s="2">
        <v>5.0</v>
      </c>
      <c r="O18" s="2">
        <v>3.0</v>
      </c>
      <c r="P18" s="2">
        <v>5.0</v>
      </c>
      <c r="Q18" s="2">
        <v>2.0</v>
      </c>
      <c r="R18" s="2">
        <v>5.0</v>
      </c>
      <c r="S18" s="2">
        <v>4.0</v>
      </c>
      <c r="T18" s="2">
        <v>3.0</v>
      </c>
      <c r="U18" s="2">
        <v>4.0</v>
      </c>
      <c r="V18" s="2">
        <v>2.0</v>
      </c>
      <c r="W18" s="2">
        <v>4.0</v>
      </c>
      <c r="X18" s="2">
        <v>5.0</v>
      </c>
      <c r="Y18" s="2">
        <v>2.0</v>
      </c>
      <c r="Z18" s="2">
        <v>4.0</v>
      </c>
      <c r="AA18" s="2">
        <v>5.0</v>
      </c>
      <c r="AB18" s="2">
        <v>4.0</v>
      </c>
      <c r="AC18" s="2">
        <v>3.0</v>
      </c>
      <c r="AD18" s="2" t="s">
        <v>117</v>
      </c>
      <c r="AE18" s="2" t="s">
        <v>119</v>
      </c>
      <c r="AF18" s="2" t="s">
        <v>192</v>
      </c>
      <c r="AG18" s="2" t="s">
        <v>64</v>
      </c>
      <c r="AH18" s="2" t="s">
        <v>153</v>
      </c>
      <c r="AI18" s="2" t="s">
        <v>142</v>
      </c>
      <c r="AJ18" s="2" t="s">
        <v>143</v>
      </c>
      <c r="AK18" s="2" t="s">
        <v>125</v>
      </c>
      <c r="AL18" s="2" t="s">
        <v>127</v>
      </c>
      <c r="AM18" s="2" t="s">
        <v>128</v>
      </c>
      <c r="AN18" s="2" t="s">
        <v>108</v>
      </c>
      <c r="AO18" s="2" t="s">
        <v>130</v>
      </c>
      <c r="AP18" s="2" t="s">
        <v>131</v>
      </c>
      <c r="AQ18" s="2" t="s">
        <v>159</v>
      </c>
      <c r="AR18" s="2" t="s">
        <v>105</v>
      </c>
      <c r="AS18" s="2" t="s">
        <v>133</v>
      </c>
      <c r="AT18" s="2" t="s">
        <v>147</v>
      </c>
      <c r="AU18" s="2" t="s">
        <v>74</v>
      </c>
      <c r="AV18" s="2" t="s">
        <v>138</v>
      </c>
      <c r="AW18" s="2" t="s">
        <v>136</v>
      </c>
      <c r="AX18">
        <f t="shared" ref="AX18:BQ18" si="26">IF(AD18=AD$1,1,0)</f>
        <v>1</v>
      </c>
      <c r="AY18">
        <f t="shared" si="26"/>
        <v>1</v>
      </c>
      <c r="AZ18">
        <f t="shared" si="26"/>
        <v>1</v>
      </c>
      <c r="BA18">
        <f t="shared" si="26"/>
        <v>1</v>
      </c>
      <c r="BB18">
        <f t="shared" si="26"/>
        <v>0</v>
      </c>
      <c r="BC18">
        <f t="shared" si="26"/>
        <v>0</v>
      </c>
      <c r="BD18">
        <f t="shared" si="26"/>
        <v>0</v>
      </c>
      <c r="BE18">
        <f t="shared" si="26"/>
        <v>1</v>
      </c>
      <c r="BF18">
        <f t="shared" si="26"/>
        <v>1</v>
      </c>
      <c r="BG18">
        <f t="shared" si="26"/>
        <v>1</v>
      </c>
      <c r="BH18">
        <f t="shared" si="26"/>
        <v>0</v>
      </c>
      <c r="BI18">
        <f t="shared" si="26"/>
        <v>1</v>
      </c>
      <c r="BJ18">
        <f t="shared" si="26"/>
        <v>1</v>
      </c>
      <c r="BK18">
        <f t="shared" si="26"/>
        <v>0</v>
      </c>
      <c r="BL18">
        <f t="shared" si="26"/>
        <v>1</v>
      </c>
      <c r="BM18">
        <f t="shared" si="26"/>
        <v>1</v>
      </c>
      <c r="BN18">
        <f t="shared" si="26"/>
        <v>0</v>
      </c>
      <c r="BO18">
        <f t="shared" si="26"/>
        <v>0</v>
      </c>
      <c r="BP18">
        <f t="shared" si="26"/>
        <v>0</v>
      </c>
      <c r="BQ18">
        <f t="shared" si="26"/>
        <v>0</v>
      </c>
      <c r="BR18">
        <f t="shared" si="3"/>
        <v>11</v>
      </c>
      <c r="BS18">
        <f t="shared" si="4"/>
        <v>5.142857143</v>
      </c>
      <c r="BT18">
        <f t="shared" si="5"/>
        <v>3.714285714</v>
      </c>
      <c r="BU18">
        <f t="shared" si="6"/>
        <v>2.666666667</v>
      </c>
      <c r="BV18">
        <f t="shared" si="7"/>
        <v>4.428571429</v>
      </c>
      <c r="BW18">
        <f t="shared" si="8"/>
        <v>75</v>
      </c>
      <c r="BX18">
        <f t="shared" si="9"/>
        <v>57.14285714</v>
      </c>
      <c r="BY18">
        <f t="shared" si="10"/>
        <v>33.33333333</v>
      </c>
      <c r="BZ18">
        <f t="shared" si="11"/>
        <v>66.66666667</v>
      </c>
    </row>
    <row r="19">
      <c r="A19" s="2" t="s">
        <v>139</v>
      </c>
      <c r="B19" s="3" t="s">
        <v>140</v>
      </c>
      <c r="C19" s="2">
        <v>4.0</v>
      </c>
      <c r="D19" s="2">
        <v>4.0</v>
      </c>
      <c r="E19" s="2">
        <v>6.0</v>
      </c>
      <c r="F19" s="2">
        <v>5.0</v>
      </c>
      <c r="G19" s="2">
        <v>5.0</v>
      </c>
      <c r="H19" s="2">
        <v>3.0</v>
      </c>
      <c r="I19" s="2">
        <v>4.0</v>
      </c>
      <c r="J19" s="2">
        <v>4.0</v>
      </c>
      <c r="K19" s="2">
        <v>3.0</v>
      </c>
      <c r="L19" s="2">
        <v>4.0</v>
      </c>
      <c r="M19" s="2">
        <v>4.0</v>
      </c>
      <c r="N19" s="2">
        <v>6.0</v>
      </c>
      <c r="O19" s="2">
        <v>5.0</v>
      </c>
      <c r="P19" s="2">
        <v>5.0</v>
      </c>
      <c r="Q19" s="2">
        <v>2.0</v>
      </c>
      <c r="R19" s="2">
        <v>5.0</v>
      </c>
      <c r="S19" s="2">
        <v>5.0</v>
      </c>
      <c r="T19" s="2">
        <v>3.0</v>
      </c>
      <c r="U19" s="2">
        <v>4.0</v>
      </c>
      <c r="V19" s="2">
        <v>2.0</v>
      </c>
      <c r="W19" s="2">
        <v>4.0</v>
      </c>
      <c r="X19" s="2">
        <v>3.0</v>
      </c>
      <c r="Y19" s="2">
        <v>4.0</v>
      </c>
      <c r="Z19" s="2">
        <v>5.0</v>
      </c>
      <c r="AA19" s="2">
        <v>3.0</v>
      </c>
      <c r="AB19" s="2">
        <v>4.0</v>
      </c>
      <c r="AC19" s="2">
        <v>2.0</v>
      </c>
      <c r="AD19" s="2" t="s">
        <v>117</v>
      </c>
      <c r="AE19" s="2" t="s">
        <v>119</v>
      </c>
      <c r="AF19" s="2" t="s">
        <v>120</v>
      </c>
      <c r="AG19" s="2" t="s">
        <v>93</v>
      </c>
      <c r="AH19" s="2" t="s">
        <v>122</v>
      </c>
      <c r="AI19" s="2" t="s">
        <v>142</v>
      </c>
      <c r="AJ19" s="2" t="s">
        <v>143</v>
      </c>
      <c r="AK19" s="2" t="s">
        <v>144</v>
      </c>
      <c r="AL19" s="2" t="s">
        <v>125</v>
      </c>
      <c r="AM19" s="2" t="s">
        <v>128</v>
      </c>
      <c r="AN19" s="2" t="s">
        <v>86</v>
      </c>
      <c r="AO19" s="2" t="s">
        <v>130</v>
      </c>
      <c r="AP19" s="2" t="s">
        <v>145</v>
      </c>
      <c r="AQ19" s="2" t="s">
        <v>146</v>
      </c>
      <c r="AR19" s="2" t="s">
        <v>105</v>
      </c>
      <c r="AS19" s="2" t="s">
        <v>133</v>
      </c>
      <c r="AT19" s="2" t="s">
        <v>147</v>
      </c>
      <c r="AU19" s="2" t="s">
        <v>103</v>
      </c>
      <c r="AV19" s="2" t="s">
        <v>102</v>
      </c>
      <c r="AW19" s="2" t="s">
        <v>102</v>
      </c>
      <c r="AX19">
        <f t="shared" ref="AX19:BQ19" si="27">IF(AD19=AD$1,1,0)</f>
        <v>1</v>
      </c>
      <c r="AY19">
        <f t="shared" si="27"/>
        <v>1</v>
      </c>
      <c r="AZ19">
        <f t="shared" si="27"/>
        <v>0</v>
      </c>
      <c r="BA19">
        <f t="shared" si="27"/>
        <v>0</v>
      </c>
      <c r="BB19">
        <f t="shared" si="27"/>
        <v>1</v>
      </c>
      <c r="BC19">
        <f t="shared" si="27"/>
        <v>0</v>
      </c>
      <c r="BD19">
        <f t="shared" si="27"/>
        <v>0</v>
      </c>
      <c r="BE19">
        <f t="shared" si="27"/>
        <v>0</v>
      </c>
      <c r="BF19">
        <f t="shared" si="27"/>
        <v>0</v>
      </c>
      <c r="BG19">
        <f t="shared" si="27"/>
        <v>1</v>
      </c>
      <c r="BH19">
        <f t="shared" si="27"/>
        <v>1</v>
      </c>
      <c r="BI19">
        <f t="shared" si="27"/>
        <v>1</v>
      </c>
      <c r="BJ19">
        <f t="shared" si="27"/>
        <v>0</v>
      </c>
      <c r="BK19">
        <f t="shared" si="27"/>
        <v>1</v>
      </c>
      <c r="BL19">
        <f t="shared" si="27"/>
        <v>1</v>
      </c>
      <c r="BM19">
        <f t="shared" si="27"/>
        <v>1</v>
      </c>
      <c r="BN19">
        <f t="shared" si="27"/>
        <v>0</v>
      </c>
      <c r="BO19">
        <f t="shared" si="27"/>
        <v>1</v>
      </c>
      <c r="BP19">
        <f t="shared" si="27"/>
        <v>0</v>
      </c>
      <c r="BQ19">
        <f t="shared" si="27"/>
        <v>0</v>
      </c>
      <c r="BR19">
        <f t="shared" si="3"/>
        <v>10</v>
      </c>
      <c r="BS19">
        <f t="shared" si="4"/>
        <v>4</v>
      </c>
      <c r="BT19">
        <f t="shared" si="5"/>
        <v>4.857142857</v>
      </c>
      <c r="BU19">
        <f t="shared" si="6"/>
        <v>3</v>
      </c>
      <c r="BV19">
        <f t="shared" si="7"/>
        <v>4</v>
      </c>
      <c r="BW19">
        <f t="shared" si="8"/>
        <v>50</v>
      </c>
      <c r="BX19">
        <f t="shared" si="9"/>
        <v>42.85714286</v>
      </c>
      <c r="BY19">
        <f t="shared" si="10"/>
        <v>50</v>
      </c>
      <c r="BZ19">
        <f t="shared" si="11"/>
        <v>66.66666667</v>
      </c>
    </row>
    <row r="20">
      <c r="A20" s="2" t="s">
        <v>196</v>
      </c>
      <c r="B20" s="3" t="s">
        <v>204</v>
      </c>
      <c r="C20" s="2">
        <v>7.0</v>
      </c>
      <c r="D20" s="2">
        <v>7.0</v>
      </c>
      <c r="E20" s="2">
        <v>3.0</v>
      </c>
      <c r="F20" s="2">
        <v>6.0</v>
      </c>
      <c r="G20" s="2">
        <v>6.0</v>
      </c>
      <c r="H20" s="2">
        <v>5.0</v>
      </c>
      <c r="I20" s="2">
        <v>5.0</v>
      </c>
      <c r="J20" s="2">
        <v>7.0</v>
      </c>
      <c r="K20" s="2">
        <v>7.0</v>
      </c>
      <c r="L20" s="2">
        <v>6.0</v>
      </c>
      <c r="M20" s="2">
        <v>4.0</v>
      </c>
      <c r="N20" s="2">
        <v>4.0</v>
      </c>
      <c r="O20" s="2">
        <v>6.0</v>
      </c>
      <c r="P20" s="2">
        <v>6.0</v>
      </c>
      <c r="Q20" s="2">
        <v>2.0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3.0</v>
      </c>
      <c r="Z20" s="2">
        <v>6.0</v>
      </c>
      <c r="AA20" s="2">
        <v>6.0</v>
      </c>
      <c r="AB20" s="2">
        <v>6.0</v>
      </c>
      <c r="AC20" s="2">
        <v>6.0</v>
      </c>
      <c r="AD20" s="2" t="s">
        <v>117</v>
      </c>
      <c r="AE20" s="2" t="s">
        <v>119</v>
      </c>
      <c r="AF20" s="2" t="s">
        <v>192</v>
      </c>
      <c r="AG20" s="2" t="s">
        <v>64</v>
      </c>
      <c r="AH20" s="2" t="s">
        <v>122</v>
      </c>
      <c r="AI20" s="2" t="s">
        <v>123</v>
      </c>
      <c r="AJ20" s="2" t="s">
        <v>124</v>
      </c>
      <c r="AK20" s="2" t="s">
        <v>125</v>
      </c>
      <c r="AL20" s="2" t="s">
        <v>127</v>
      </c>
      <c r="AM20" s="2" t="s">
        <v>128</v>
      </c>
      <c r="AN20" s="2" t="s">
        <v>86</v>
      </c>
      <c r="AO20" s="2" t="s">
        <v>130</v>
      </c>
      <c r="AP20" s="2" t="s">
        <v>131</v>
      </c>
      <c r="AQ20" s="2" t="s">
        <v>146</v>
      </c>
      <c r="AR20" s="2" t="s">
        <v>105</v>
      </c>
      <c r="AS20" s="2" t="s">
        <v>133</v>
      </c>
      <c r="AT20" s="2" t="s">
        <v>135</v>
      </c>
      <c r="AU20" s="2" t="s">
        <v>103</v>
      </c>
      <c r="AV20" s="2" t="s">
        <v>138</v>
      </c>
      <c r="AW20" s="2" t="s">
        <v>138</v>
      </c>
      <c r="AX20">
        <f t="shared" ref="AX20:BQ20" si="28">IF(AD20=AD$1,1,0)</f>
        <v>1</v>
      </c>
      <c r="AY20">
        <f t="shared" si="28"/>
        <v>1</v>
      </c>
      <c r="AZ20">
        <f t="shared" si="28"/>
        <v>1</v>
      </c>
      <c r="BA20">
        <f t="shared" si="28"/>
        <v>1</v>
      </c>
      <c r="BB20">
        <f t="shared" si="28"/>
        <v>1</v>
      </c>
      <c r="BC20">
        <f t="shared" si="28"/>
        <v>1</v>
      </c>
      <c r="BD20">
        <f t="shared" si="28"/>
        <v>1</v>
      </c>
      <c r="BE20">
        <f t="shared" si="28"/>
        <v>1</v>
      </c>
      <c r="BF20">
        <f t="shared" si="28"/>
        <v>1</v>
      </c>
      <c r="BG20">
        <f t="shared" si="28"/>
        <v>1</v>
      </c>
      <c r="BH20">
        <f t="shared" si="28"/>
        <v>1</v>
      </c>
      <c r="BI20">
        <f t="shared" si="28"/>
        <v>1</v>
      </c>
      <c r="BJ20">
        <f t="shared" si="28"/>
        <v>1</v>
      </c>
      <c r="BK20">
        <f t="shared" si="28"/>
        <v>1</v>
      </c>
      <c r="BL20">
        <f t="shared" si="28"/>
        <v>1</v>
      </c>
      <c r="BM20">
        <f t="shared" si="28"/>
        <v>1</v>
      </c>
      <c r="BN20">
        <f t="shared" si="28"/>
        <v>1</v>
      </c>
      <c r="BO20">
        <f t="shared" si="28"/>
        <v>1</v>
      </c>
      <c r="BP20">
        <f t="shared" si="28"/>
        <v>0</v>
      </c>
      <c r="BQ20">
        <f t="shared" si="28"/>
        <v>1</v>
      </c>
      <c r="BR20">
        <f t="shared" si="3"/>
        <v>19</v>
      </c>
      <c r="BS20">
        <f t="shared" si="4"/>
        <v>5.857142857</v>
      </c>
      <c r="BT20">
        <f t="shared" si="5"/>
        <v>5.428571429</v>
      </c>
      <c r="BU20">
        <f t="shared" si="6"/>
        <v>4.833333333</v>
      </c>
      <c r="BV20">
        <f t="shared" si="7"/>
        <v>6</v>
      </c>
      <c r="BW20">
        <f t="shared" si="8"/>
        <v>100</v>
      </c>
      <c r="BX20">
        <f t="shared" si="9"/>
        <v>100</v>
      </c>
      <c r="BY20">
        <f t="shared" si="10"/>
        <v>83.33333333</v>
      </c>
      <c r="BZ20">
        <f t="shared" si="11"/>
        <v>100</v>
      </c>
    </row>
    <row r="21">
      <c r="C21">
        <f t="shared" ref="C21:AC21" si="29">AVERAGE(C1:C20)</f>
        <v>5.526315789</v>
      </c>
      <c r="D21">
        <f t="shared" si="29"/>
        <v>6</v>
      </c>
      <c r="E21">
        <f t="shared" si="29"/>
        <v>4.684210526</v>
      </c>
      <c r="F21">
        <f t="shared" si="29"/>
        <v>5.315789474</v>
      </c>
      <c r="G21">
        <f t="shared" si="29"/>
        <v>5.052631579</v>
      </c>
      <c r="H21">
        <f t="shared" si="29"/>
        <v>4.894736842</v>
      </c>
      <c r="I21">
        <f t="shared" si="29"/>
        <v>4.631578947</v>
      </c>
      <c r="J21">
        <f t="shared" si="29"/>
        <v>5.684210526</v>
      </c>
      <c r="K21">
        <f t="shared" si="29"/>
        <v>5.421052632</v>
      </c>
      <c r="L21">
        <f t="shared" si="29"/>
        <v>4.894736842</v>
      </c>
      <c r="M21">
        <f t="shared" si="29"/>
        <v>5.368421053</v>
      </c>
      <c r="N21">
        <f t="shared" si="29"/>
        <v>5.736842105</v>
      </c>
      <c r="O21">
        <f t="shared" si="29"/>
        <v>4.842105263</v>
      </c>
      <c r="P21">
        <f t="shared" si="29"/>
        <v>5.315789474</v>
      </c>
      <c r="Q21">
        <f t="shared" si="29"/>
        <v>4.263157895</v>
      </c>
      <c r="R21">
        <f t="shared" si="29"/>
        <v>4.736842105</v>
      </c>
      <c r="S21">
        <f t="shared" si="29"/>
        <v>4.631578947</v>
      </c>
      <c r="T21">
        <f t="shared" si="29"/>
        <v>4.526315789</v>
      </c>
      <c r="U21">
        <f t="shared" si="29"/>
        <v>4.526315789</v>
      </c>
      <c r="V21">
        <f t="shared" si="29"/>
        <v>3.842105263</v>
      </c>
      <c r="W21">
        <f t="shared" si="29"/>
        <v>4.473684211</v>
      </c>
      <c r="X21">
        <f t="shared" si="29"/>
        <v>4.105263158</v>
      </c>
      <c r="Y21">
        <f t="shared" si="29"/>
        <v>4.263157895</v>
      </c>
      <c r="Z21">
        <f t="shared" si="29"/>
        <v>5.105263158</v>
      </c>
      <c r="AA21">
        <f t="shared" si="29"/>
        <v>4.473684211</v>
      </c>
      <c r="AB21">
        <f t="shared" si="29"/>
        <v>4.631578947</v>
      </c>
      <c r="AC21">
        <f t="shared" si="29"/>
        <v>4.052631579</v>
      </c>
    </row>
    <row r="22">
      <c r="C22" s="2" t="s">
        <v>270</v>
      </c>
      <c r="D22" s="2" t="s">
        <v>270</v>
      </c>
      <c r="E22" s="2" t="s">
        <v>270</v>
      </c>
      <c r="J22" s="2" t="s">
        <v>270</v>
      </c>
      <c r="L22" s="2" t="s">
        <v>270</v>
      </c>
      <c r="M22" s="2" t="s">
        <v>270</v>
      </c>
      <c r="N22" s="2" t="s">
        <v>270</v>
      </c>
      <c r="Z22" s="2" t="s">
        <v>270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3.14"/>
    <col customWidth="1" min="10" max="10" width="21.43"/>
    <col customWidth="1" min="11" max="11" width="28.0"/>
    <col customWidth="1" min="12" max="12" width="21.57"/>
    <col customWidth="1" min="16" max="16" width="16.86"/>
    <col customWidth="1" min="18" max="18" width="16.71"/>
    <col customWidth="1" min="29" max="29" width="17.43"/>
    <col customWidth="1" min="31" max="31" width="17.43"/>
    <col customWidth="1" min="42" max="42" width="16.86"/>
    <col customWidth="1" min="44" max="44" width="16.71"/>
    <col customWidth="1" min="55" max="55" width="16.86"/>
    <col customWidth="1" min="57" max="57" width="16.71"/>
    <col customWidth="1" min="68" max="68" width="16.86"/>
    <col customWidth="1" min="70" max="70" width="16.71"/>
  </cols>
  <sheetData>
    <row r="1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4" t="s">
        <v>247</v>
      </c>
      <c r="J1" s="4" t="s">
        <v>248</v>
      </c>
      <c r="K1" s="4" t="s">
        <v>249</v>
      </c>
      <c r="L1" s="4" t="s">
        <v>250</v>
      </c>
      <c r="M1" s="4" t="s">
        <v>251</v>
      </c>
      <c r="N1" s="4" t="s">
        <v>252</v>
      </c>
      <c r="O1" s="4" t="s">
        <v>253</v>
      </c>
      <c r="P1" s="4" t="s">
        <v>254</v>
      </c>
      <c r="Q1" s="4" t="s">
        <v>255</v>
      </c>
      <c r="R1" s="4" t="s">
        <v>256</v>
      </c>
      <c r="S1" s="4" t="s">
        <v>257</v>
      </c>
      <c r="T1" s="4" t="s">
        <v>258</v>
      </c>
      <c r="U1" s="4" t="s">
        <v>111</v>
      </c>
      <c r="V1" s="4" t="s">
        <v>259</v>
      </c>
      <c r="W1" s="4" t="s">
        <v>260</v>
      </c>
      <c r="X1" s="4" t="s">
        <v>261</v>
      </c>
      <c r="Y1" s="5" t="s">
        <v>262</v>
      </c>
      <c r="Z1" s="4" t="s">
        <v>251</v>
      </c>
      <c r="AA1" s="4" t="s">
        <v>252</v>
      </c>
      <c r="AB1" s="4" t="s">
        <v>253</v>
      </c>
      <c r="AC1" s="4" t="s">
        <v>254</v>
      </c>
      <c r="AD1" s="4" t="s">
        <v>255</v>
      </c>
      <c r="AE1" s="4" t="s">
        <v>256</v>
      </c>
      <c r="AF1" s="4" t="s">
        <v>257</v>
      </c>
      <c r="AG1" s="4" t="s">
        <v>258</v>
      </c>
      <c r="AH1" s="4" t="s">
        <v>111</v>
      </c>
      <c r="AI1" s="4" t="s">
        <v>259</v>
      </c>
      <c r="AJ1" s="4" t="s">
        <v>260</v>
      </c>
      <c r="AK1" s="4" t="s">
        <v>261</v>
      </c>
      <c r="AL1" s="6" t="s">
        <v>263</v>
      </c>
      <c r="AM1" s="4" t="s">
        <v>251</v>
      </c>
      <c r="AN1" s="4" t="s">
        <v>252</v>
      </c>
      <c r="AO1" s="4" t="s">
        <v>253</v>
      </c>
      <c r="AP1" s="4" t="s">
        <v>254</v>
      </c>
      <c r="AQ1" s="4" t="s">
        <v>255</v>
      </c>
      <c r="AR1" s="4" t="s">
        <v>256</v>
      </c>
      <c r="AS1" s="4" t="s">
        <v>257</v>
      </c>
      <c r="AT1" s="4" t="s">
        <v>258</v>
      </c>
      <c r="AU1" s="4" t="s">
        <v>111</v>
      </c>
      <c r="AV1" s="4" t="s">
        <v>259</v>
      </c>
      <c r="AW1" s="4" t="s">
        <v>260</v>
      </c>
      <c r="AX1" s="4" t="s">
        <v>261</v>
      </c>
      <c r="AY1" s="7" t="s">
        <v>264</v>
      </c>
      <c r="AZ1" s="4" t="s">
        <v>251</v>
      </c>
      <c r="BA1" s="4" t="s">
        <v>252</v>
      </c>
      <c r="BB1" s="4" t="s">
        <v>253</v>
      </c>
      <c r="BC1" s="4" t="s">
        <v>254</v>
      </c>
      <c r="BD1" s="4" t="s">
        <v>255</v>
      </c>
      <c r="BE1" s="4" t="s">
        <v>256</v>
      </c>
      <c r="BF1" s="4" t="s">
        <v>257</v>
      </c>
      <c r="BG1" s="4" t="s">
        <v>258</v>
      </c>
      <c r="BH1" s="4" t="s">
        <v>111</v>
      </c>
      <c r="BI1" s="4" t="s">
        <v>259</v>
      </c>
      <c r="BJ1" s="4" t="s">
        <v>260</v>
      </c>
      <c r="BK1" s="4" t="s">
        <v>261</v>
      </c>
      <c r="BL1" s="8" t="s">
        <v>265</v>
      </c>
      <c r="BM1" s="4" t="s">
        <v>251</v>
      </c>
      <c r="BN1" s="4" t="s">
        <v>252</v>
      </c>
      <c r="BO1" s="4" t="s">
        <v>253</v>
      </c>
      <c r="BP1" s="4" t="s">
        <v>254</v>
      </c>
      <c r="BQ1" s="4" t="s">
        <v>255</v>
      </c>
      <c r="BR1" s="4" t="s">
        <v>256</v>
      </c>
      <c r="BS1" s="4" t="s">
        <v>257</v>
      </c>
      <c r="BT1" s="4" t="s">
        <v>258</v>
      </c>
      <c r="BU1" s="4" t="s">
        <v>111</v>
      </c>
      <c r="BV1" s="4" t="s">
        <v>259</v>
      </c>
      <c r="BW1" s="4" t="s">
        <v>260</v>
      </c>
      <c r="BX1" s="4" t="s">
        <v>261</v>
      </c>
    </row>
    <row r="2">
      <c r="A2" s="2">
        <v>1.0</v>
      </c>
      <c r="B2">
        <f>'Pré-Teste'!AT2</f>
        <v>10</v>
      </c>
      <c r="C2">
        <f>'Pós-Teste'!BR2</f>
        <v>7</v>
      </c>
      <c r="D2">
        <f t="shared" ref="D2:D20" si="1">C2-B2</f>
        <v>-3</v>
      </c>
      <c r="E2">
        <f>'Pós-Teste'!BW2-'Pré-Teste'!AU2</f>
        <v>-25</v>
      </c>
      <c r="F2">
        <f>'Pós-Teste'!BX2-'Pré-Teste'!AV2</f>
        <v>5.357142857</v>
      </c>
      <c r="G2">
        <f>'Pós-Teste'!BY2-'Pré-Teste'!AW2</f>
        <v>-16.66666667</v>
      </c>
      <c r="H2">
        <f>'Pós-Teste'!BZ2-'Pré-Teste'!AX2</f>
        <v>-66.66666667</v>
      </c>
      <c r="I2">
        <f>'Pós-Teste'!BT2</f>
        <v>5.571428571</v>
      </c>
      <c r="J2">
        <f>'Pós-Teste'!BS2</f>
        <v>4.285714286</v>
      </c>
      <c r="K2">
        <f>'Pós-Teste'!BU2</f>
        <v>4.666666667</v>
      </c>
      <c r="L2">
        <f>'Pós-Teste'!BV2</f>
        <v>6</v>
      </c>
      <c r="M2">
        <f>IF(IFERROR(SEARCH(M$1,'Pré-Teste'!$D2)) &gt; 0,$D2,)</f>
        <v>-3</v>
      </c>
      <c r="N2">
        <f>IF(IFERROR(SEARCH(N$1,'Pré-Teste'!$D2)) &gt; 0,$D2,)</f>
        <v>-3</v>
      </c>
      <c r="O2" t="str">
        <f>IF(IFERROR(SEARCH(O$1,'Pré-Teste'!$D2)) &gt; 0,$D2,)</f>
        <v/>
      </c>
      <c r="P2" t="str">
        <f>IF(IFERROR(SEARCH(P$1,'Pré-Teste'!$D2)) &gt; 0,$D2,)</f>
        <v/>
      </c>
      <c r="Q2">
        <f>IF(IFERROR(SEARCH(Q$1,'Pré-Teste'!$D2)) &gt; 0,$D2,)</f>
        <v>-3</v>
      </c>
      <c r="R2" t="str">
        <f>IF(IFERROR(SEARCH(R$1,'Pré-Teste'!$D2)) &gt; 0,$D2,)</f>
        <v/>
      </c>
      <c r="S2">
        <f>IF(IFERROR(SEARCH(S$1,'Pré-Teste'!$D2)) &gt; 0,$D2,)</f>
        <v>-3</v>
      </c>
      <c r="T2" t="str">
        <f>IF(IFERROR(SEARCH(T$1,'Pré-Teste'!$D2)) &gt; 0,$D2,)</f>
        <v/>
      </c>
      <c r="U2" t="str">
        <f>IF(IFERROR(SEARCH(U$1,'Pré-Teste'!$D2)) &gt; 0,$D2,)</f>
        <v/>
      </c>
      <c r="V2" t="str">
        <f>IF(IFERROR(SEARCH(V$1,'Pré-Teste'!$D2)) &gt; 0,$D2,)</f>
        <v/>
      </c>
      <c r="W2">
        <f>IF(IFERROR(SEARCH(W$1,'Pré-Teste'!$D2)) &gt; 0,$D2,)</f>
        <v>-3</v>
      </c>
      <c r="X2" t="str">
        <f>IF(IFERROR(SEARCH(X$1,'Pré-Teste'!$D2)) &gt; 0,$D2,)</f>
        <v/>
      </c>
      <c r="Y2" s="9"/>
      <c r="Z2">
        <f>IF(IFERROR(SEARCH(Z$1,'Pré-Teste'!$D2)) &gt; 0,$I2,)</f>
        <v>5.571428571</v>
      </c>
      <c r="AA2">
        <f>IF(IFERROR(SEARCH(AA$1,'Pré-Teste'!$D2)) &gt; 0,$I2,)</f>
        <v>5.571428571</v>
      </c>
      <c r="AB2" t="str">
        <f>IF(IFERROR(SEARCH(AB$1,'Pré-Teste'!$D2)) &gt; 0,$I2,)</f>
        <v/>
      </c>
      <c r="AC2" t="str">
        <f>IF(IFERROR(SEARCH(AC$1,'Pré-Teste'!$D2)) &gt; 0,$I2,)</f>
        <v/>
      </c>
      <c r="AD2">
        <f>IF(IFERROR(SEARCH(AD$1,'Pré-Teste'!$D2)) &gt; 0,$I2,)</f>
        <v>5.571428571</v>
      </c>
      <c r="AE2" t="str">
        <f>IF(IFERROR(SEARCH(AE$1,'Pré-Teste'!$D2)) &gt; 0,$I2,)</f>
        <v/>
      </c>
      <c r="AF2">
        <f>IF(IFERROR(SEARCH(AF$1,'Pré-Teste'!$D2)) &gt; 0,$I2,)</f>
        <v>5.571428571</v>
      </c>
      <c r="AG2" t="str">
        <f>IF(IFERROR(SEARCH(AG$1,'Pré-Teste'!$D2)) &gt; 0,$I2,)</f>
        <v/>
      </c>
      <c r="AH2" t="str">
        <f>IF(IFERROR(SEARCH(AH$1,'Pré-Teste'!$D2)) &gt; 0,$I2,)</f>
        <v/>
      </c>
      <c r="AI2" t="str">
        <f>IF(IFERROR(SEARCH(AI$1,'Pré-Teste'!$D2)) &gt; 0,$I2,)</f>
        <v/>
      </c>
      <c r="AJ2">
        <f>IF(IFERROR(SEARCH(AJ$1,'Pré-Teste'!$D2)) &gt; 0,$I2,)</f>
        <v>5.571428571</v>
      </c>
      <c r="AK2" t="str">
        <f>IF(IFERROR(SEARCH(AK$1,'Pré-Teste'!$D2)) &gt; 0,$I2,)</f>
        <v/>
      </c>
      <c r="AL2" s="10"/>
      <c r="AM2">
        <f>IF(IFERROR(SEARCH(AM$1,'Pré-Teste'!$D2)) &gt; 0,$J2,)</f>
        <v>4.285714286</v>
      </c>
      <c r="AN2">
        <f>IF(IFERROR(SEARCH(AN$1,'Pré-Teste'!$D2)) &gt; 0,$J2,)</f>
        <v>4.285714286</v>
      </c>
      <c r="AO2" t="str">
        <f>IF(IFERROR(SEARCH(AO$1,'Pré-Teste'!$D2)) &gt; 0,$J2,)</f>
        <v/>
      </c>
      <c r="AP2" t="str">
        <f>IF(IFERROR(SEARCH(AP$1,'Pré-Teste'!$D2)) &gt; 0,$J2,)</f>
        <v/>
      </c>
      <c r="AQ2">
        <f>IF(IFERROR(SEARCH(AQ$1,'Pré-Teste'!$D2)) &gt; 0,$J2,)</f>
        <v>4.285714286</v>
      </c>
      <c r="AR2" t="str">
        <f>IF(IFERROR(SEARCH(AR$1,'Pré-Teste'!$D2)) &gt; 0,$J2,)</f>
        <v/>
      </c>
      <c r="AS2">
        <f>IF(IFERROR(SEARCH(AS$1,'Pré-Teste'!$D2)) &gt; 0,$J2,)</f>
        <v>4.285714286</v>
      </c>
      <c r="AT2" t="str">
        <f>IF(IFERROR(SEARCH(AT$1,'Pré-Teste'!$D2)) &gt; 0,$J2,)</f>
        <v/>
      </c>
      <c r="AU2" t="str">
        <f>IF(IFERROR(SEARCH(AU$1,'Pré-Teste'!$D2)) &gt; 0,$J2,)</f>
        <v/>
      </c>
      <c r="AV2" t="str">
        <f>IF(IFERROR(SEARCH(AV$1,'Pré-Teste'!$D2)) &gt; 0,$J2,)</f>
        <v/>
      </c>
      <c r="AW2">
        <f>IF(IFERROR(SEARCH(AW$1,'Pré-Teste'!$D2)) &gt; 0,$J2,)</f>
        <v>4.285714286</v>
      </c>
      <c r="AX2" t="str">
        <f>IF(IFERROR(SEARCH(AX$1,'Pré-Teste'!$D2)) &gt; 0,$J2,)</f>
        <v/>
      </c>
      <c r="AY2" s="11"/>
      <c r="AZ2">
        <f>IF(IFERROR(SEARCH(AZ$1,'Pré-Teste'!$D2)) &gt; 0,$K2,)</f>
        <v>4.666666667</v>
      </c>
      <c r="BA2">
        <f>IF(IFERROR(SEARCH(BA$1,'Pré-Teste'!$D2)) &gt; 0,$K2,)</f>
        <v>4.666666667</v>
      </c>
      <c r="BB2" t="str">
        <f>IF(IFERROR(SEARCH(BB$1,'Pré-Teste'!$D2)) &gt; 0,$K2,)</f>
        <v/>
      </c>
      <c r="BC2" t="str">
        <f>IF(IFERROR(SEARCH(BC$1,'Pré-Teste'!$D2)) &gt; 0,$K2,)</f>
        <v/>
      </c>
      <c r="BD2">
        <f>IF(IFERROR(SEARCH(BD$1,'Pré-Teste'!$D2)) &gt; 0,$K2,)</f>
        <v>4.666666667</v>
      </c>
      <c r="BE2" t="str">
        <f>IF(IFERROR(SEARCH(BE$1,'Pré-Teste'!$D2)) &gt; 0,$K2,)</f>
        <v/>
      </c>
      <c r="BF2">
        <f>IF(IFERROR(SEARCH(BF$1,'Pré-Teste'!$D2)) &gt; 0,$K2,)</f>
        <v>4.666666667</v>
      </c>
      <c r="BG2" t="str">
        <f>IF(IFERROR(SEARCH(BG$1,'Pré-Teste'!$D2)) &gt; 0,$K2,)</f>
        <v/>
      </c>
      <c r="BH2" t="str">
        <f>IF(IFERROR(SEARCH(BH$1,'Pré-Teste'!$D2)) &gt; 0,$K2,)</f>
        <v/>
      </c>
      <c r="BI2" t="str">
        <f>IF(IFERROR(SEARCH(BI$1,'Pré-Teste'!$D2)) &gt; 0,$K2,)</f>
        <v/>
      </c>
      <c r="BJ2">
        <f>IF(IFERROR(SEARCH(BJ$1,'Pré-Teste'!$D2)) &gt; 0,$K2,)</f>
        <v>4.666666667</v>
      </c>
      <c r="BK2" t="str">
        <f>IF(IFERROR(SEARCH(BK$1,'Pré-Teste'!$D2)) &gt; 0,$K2,)</f>
        <v/>
      </c>
      <c r="BL2" s="14"/>
      <c r="BM2">
        <f>IF(IFERROR(SEARCH(BM$1,'Pré-Teste'!$D2)) &gt; 0,$L2,)</f>
        <v>6</v>
      </c>
      <c r="BN2">
        <f>IF(IFERROR(SEARCH(BN$1,'Pré-Teste'!$D2)) &gt; 0,$L2,)</f>
        <v>6</v>
      </c>
      <c r="BO2" t="str">
        <f>IF(IFERROR(SEARCH(BO$1,'Pré-Teste'!$D2)) &gt; 0,$L2,)</f>
        <v/>
      </c>
      <c r="BP2" t="str">
        <f>IF(IFERROR(SEARCH(BP$1,'Pré-Teste'!$D2)) &gt; 0,$L2,)</f>
        <v/>
      </c>
      <c r="BQ2">
        <f>IF(IFERROR(SEARCH(BQ$1,'Pré-Teste'!$D2)) &gt; 0,$L2,)</f>
        <v>6</v>
      </c>
      <c r="BR2" t="str">
        <f>IF(IFERROR(SEARCH(BR$1,'Pré-Teste'!$D2)) &gt; 0,$L2,)</f>
        <v/>
      </c>
      <c r="BS2">
        <f>IF(IFERROR(SEARCH(BS$1,'Pré-Teste'!$D2)) &gt; 0,$L2,)</f>
        <v>6</v>
      </c>
      <c r="BT2" t="str">
        <f>IF(IFERROR(SEARCH(BT$1,'Pré-Teste'!$D2)) &gt; 0,$L2,)</f>
        <v/>
      </c>
      <c r="BU2" t="str">
        <f>IF(IFERROR(SEARCH(BU$1,'Pré-Teste'!$D2)) &gt; 0,$L2,)</f>
        <v/>
      </c>
      <c r="BV2" t="str">
        <f>IF(IFERROR(SEARCH(BV$1,'Pré-Teste'!$D2)) &gt; 0,$L2,)</f>
        <v/>
      </c>
      <c r="BW2">
        <f>IF(IFERROR(SEARCH(BW$1,'Pré-Teste'!$D2)) &gt; 0,$L2,)</f>
        <v>6</v>
      </c>
      <c r="BX2" t="str">
        <f>IF(IFERROR(SEARCH(BX$1,'Pré-Teste'!$D2)) &gt; 0,$L2,)</f>
        <v/>
      </c>
    </row>
    <row r="3">
      <c r="A3" s="2">
        <v>2.0</v>
      </c>
      <c r="B3">
        <f>'Pré-Teste'!AT3</f>
        <v>8</v>
      </c>
      <c r="C3">
        <f>'Pós-Teste'!BR3</f>
        <v>11</v>
      </c>
      <c r="D3">
        <f t="shared" si="1"/>
        <v>3</v>
      </c>
      <c r="E3">
        <f>'Pós-Teste'!BW3-'Pré-Teste'!AU3</f>
        <v>8.333333333</v>
      </c>
      <c r="F3">
        <f>'Pós-Teste'!BX3-'Pré-Teste'!AV3</f>
        <v>30.35714286</v>
      </c>
      <c r="G3">
        <f>'Pós-Teste'!BY3-'Pré-Teste'!AW3</f>
        <v>0</v>
      </c>
      <c r="H3">
        <f>'Pós-Teste'!BZ3-'Pré-Teste'!AX3</f>
        <v>0</v>
      </c>
      <c r="I3">
        <f>'Pós-Teste'!BT3</f>
        <v>5.571428571</v>
      </c>
      <c r="J3">
        <f>'Pós-Teste'!BS3</f>
        <v>6.142857143</v>
      </c>
      <c r="K3">
        <f>'Pós-Teste'!BU3</f>
        <v>3.5</v>
      </c>
      <c r="L3">
        <f>'Pós-Teste'!BV3</f>
        <v>4.428571429</v>
      </c>
      <c r="M3" t="str">
        <f>IF(IFERROR(SEARCH(M$1,'Pré-Teste'!$D3)) &gt; 0,$D3,)</f>
        <v/>
      </c>
      <c r="N3" t="str">
        <f>IF(IFERROR(SEARCH(N$1,'Pré-Teste'!$D3)) &gt; 0,$D3,)</f>
        <v/>
      </c>
      <c r="O3" t="str">
        <f>IF(IFERROR(SEARCH(O$1,'Pré-Teste'!$D3)) &gt; 0,$D3,)</f>
        <v/>
      </c>
      <c r="P3">
        <f>IF(IFERROR(SEARCH(P$1,'Pré-Teste'!$D3)) &gt; 0,$D3,)</f>
        <v>3</v>
      </c>
      <c r="Q3">
        <f>IF(IFERROR(SEARCH(Q$1,'Pré-Teste'!$D3)) &gt; 0,$D3,)</f>
        <v>3</v>
      </c>
      <c r="R3" t="str">
        <f>IF(IFERROR(SEARCH(R$1,'Pré-Teste'!$D3)) &gt; 0,$D3,)</f>
        <v/>
      </c>
      <c r="S3" t="str">
        <f>IF(IFERROR(SEARCH(S$1,'Pré-Teste'!$D3)) &gt; 0,$D3,)</f>
        <v/>
      </c>
      <c r="T3">
        <f>IF(IFERROR(SEARCH(T$1,'Pré-Teste'!$D3)) &gt; 0,$D3,)</f>
        <v>3</v>
      </c>
      <c r="U3">
        <f>IF(IFERROR(SEARCH(U$1,'Pré-Teste'!$D3)) &gt; 0,$D3,)</f>
        <v>3</v>
      </c>
      <c r="V3">
        <f>IF(IFERROR(SEARCH(V$1,'Pré-Teste'!$D3)) &gt; 0,$D3,)</f>
        <v>3</v>
      </c>
      <c r="W3">
        <f>IF(IFERROR(SEARCH(W$1,'Pré-Teste'!$D3)) &gt; 0,$D3,)</f>
        <v>3</v>
      </c>
      <c r="X3">
        <f>IF(IFERROR(SEARCH(X$1,'Pré-Teste'!$D3)) &gt; 0,$D3,)</f>
        <v>3</v>
      </c>
      <c r="Y3" s="9"/>
      <c r="Z3" t="str">
        <f>IF(IFERROR(SEARCH(Z$1,'Pré-Teste'!$D3)) &gt; 0,$I3,)</f>
        <v/>
      </c>
      <c r="AA3" t="str">
        <f>IF(IFERROR(SEARCH(AA$1,'Pré-Teste'!$D3)) &gt; 0,$I3,)</f>
        <v/>
      </c>
      <c r="AB3" t="str">
        <f>IF(IFERROR(SEARCH(AB$1,'Pré-Teste'!$D3)) &gt; 0,$I3,)</f>
        <v/>
      </c>
      <c r="AC3">
        <f>IF(IFERROR(SEARCH(AC$1,'Pré-Teste'!$D3)) &gt; 0,$I3,)</f>
        <v>5.571428571</v>
      </c>
      <c r="AD3">
        <f>IF(IFERROR(SEARCH(AD$1,'Pré-Teste'!$D3)) &gt; 0,$I3,)</f>
        <v>5.571428571</v>
      </c>
      <c r="AE3" t="str">
        <f>IF(IFERROR(SEARCH(AE$1,'Pré-Teste'!$D3)) &gt; 0,$I3,)</f>
        <v/>
      </c>
      <c r="AF3" t="str">
        <f>IF(IFERROR(SEARCH(AF$1,'Pré-Teste'!$D3)) &gt; 0,$I3,)</f>
        <v/>
      </c>
      <c r="AG3">
        <f>IF(IFERROR(SEARCH(AG$1,'Pré-Teste'!$D3)) &gt; 0,$I3,)</f>
        <v>5.571428571</v>
      </c>
      <c r="AH3">
        <f>IF(IFERROR(SEARCH(AH$1,'Pré-Teste'!$D3)) &gt; 0,$I3,)</f>
        <v>5.571428571</v>
      </c>
      <c r="AI3">
        <f>IF(IFERROR(SEARCH(AI$1,'Pré-Teste'!$D3)) &gt; 0,$I3,)</f>
        <v>5.571428571</v>
      </c>
      <c r="AJ3">
        <f>IF(IFERROR(SEARCH(AJ$1,'Pré-Teste'!$D3)) &gt; 0,$I3,)</f>
        <v>5.571428571</v>
      </c>
      <c r="AK3">
        <f>IF(IFERROR(SEARCH(AK$1,'Pré-Teste'!$D3)) &gt; 0,$I3,)</f>
        <v>5.571428571</v>
      </c>
      <c r="AL3" s="10"/>
      <c r="AM3" t="str">
        <f>IF(IFERROR(SEARCH(AM$1,'Pré-Teste'!$D3)) &gt; 0,$J3,)</f>
        <v/>
      </c>
      <c r="AN3" t="str">
        <f>IF(IFERROR(SEARCH(AN$1,'Pré-Teste'!$D3)) &gt; 0,$J3,)</f>
        <v/>
      </c>
      <c r="AO3" t="str">
        <f>IF(IFERROR(SEARCH(AO$1,'Pré-Teste'!$D3)) &gt; 0,$J3,)</f>
        <v/>
      </c>
      <c r="AP3">
        <f>IF(IFERROR(SEARCH(AP$1,'Pré-Teste'!$D3)) &gt; 0,$J3,)</f>
        <v>6.142857143</v>
      </c>
      <c r="AQ3">
        <f>IF(IFERROR(SEARCH(AQ$1,'Pré-Teste'!$D3)) &gt; 0,$J3,)</f>
        <v>6.142857143</v>
      </c>
      <c r="AR3" t="str">
        <f>IF(IFERROR(SEARCH(AR$1,'Pré-Teste'!$D3)) &gt; 0,$J3,)</f>
        <v/>
      </c>
      <c r="AS3" t="str">
        <f>IF(IFERROR(SEARCH(AS$1,'Pré-Teste'!$D3)) &gt; 0,$J3,)</f>
        <v/>
      </c>
      <c r="AT3">
        <f>IF(IFERROR(SEARCH(AT$1,'Pré-Teste'!$D3)) &gt; 0,$J3,)</f>
        <v>6.142857143</v>
      </c>
      <c r="AU3">
        <f>IF(IFERROR(SEARCH(AU$1,'Pré-Teste'!$D3)) &gt; 0,$J3,)</f>
        <v>6.142857143</v>
      </c>
      <c r="AV3">
        <f>IF(IFERROR(SEARCH(AV$1,'Pré-Teste'!$D3)) &gt; 0,$J3,)</f>
        <v>6.142857143</v>
      </c>
      <c r="AW3">
        <f>IF(IFERROR(SEARCH(AW$1,'Pré-Teste'!$D3)) &gt; 0,$J3,)</f>
        <v>6.142857143</v>
      </c>
      <c r="AX3">
        <f>IF(IFERROR(SEARCH(AX$1,'Pré-Teste'!$D3)) &gt; 0,$J3,)</f>
        <v>6.142857143</v>
      </c>
      <c r="AY3" s="11"/>
      <c r="AZ3" t="str">
        <f>IF(IFERROR(SEARCH(AZ$1,'Pré-Teste'!$D3)) &gt; 0,$K3,)</f>
        <v/>
      </c>
      <c r="BA3" t="str">
        <f>IF(IFERROR(SEARCH(BA$1,'Pré-Teste'!$D3)) &gt; 0,$K3,)</f>
        <v/>
      </c>
      <c r="BB3" t="str">
        <f>IF(IFERROR(SEARCH(BB$1,'Pré-Teste'!$D3)) &gt; 0,$K3,)</f>
        <v/>
      </c>
      <c r="BC3">
        <f>IF(IFERROR(SEARCH(BC$1,'Pré-Teste'!$D3)) &gt; 0,$K3,)</f>
        <v>3.5</v>
      </c>
      <c r="BD3">
        <f>IF(IFERROR(SEARCH(BD$1,'Pré-Teste'!$D3)) &gt; 0,$K3,)</f>
        <v>3.5</v>
      </c>
      <c r="BE3" t="str">
        <f>IF(IFERROR(SEARCH(BE$1,'Pré-Teste'!$D3)) &gt; 0,$K3,)</f>
        <v/>
      </c>
      <c r="BF3" t="str">
        <f>IF(IFERROR(SEARCH(BF$1,'Pré-Teste'!$D3)) &gt; 0,$K3,)</f>
        <v/>
      </c>
      <c r="BG3">
        <f>IF(IFERROR(SEARCH(BG$1,'Pré-Teste'!$D3)) &gt; 0,$K3,)</f>
        <v>3.5</v>
      </c>
      <c r="BH3">
        <f>IF(IFERROR(SEARCH(BH$1,'Pré-Teste'!$D3)) &gt; 0,$K3,)</f>
        <v>3.5</v>
      </c>
      <c r="BI3">
        <f>IF(IFERROR(SEARCH(BI$1,'Pré-Teste'!$D3)) &gt; 0,$K3,)</f>
        <v>3.5</v>
      </c>
      <c r="BJ3">
        <f>IF(IFERROR(SEARCH(BJ$1,'Pré-Teste'!$D3)) &gt; 0,$K3,)</f>
        <v>3.5</v>
      </c>
      <c r="BK3">
        <f>IF(IFERROR(SEARCH(BK$1,'Pré-Teste'!$D3)) &gt; 0,$K3,)</f>
        <v>3.5</v>
      </c>
      <c r="BL3" s="14"/>
      <c r="BM3" t="str">
        <f>IF(IFERROR(SEARCH(BM$1,'Pré-Teste'!$D3)) &gt; 0,$L3,)</f>
        <v/>
      </c>
      <c r="BN3" t="str">
        <f>IF(IFERROR(SEARCH(BN$1,'Pré-Teste'!$D3)) &gt; 0,$L3,)</f>
        <v/>
      </c>
      <c r="BO3" t="str">
        <f>IF(IFERROR(SEARCH(BO$1,'Pré-Teste'!$D3)) &gt; 0,$L3,)</f>
        <v/>
      </c>
      <c r="BP3">
        <f>IF(IFERROR(SEARCH(BP$1,'Pré-Teste'!$D3)) &gt; 0,$L3,)</f>
        <v>4.428571429</v>
      </c>
      <c r="BQ3">
        <f>IF(IFERROR(SEARCH(BQ$1,'Pré-Teste'!$D3)) &gt; 0,$L3,)</f>
        <v>4.428571429</v>
      </c>
      <c r="BR3" t="str">
        <f>IF(IFERROR(SEARCH(BR$1,'Pré-Teste'!$D3)) &gt; 0,$L3,)</f>
        <v/>
      </c>
      <c r="BS3" t="str">
        <f>IF(IFERROR(SEARCH(BS$1,'Pré-Teste'!$D3)) &gt; 0,$L3,)</f>
        <v/>
      </c>
      <c r="BT3">
        <f>IF(IFERROR(SEARCH(BT$1,'Pré-Teste'!$D3)) &gt; 0,$L3,)</f>
        <v>4.428571429</v>
      </c>
      <c r="BU3">
        <f>IF(IFERROR(SEARCH(BU$1,'Pré-Teste'!$D3)) &gt; 0,$L3,)</f>
        <v>4.428571429</v>
      </c>
      <c r="BV3">
        <f>IF(IFERROR(SEARCH(BV$1,'Pré-Teste'!$D3)) &gt; 0,$L3,)</f>
        <v>4.428571429</v>
      </c>
      <c r="BW3">
        <f>IF(IFERROR(SEARCH(BW$1,'Pré-Teste'!$D3)) &gt; 0,$L3,)</f>
        <v>4.428571429</v>
      </c>
      <c r="BX3">
        <f>IF(IFERROR(SEARCH(BX$1,'Pré-Teste'!$D3)) &gt; 0,$L3,)</f>
        <v>4.428571429</v>
      </c>
    </row>
    <row r="4">
      <c r="A4" s="2">
        <v>3.0</v>
      </c>
      <c r="B4">
        <f>'Pré-Teste'!AT4</f>
        <v>11</v>
      </c>
      <c r="C4">
        <f>'Pós-Teste'!BR4</f>
        <v>7</v>
      </c>
      <c r="D4">
        <f t="shared" si="1"/>
        <v>-4</v>
      </c>
      <c r="E4">
        <f>'Pós-Teste'!BW4-'Pré-Teste'!AU4</f>
        <v>-50</v>
      </c>
      <c r="F4">
        <f>'Pós-Teste'!BX4-'Pré-Teste'!AV4</f>
        <v>17.85714286</v>
      </c>
      <c r="G4">
        <f>'Pós-Teste'!BY4-'Pré-Teste'!AW4</f>
        <v>-16.66666667</v>
      </c>
      <c r="H4">
        <f>'Pós-Teste'!BZ4-'Pré-Teste'!AX4</f>
        <v>-100</v>
      </c>
      <c r="I4">
        <f>'Pós-Teste'!BT4</f>
        <v>4</v>
      </c>
      <c r="J4">
        <f>'Pós-Teste'!BS4</f>
        <v>4</v>
      </c>
      <c r="K4">
        <f>'Pós-Teste'!BU4</f>
        <v>4.666666667</v>
      </c>
      <c r="L4">
        <f>'Pós-Teste'!BV4</f>
        <v>4.142857143</v>
      </c>
      <c r="M4" t="str">
        <f>IF(IFERROR(SEARCH(M$1,'Pré-Teste'!$D4)) &gt; 0,$D4,)</f>
        <v/>
      </c>
      <c r="N4" t="str">
        <f>IF(IFERROR(SEARCH(N$1,'Pré-Teste'!$D4)) &gt; 0,$D4,)</f>
        <v/>
      </c>
      <c r="O4" t="str">
        <f>IF(IFERROR(SEARCH(O$1,'Pré-Teste'!$D4)) &gt; 0,$D4,)</f>
        <v/>
      </c>
      <c r="P4" t="str">
        <f>IF(IFERROR(SEARCH(P$1,'Pré-Teste'!$D4)) &gt; 0,$D4,)</f>
        <v/>
      </c>
      <c r="Q4" t="str">
        <f>IF(IFERROR(SEARCH(Q$1,'Pré-Teste'!$D4)) &gt; 0,$D4,)</f>
        <v/>
      </c>
      <c r="R4" t="str">
        <f>IF(IFERROR(SEARCH(R$1,'Pré-Teste'!$D4)) &gt; 0,$D4,)</f>
        <v/>
      </c>
      <c r="S4" t="str">
        <f>IF(IFERROR(SEARCH(S$1,'Pré-Teste'!$D4)) &gt; 0,$D4,)</f>
        <v/>
      </c>
      <c r="T4">
        <f>IF(IFERROR(SEARCH(T$1,'Pré-Teste'!$D4)) &gt; 0,$D4,)</f>
        <v>-4</v>
      </c>
      <c r="U4" t="str">
        <f>IF(IFERROR(SEARCH(U$1,'Pré-Teste'!$D4)) &gt; 0,$D4,)</f>
        <v/>
      </c>
      <c r="V4" t="str">
        <f>IF(IFERROR(SEARCH(V$1,'Pré-Teste'!$D4)) &gt; 0,$D4,)</f>
        <v/>
      </c>
      <c r="W4">
        <f>IF(IFERROR(SEARCH(W$1,'Pré-Teste'!$D4)) &gt; 0,$D4,)</f>
        <v>-4</v>
      </c>
      <c r="X4">
        <f>IF(IFERROR(SEARCH(X$1,'Pré-Teste'!$D4)) &gt; 0,$D4,)</f>
        <v>-4</v>
      </c>
      <c r="Y4" s="9"/>
      <c r="Z4" t="str">
        <f>IF(IFERROR(SEARCH(Z$1,'Pré-Teste'!$D4)) &gt; 0,$I4,)</f>
        <v/>
      </c>
      <c r="AA4" t="str">
        <f>IF(IFERROR(SEARCH(AA$1,'Pré-Teste'!$D4)) &gt; 0,$I4,)</f>
        <v/>
      </c>
      <c r="AB4" t="str">
        <f>IF(IFERROR(SEARCH(AB$1,'Pré-Teste'!$D4)) &gt; 0,$I4,)</f>
        <v/>
      </c>
      <c r="AC4" t="str">
        <f>IF(IFERROR(SEARCH(AC$1,'Pré-Teste'!$D4)) &gt; 0,$I4,)</f>
        <v/>
      </c>
      <c r="AD4" t="str">
        <f>IF(IFERROR(SEARCH(AD$1,'Pré-Teste'!$D4)) &gt; 0,$I4,)</f>
        <v/>
      </c>
      <c r="AE4" t="str">
        <f>IF(IFERROR(SEARCH(AE$1,'Pré-Teste'!$D4)) &gt; 0,$I4,)</f>
        <v/>
      </c>
      <c r="AF4" t="str">
        <f>IF(IFERROR(SEARCH(AF$1,'Pré-Teste'!$D4)) &gt; 0,$I4,)</f>
        <v/>
      </c>
      <c r="AG4">
        <f>IF(IFERROR(SEARCH(AG$1,'Pré-Teste'!$D4)) &gt; 0,$I4,)</f>
        <v>4</v>
      </c>
      <c r="AH4" t="str">
        <f>IF(IFERROR(SEARCH(AH$1,'Pré-Teste'!$D4)) &gt; 0,$I4,)</f>
        <v/>
      </c>
      <c r="AI4" t="str">
        <f>IF(IFERROR(SEARCH(AI$1,'Pré-Teste'!$D4)) &gt; 0,$I4,)</f>
        <v/>
      </c>
      <c r="AJ4">
        <f>IF(IFERROR(SEARCH(AJ$1,'Pré-Teste'!$D4)) &gt; 0,$I4,)</f>
        <v>4</v>
      </c>
      <c r="AK4">
        <f>IF(IFERROR(SEARCH(AK$1,'Pré-Teste'!$D4)) &gt; 0,$I4,)</f>
        <v>4</v>
      </c>
      <c r="AL4" s="10"/>
      <c r="AM4" t="str">
        <f>IF(IFERROR(SEARCH(AM$1,'Pré-Teste'!$D4)) &gt; 0,$J4,)</f>
        <v/>
      </c>
      <c r="AN4" t="str">
        <f>IF(IFERROR(SEARCH(AN$1,'Pré-Teste'!$D4)) &gt; 0,$J4,)</f>
        <v/>
      </c>
      <c r="AO4" t="str">
        <f>IF(IFERROR(SEARCH(AO$1,'Pré-Teste'!$D4)) &gt; 0,$J4,)</f>
        <v/>
      </c>
      <c r="AP4" t="str">
        <f>IF(IFERROR(SEARCH(AP$1,'Pré-Teste'!$D4)) &gt; 0,$J4,)</f>
        <v/>
      </c>
      <c r="AQ4" t="str">
        <f>IF(IFERROR(SEARCH(AQ$1,'Pré-Teste'!$D4)) &gt; 0,$J4,)</f>
        <v/>
      </c>
      <c r="AR4" t="str">
        <f>IF(IFERROR(SEARCH(AR$1,'Pré-Teste'!$D4)) &gt; 0,$J4,)</f>
        <v/>
      </c>
      <c r="AS4" t="str">
        <f>IF(IFERROR(SEARCH(AS$1,'Pré-Teste'!$D4)) &gt; 0,$J4,)</f>
        <v/>
      </c>
      <c r="AT4">
        <f>IF(IFERROR(SEARCH(AT$1,'Pré-Teste'!$D4)) &gt; 0,$J4,)</f>
        <v>4</v>
      </c>
      <c r="AU4" t="str">
        <f>IF(IFERROR(SEARCH(AU$1,'Pré-Teste'!$D4)) &gt; 0,$J4,)</f>
        <v/>
      </c>
      <c r="AV4" t="str">
        <f>IF(IFERROR(SEARCH(AV$1,'Pré-Teste'!$D4)) &gt; 0,$J4,)</f>
        <v/>
      </c>
      <c r="AW4">
        <f>IF(IFERROR(SEARCH(AW$1,'Pré-Teste'!$D4)) &gt; 0,$J4,)</f>
        <v>4</v>
      </c>
      <c r="AX4">
        <f>IF(IFERROR(SEARCH(AX$1,'Pré-Teste'!$D4)) &gt; 0,$J4,)</f>
        <v>4</v>
      </c>
      <c r="AY4" s="11"/>
      <c r="AZ4" t="str">
        <f>IF(IFERROR(SEARCH(AZ$1,'Pré-Teste'!$D4)) &gt; 0,$K4,)</f>
        <v/>
      </c>
      <c r="BA4" t="str">
        <f>IF(IFERROR(SEARCH(BA$1,'Pré-Teste'!$D4)) &gt; 0,$K4,)</f>
        <v/>
      </c>
      <c r="BB4" t="str">
        <f>IF(IFERROR(SEARCH(BB$1,'Pré-Teste'!$D4)) &gt; 0,$K4,)</f>
        <v/>
      </c>
      <c r="BC4" t="str">
        <f>IF(IFERROR(SEARCH(BC$1,'Pré-Teste'!$D4)) &gt; 0,$K4,)</f>
        <v/>
      </c>
      <c r="BD4" t="str">
        <f>IF(IFERROR(SEARCH(BD$1,'Pré-Teste'!$D4)) &gt; 0,$K4,)</f>
        <v/>
      </c>
      <c r="BE4" t="str">
        <f>IF(IFERROR(SEARCH(BE$1,'Pré-Teste'!$D4)) &gt; 0,$K4,)</f>
        <v/>
      </c>
      <c r="BF4" t="str">
        <f>IF(IFERROR(SEARCH(BF$1,'Pré-Teste'!$D4)) &gt; 0,$K4,)</f>
        <v/>
      </c>
      <c r="BG4">
        <f>IF(IFERROR(SEARCH(BG$1,'Pré-Teste'!$D4)) &gt; 0,$K4,)</f>
        <v>4.666666667</v>
      </c>
      <c r="BH4" t="str">
        <f>IF(IFERROR(SEARCH(BH$1,'Pré-Teste'!$D4)) &gt; 0,$K4,)</f>
        <v/>
      </c>
      <c r="BI4" t="str">
        <f>IF(IFERROR(SEARCH(BI$1,'Pré-Teste'!$D4)) &gt; 0,$K4,)</f>
        <v/>
      </c>
      <c r="BJ4">
        <f>IF(IFERROR(SEARCH(BJ$1,'Pré-Teste'!$D4)) &gt; 0,$K4,)</f>
        <v>4.666666667</v>
      </c>
      <c r="BK4">
        <f>IF(IFERROR(SEARCH(BK$1,'Pré-Teste'!$D4)) &gt; 0,$K4,)</f>
        <v>4.666666667</v>
      </c>
      <c r="BL4" s="14"/>
      <c r="BM4" t="str">
        <f>IF(IFERROR(SEARCH(BM$1,'Pré-Teste'!$D4)) &gt; 0,$L4,)</f>
        <v/>
      </c>
      <c r="BN4" t="str">
        <f>IF(IFERROR(SEARCH(BN$1,'Pré-Teste'!$D4)) &gt; 0,$L4,)</f>
        <v/>
      </c>
      <c r="BO4" t="str">
        <f>IF(IFERROR(SEARCH(BO$1,'Pré-Teste'!$D4)) &gt; 0,$L4,)</f>
        <v/>
      </c>
      <c r="BP4" t="str">
        <f>IF(IFERROR(SEARCH(BP$1,'Pré-Teste'!$D4)) &gt; 0,$L4,)</f>
        <v/>
      </c>
      <c r="BQ4" t="str">
        <f>IF(IFERROR(SEARCH(BQ$1,'Pré-Teste'!$D4)) &gt; 0,$L4,)</f>
        <v/>
      </c>
      <c r="BR4" t="str">
        <f>IF(IFERROR(SEARCH(BR$1,'Pré-Teste'!$D4)) &gt; 0,$L4,)</f>
        <v/>
      </c>
      <c r="BS4" t="str">
        <f>IF(IFERROR(SEARCH(BS$1,'Pré-Teste'!$D4)) &gt; 0,$L4,)</f>
        <v/>
      </c>
      <c r="BT4">
        <f>IF(IFERROR(SEARCH(BT$1,'Pré-Teste'!$D4)) &gt; 0,$L4,)</f>
        <v>4.142857143</v>
      </c>
      <c r="BU4" t="str">
        <f>IF(IFERROR(SEARCH(BU$1,'Pré-Teste'!$D4)) &gt; 0,$L4,)</f>
        <v/>
      </c>
      <c r="BV4" t="str">
        <f>IF(IFERROR(SEARCH(BV$1,'Pré-Teste'!$D4)) &gt; 0,$L4,)</f>
        <v/>
      </c>
      <c r="BW4">
        <f>IF(IFERROR(SEARCH(BW$1,'Pré-Teste'!$D4)) &gt; 0,$L4,)</f>
        <v>4.142857143</v>
      </c>
      <c r="BX4">
        <f>IF(IFERROR(SEARCH(BX$1,'Pré-Teste'!$D4)) &gt; 0,$L4,)</f>
        <v>4.142857143</v>
      </c>
    </row>
    <row r="5">
      <c r="A5" s="2">
        <v>4.0</v>
      </c>
      <c r="B5">
        <f>'Pré-Teste'!AT5</f>
        <v>19</v>
      </c>
      <c r="C5">
        <f>'Pós-Teste'!BR5</f>
        <v>18</v>
      </c>
      <c r="D5">
        <f t="shared" si="1"/>
        <v>-1</v>
      </c>
      <c r="E5">
        <f>'Pós-Teste'!BW5-'Pré-Teste'!AU5</f>
        <v>0</v>
      </c>
      <c r="F5">
        <f>'Pós-Teste'!BX5-'Pré-Teste'!AV5</f>
        <v>-14.28571429</v>
      </c>
      <c r="G5">
        <f>'Pós-Teste'!BY5-'Pré-Teste'!AW5</f>
        <v>0</v>
      </c>
      <c r="H5">
        <f>'Pós-Teste'!BZ5-'Pré-Teste'!AX5</f>
        <v>0</v>
      </c>
      <c r="I5">
        <f>'Pós-Teste'!BT5</f>
        <v>6.285714286</v>
      </c>
      <c r="J5">
        <f>'Pós-Teste'!BS5</f>
        <v>5.571428571</v>
      </c>
      <c r="K5">
        <f>'Pós-Teste'!BU5</f>
        <v>5</v>
      </c>
      <c r="L5">
        <f>'Pós-Teste'!BV5</f>
        <v>5.428571429</v>
      </c>
      <c r="M5">
        <f>IF(IFERROR(SEARCH(M$1,'Pré-Teste'!$D5)) &gt; 0,$D5,)</f>
        <v>-1</v>
      </c>
      <c r="N5">
        <f>IF(IFERROR(SEARCH(N$1,'Pré-Teste'!$D5)) &gt; 0,$D5,)</f>
        <v>-1</v>
      </c>
      <c r="O5" t="str">
        <f>IF(IFERROR(SEARCH(O$1,'Pré-Teste'!$D5)) &gt; 0,$D5,)</f>
        <v/>
      </c>
      <c r="P5">
        <f>IF(IFERROR(SEARCH(P$1,'Pré-Teste'!$D5)) &gt; 0,$D5,)</f>
        <v>-1</v>
      </c>
      <c r="Q5" t="str">
        <f>IF(IFERROR(SEARCH(Q$1,'Pré-Teste'!$D5)) &gt; 0,$D5,)</f>
        <v/>
      </c>
      <c r="R5">
        <f>IF(IFERROR(SEARCH(R$1,'Pré-Teste'!$D5)) &gt; 0,$D5,)</f>
        <v>-1</v>
      </c>
      <c r="S5" t="str">
        <f>IF(IFERROR(SEARCH(S$1,'Pré-Teste'!$D5)) &gt; 0,$D5,)</f>
        <v/>
      </c>
      <c r="T5">
        <f>IF(IFERROR(SEARCH(T$1,'Pré-Teste'!$D5)) &gt; 0,$D5,)</f>
        <v>-1</v>
      </c>
      <c r="U5">
        <f>IF(IFERROR(SEARCH(U$1,'Pré-Teste'!$D5)) &gt; 0,$D5,)</f>
        <v>-1</v>
      </c>
      <c r="V5">
        <f>IF(IFERROR(SEARCH(V$1,'Pré-Teste'!$D5)) &gt; 0,$D5,)</f>
        <v>-1</v>
      </c>
      <c r="W5">
        <f>IF(IFERROR(SEARCH(W$1,'Pré-Teste'!$D5)) &gt; 0,$D5,)</f>
        <v>-1</v>
      </c>
      <c r="X5">
        <f>IF(IFERROR(SEARCH(X$1,'Pré-Teste'!$D5)) &gt; 0,$D5,)</f>
        <v>-1</v>
      </c>
      <c r="Y5" s="9"/>
      <c r="Z5">
        <f>IF(IFERROR(SEARCH(Z$1,'Pré-Teste'!$D5)) &gt; 0,$I5,)</f>
        <v>6.285714286</v>
      </c>
      <c r="AA5">
        <f>IF(IFERROR(SEARCH(AA$1,'Pré-Teste'!$D5)) &gt; 0,$I5,)</f>
        <v>6.285714286</v>
      </c>
      <c r="AB5" t="str">
        <f>IF(IFERROR(SEARCH(AB$1,'Pré-Teste'!$D5)) &gt; 0,$I5,)</f>
        <v/>
      </c>
      <c r="AC5">
        <f>IF(IFERROR(SEARCH(AC$1,'Pré-Teste'!$D5)) &gt; 0,$I5,)</f>
        <v>6.285714286</v>
      </c>
      <c r="AD5" t="str">
        <f>IF(IFERROR(SEARCH(AD$1,'Pré-Teste'!$D5)) &gt; 0,$I5,)</f>
        <v/>
      </c>
      <c r="AE5">
        <f>IF(IFERROR(SEARCH(AE$1,'Pré-Teste'!$D5)) &gt; 0,$I5,)</f>
        <v>6.285714286</v>
      </c>
      <c r="AF5" t="str">
        <f>IF(IFERROR(SEARCH(AF$1,'Pré-Teste'!$D5)) &gt; 0,$I5,)</f>
        <v/>
      </c>
      <c r="AG5">
        <f>IF(IFERROR(SEARCH(AG$1,'Pré-Teste'!$D5)) &gt; 0,$I5,)</f>
        <v>6.285714286</v>
      </c>
      <c r="AH5">
        <f>IF(IFERROR(SEARCH(AH$1,'Pré-Teste'!$D5)) &gt; 0,$I5,)</f>
        <v>6.285714286</v>
      </c>
      <c r="AI5">
        <f>IF(IFERROR(SEARCH(AI$1,'Pré-Teste'!$D5)) &gt; 0,$I5,)</f>
        <v>6.285714286</v>
      </c>
      <c r="AJ5">
        <f>IF(IFERROR(SEARCH(AJ$1,'Pré-Teste'!$D5)) &gt; 0,$I5,)</f>
        <v>6.285714286</v>
      </c>
      <c r="AK5">
        <f>IF(IFERROR(SEARCH(AK$1,'Pré-Teste'!$D5)) &gt; 0,$I5,)</f>
        <v>6.285714286</v>
      </c>
      <c r="AL5" s="10"/>
      <c r="AM5">
        <f>IF(IFERROR(SEARCH(AM$1,'Pré-Teste'!$D5)) &gt; 0,$J5,)</f>
        <v>5.571428571</v>
      </c>
      <c r="AN5">
        <f>IF(IFERROR(SEARCH(AN$1,'Pré-Teste'!$D5)) &gt; 0,$J5,)</f>
        <v>5.571428571</v>
      </c>
      <c r="AO5" t="str">
        <f>IF(IFERROR(SEARCH(AO$1,'Pré-Teste'!$D5)) &gt; 0,$J5,)</f>
        <v/>
      </c>
      <c r="AP5">
        <f>IF(IFERROR(SEARCH(AP$1,'Pré-Teste'!$D5)) &gt; 0,$J5,)</f>
        <v>5.571428571</v>
      </c>
      <c r="AQ5" t="str">
        <f>IF(IFERROR(SEARCH(AQ$1,'Pré-Teste'!$D5)) &gt; 0,$J5,)</f>
        <v/>
      </c>
      <c r="AR5">
        <f>IF(IFERROR(SEARCH(AR$1,'Pré-Teste'!$D5)) &gt; 0,$J5,)</f>
        <v>5.571428571</v>
      </c>
      <c r="AS5" t="str">
        <f>IF(IFERROR(SEARCH(AS$1,'Pré-Teste'!$D5)) &gt; 0,$J5,)</f>
        <v/>
      </c>
      <c r="AT5">
        <f>IF(IFERROR(SEARCH(AT$1,'Pré-Teste'!$D5)) &gt; 0,$J5,)</f>
        <v>5.571428571</v>
      </c>
      <c r="AU5">
        <f>IF(IFERROR(SEARCH(AU$1,'Pré-Teste'!$D5)) &gt; 0,$J5,)</f>
        <v>5.571428571</v>
      </c>
      <c r="AV5">
        <f>IF(IFERROR(SEARCH(AV$1,'Pré-Teste'!$D5)) &gt; 0,$J5,)</f>
        <v>5.571428571</v>
      </c>
      <c r="AW5">
        <f>IF(IFERROR(SEARCH(AW$1,'Pré-Teste'!$D5)) &gt; 0,$J5,)</f>
        <v>5.571428571</v>
      </c>
      <c r="AX5">
        <f>IF(IFERROR(SEARCH(AX$1,'Pré-Teste'!$D5)) &gt; 0,$J5,)</f>
        <v>5.571428571</v>
      </c>
      <c r="AY5" s="11"/>
      <c r="AZ5">
        <f>IF(IFERROR(SEARCH(AZ$1,'Pré-Teste'!$D5)) &gt; 0,$K5,)</f>
        <v>5</v>
      </c>
      <c r="BA5">
        <f>IF(IFERROR(SEARCH(BA$1,'Pré-Teste'!$D5)) &gt; 0,$K5,)</f>
        <v>5</v>
      </c>
      <c r="BB5" t="str">
        <f>IF(IFERROR(SEARCH(BB$1,'Pré-Teste'!$D5)) &gt; 0,$K5,)</f>
        <v/>
      </c>
      <c r="BC5">
        <f>IF(IFERROR(SEARCH(BC$1,'Pré-Teste'!$D5)) &gt; 0,$K5,)</f>
        <v>5</v>
      </c>
      <c r="BD5" t="str">
        <f>IF(IFERROR(SEARCH(BD$1,'Pré-Teste'!$D5)) &gt; 0,$K5,)</f>
        <v/>
      </c>
      <c r="BE5">
        <f>IF(IFERROR(SEARCH(BE$1,'Pré-Teste'!$D5)) &gt; 0,$K5,)</f>
        <v>5</v>
      </c>
      <c r="BF5" t="str">
        <f>IF(IFERROR(SEARCH(BF$1,'Pré-Teste'!$D5)) &gt; 0,$K5,)</f>
        <v/>
      </c>
      <c r="BG5">
        <f>IF(IFERROR(SEARCH(BG$1,'Pré-Teste'!$D5)) &gt; 0,$K5,)</f>
        <v>5</v>
      </c>
      <c r="BH5">
        <f>IF(IFERROR(SEARCH(BH$1,'Pré-Teste'!$D5)) &gt; 0,$K5,)</f>
        <v>5</v>
      </c>
      <c r="BI5">
        <f>IF(IFERROR(SEARCH(BI$1,'Pré-Teste'!$D5)) &gt; 0,$K5,)</f>
        <v>5</v>
      </c>
      <c r="BJ5">
        <f>IF(IFERROR(SEARCH(BJ$1,'Pré-Teste'!$D5)) &gt; 0,$K5,)</f>
        <v>5</v>
      </c>
      <c r="BK5">
        <f>IF(IFERROR(SEARCH(BK$1,'Pré-Teste'!$D5)) &gt; 0,$K5,)</f>
        <v>5</v>
      </c>
      <c r="BL5" s="14"/>
      <c r="BM5">
        <f>IF(IFERROR(SEARCH(BM$1,'Pré-Teste'!$D5)) &gt; 0,$L5,)</f>
        <v>5.428571429</v>
      </c>
      <c r="BN5">
        <f>IF(IFERROR(SEARCH(BN$1,'Pré-Teste'!$D5)) &gt; 0,$L5,)</f>
        <v>5.428571429</v>
      </c>
      <c r="BO5" t="str">
        <f>IF(IFERROR(SEARCH(BO$1,'Pré-Teste'!$D5)) &gt; 0,$L5,)</f>
        <v/>
      </c>
      <c r="BP5">
        <f>IF(IFERROR(SEARCH(BP$1,'Pré-Teste'!$D5)) &gt; 0,$L5,)</f>
        <v>5.428571429</v>
      </c>
      <c r="BQ5" t="str">
        <f>IF(IFERROR(SEARCH(BQ$1,'Pré-Teste'!$D5)) &gt; 0,$L5,)</f>
        <v/>
      </c>
      <c r="BR5">
        <f>IF(IFERROR(SEARCH(BR$1,'Pré-Teste'!$D5)) &gt; 0,$L5,)</f>
        <v>5.428571429</v>
      </c>
      <c r="BS5" t="str">
        <f>IF(IFERROR(SEARCH(BS$1,'Pré-Teste'!$D5)) &gt; 0,$L5,)</f>
        <v/>
      </c>
      <c r="BT5">
        <f>IF(IFERROR(SEARCH(BT$1,'Pré-Teste'!$D5)) &gt; 0,$L5,)</f>
        <v>5.428571429</v>
      </c>
      <c r="BU5">
        <f>IF(IFERROR(SEARCH(BU$1,'Pré-Teste'!$D5)) &gt; 0,$L5,)</f>
        <v>5.428571429</v>
      </c>
      <c r="BV5">
        <f>IF(IFERROR(SEARCH(BV$1,'Pré-Teste'!$D5)) &gt; 0,$L5,)</f>
        <v>5.428571429</v>
      </c>
      <c r="BW5">
        <f>IF(IFERROR(SEARCH(BW$1,'Pré-Teste'!$D5)) &gt; 0,$L5,)</f>
        <v>5.428571429</v>
      </c>
      <c r="BX5">
        <f>IF(IFERROR(SEARCH(BX$1,'Pré-Teste'!$D5)) &gt; 0,$L5,)</f>
        <v>5.428571429</v>
      </c>
    </row>
    <row r="6">
      <c r="A6" s="2">
        <v>5.0</v>
      </c>
      <c r="B6">
        <f>'Pré-Teste'!AT6</f>
        <v>8</v>
      </c>
      <c r="C6">
        <f>'Pós-Teste'!BR6</f>
        <v>10</v>
      </c>
      <c r="D6">
        <f t="shared" si="1"/>
        <v>2</v>
      </c>
      <c r="E6">
        <f>'Pós-Teste'!BW6-'Pré-Teste'!AU6</f>
        <v>-66.66666667</v>
      </c>
      <c r="F6">
        <f>'Pós-Teste'!BX6-'Pré-Teste'!AV6</f>
        <v>19.64285714</v>
      </c>
      <c r="G6">
        <f>'Pós-Teste'!BY6-'Pré-Teste'!AW6</f>
        <v>16.66666667</v>
      </c>
      <c r="H6">
        <f>'Pós-Teste'!BZ6-'Pré-Teste'!AX6</f>
        <v>66.66666667</v>
      </c>
      <c r="I6">
        <f>'Pós-Teste'!BT6</f>
        <v>3.857142857</v>
      </c>
      <c r="J6">
        <f>'Pós-Teste'!BS6</f>
        <v>4</v>
      </c>
      <c r="K6">
        <f>'Pós-Teste'!BU6</f>
        <v>3.333333333</v>
      </c>
      <c r="L6">
        <f>'Pós-Teste'!BV6</f>
        <v>4.428571429</v>
      </c>
      <c r="M6" t="str">
        <f>IF(IFERROR(SEARCH(M$1,'Pré-Teste'!$D6)) &gt; 0,$D6,)</f>
        <v/>
      </c>
      <c r="N6">
        <f>IF(IFERROR(SEARCH(N$1,'Pré-Teste'!$D6)) &gt; 0,$D6,)</f>
        <v>2</v>
      </c>
      <c r="O6" t="str">
        <f>IF(IFERROR(SEARCH(O$1,'Pré-Teste'!$D6)) &gt; 0,$D6,)</f>
        <v/>
      </c>
      <c r="P6">
        <f>IF(IFERROR(SEARCH(P$1,'Pré-Teste'!$D6)) &gt; 0,$D6,)</f>
        <v>2</v>
      </c>
      <c r="Q6" t="str">
        <f>IF(IFERROR(SEARCH(Q$1,'Pré-Teste'!$D6)) &gt; 0,$D6,)</f>
        <v/>
      </c>
      <c r="R6" t="str">
        <f>IF(IFERROR(SEARCH(R$1,'Pré-Teste'!$D6)) &gt; 0,$D6,)</f>
        <v/>
      </c>
      <c r="S6">
        <f>IF(IFERROR(SEARCH(S$1,'Pré-Teste'!$D6)) &gt; 0,$D6,)</f>
        <v>2</v>
      </c>
      <c r="T6">
        <f>IF(IFERROR(SEARCH(T$1,'Pré-Teste'!$D6)) &gt; 0,$D6,)</f>
        <v>2</v>
      </c>
      <c r="U6" t="str">
        <f>IF(IFERROR(SEARCH(U$1,'Pré-Teste'!$D6)) &gt; 0,$D6,)</f>
        <v/>
      </c>
      <c r="V6">
        <f>IF(IFERROR(SEARCH(V$1,'Pré-Teste'!$D6)) &gt; 0,$D6,)</f>
        <v>2</v>
      </c>
      <c r="W6">
        <f>IF(IFERROR(SEARCH(W$1,'Pré-Teste'!$D6)) &gt; 0,$D6,)</f>
        <v>2</v>
      </c>
      <c r="X6">
        <f>IF(IFERROR(SEARCH(X$1,'Pré-Teste'!$D6)) &gt; 0,$D6,)</f>
        <v>2</v>
      </c>
      <c r="Y6" s="9"/>
      <c r="Z6" t="str">
        <f>IF(IFERROR(SEARCH(Z$1,'Pré-Teste'!$D6)) &gt; 0,$I6,)</f>
        <v/>
      </c>
      <c r="AA6">
        <f>IF(IFERROR(SEARCH(AA$1,'Pré-Teste'!$D6)) &gt; 0,$I6,)</f>
        <v>3.857142857</v>
      </c>
      <c r="AB6" t="str">
        <f>IF(IFERROR(SEARCH(AB$1,'Pré-Teste'!$D6)) &gt; 0,$I6,)</f>
        <v/>
      </c>
      <c r="AC6">
        <f>IF(IFERROR(SEARCH(AC$1,'Pré-Teste'!$D6)) &gt; 0,$I6,)</f>
        <v>3.857142857</v>
      </c>
      <c r="AD6" t="str">
        <f>IF(IFERROR(SEARCH(AD$1,'Pré-Teste'!$D6)) &gt; 0,$I6,)</f>
        <v/>
      </c>
      <c r="AE6" t="str">
        <f>IF(IFERROR(SEARCH(AE$1,'Pré-Teste'!$D6)) &gt; 0,$I6,)</f>
        <v/>
      </c>
      <c r="AF6">
        <f>IF(IFERROR(SEARCH(AF$1,'Pré-Teste'!$D6)) &gt; 0,$I6,)</f>
        <v>3.857142857</v>
      </c>
      <c r="AG6">
        <f>IF(IFERROR(SEARCH(AG$1,'Pré-Teste'!$D6)) &gt; 0,$I6,)</f>
        <v>3.857142857</v>
      </c>
      <c r="AH6" t="str">
        <f>IF(IFERROR(SEARCH(AH$1,'Pré-Teste'!$D6)) &gt; 0,$I6,)</f>
        <v/>
      </c>
      <c r="AI6">
        <f>IF(IFERROR(SEARCH(AI$1,'Pré-Teste'!$D6)) &gt; 0,$I6,)</f>
        <v>3.857142857</v>
      </c>
      <c r="AJ6">
        <f>IF(IFERROR(SEARCH(AJ$1,'Pré-Teste'!$D6)) &gt; 0,$I6,)</f>
        <v>3.857142857</v>
      </c>
      <c r="AK6">
        <f>IF(IFERROR(SEARCH(AK$1,'Pré-Teste'!$D6)) &gt; 0,$I6,)</f>
        <v>3.857142857</v>
      </c>
      <c r="AL6" s="10"/>
      <c r="AM6" t="str">
        <f>IF(IFERROR(SEARCH(AM$1,'Pré-Teste'!$D6)) &gt; 0,$J6,)</f>
        <v/>
      </c>
      <c r="AN6">
        <f>IF(IFERROR(SEARCH(AN$1,'Pré-Teste'!$D6)) &gt; 0,$J6,)</f>
        <v>4</v>
      </c>
      <c r="AO6" t="str">
        <f>IF(IFERROR(SEARCH(AO$1,'Pré-Teste'!$D6)) &gt; 0,$J6,)</f>
        <v/>
      </c>
      <c r="AP6">
        <f>IF(IFERROR(SEARCH(AP$1,'Pré-Teste'!$D6)) &gt; 0,$J6,)</f>
        <v>4</v>
      </c>
      <c r="AQ6" t="str">
        <f>IF(IFERROR(SEARCH(AQ$1,'Pré-Teste'!$D6)) &gt; 0,$J6,)</f>
        <v/>
      </c>
      <c r="AR6" t="str">
        <f>IF(IFERROR(SEARCH(AR$1,'Pré-Teste'!$D6)) &gt; 0,$J6,)</f>
        <v/>
      </c>
      <c r="AS6">
        <f>IF(IFERROR(SEARCH(AS$1,'Pré-Teste'!$D6)) &gt; 0,$J6,)</f>
        <v>4</v>
      </c>
      <c r="AT6">
        <f>IF(IFERROR(SEARCH(AT$1,'Pré-Teste'!$D6)) &gt; 0,$J6,)</f>
        <v>4</v>
      </c>
      <c r="AU6" t="str">
        <f>IF(IFERROR(SEARCH(AU$1,'Pré-Teste'!$D6)) &gt; 0,$J6,)</f>
        <v/>
      </c>
      <c r="AV6">
        <f>IF(IFERROR(SEARCH(AV$1,'Pré-Teste'!$D6)) &gt; 0,$J6,)</f>
        <v>4</v>
      </c>
      <c r="AW6">
        <f>IF(IFERROR(SEARCH(AW$1,'Pré-Teste'!$D6)) &gt; 0,$J6,)</f>
        <v>4</v>
      </c>
      <c r="AX6">
        <f>IF(IFERROR(SEARCH(AX$1,'Pré-Teste'!$D6)) &gt; 0,$J6,)</f>
        <v>4</v>
      </c>
      <c r="AY6" s="11"/>
      <c r="AZ6" t="str">
        <f>IF(IFERROR(SEARCH(AZ$1,'Pré-Teste'!$D6)) &gt; 0,$K6,)</f>
        <v/>
      </c>
      <c r="BA6">
        <f>IF(IFERROR(SEARCH(BA$1,'Pré-Teste'!$D6)) &gt; 0,$K6,)</f>
        <v>3.333333333</v>
      </c>
      <c r="BB6" t="str">
        <f>IF(IFERROR(SEARCH(BB$1,'Pré-Teste'!$D6)) &gt; 0,$K6,)</f>
        <v/>
      </c>
      <c r="BC6">
        <f>IF(IFERROR(SEARCH(BC$1,'Pré-Teste'!$D6)) &gt; 0,$K6,)</f>
        <v>3.333333333</v>
      </c>
      <c r="BD6" t="str">
        <f>IF(IFERROR(SEARCH(BD$1,'Pré-Teste'!$D6)) &gt; 0,$K6,)</f>
        <v/>
      </c>
      <c r="BE6" t="str">
        <f>IF(IFERROR(SEARCH(BE$1,'Pré-Teste'!$D6)) &gt; 0,$K6,)</f>
        <v/>
      </c>
      <c r="BF6">
        <f>IF(IFERROR(SEARCH(BF$1,'Pré-Teste'!$D6)) &gt; 0,$K6,)</f>
        <v>3.333333333</v>
      </c>
      <c r="BG6">
        <f>IF(IFERROR(SEARCH(BG$1,'Pré-Teste'!$D6)) &gt; 0,$K6,)</f>
        <v>3.333333333</v>
      </c>
      <c r="BH6" t="str">
        <f>IF(IFERROR(SEARCH(BH$1,'Pré-Teste'!$D6)) &gt; 0,$K6,)</f>
        <v/>
      </c>
      <c r="BI6">
        <f>IF(IFERROR(SEARCH(BI$1,'Pré-Teste'!$D6)) &gt; 0,$K6,)</f>
        <v>3.333333333</v>
      </c>
      <c r="BJ6">
        <f>IF(IFERROR(SEARCH(BJ$1,'Pré-Teste'!$D6)) &gt; 0,$K6,)</f>
        <v>3.333333333</v>
      </c>
      <c r="BK6">
        <f>IF(IFERROR(SEARCH(BK$1,'Pré-Teste'!$D6)) &gt; 0,$K6,)</f>
        <v>3.333333333</v>
      </c>
      <c r="BL6" s="14"/>
      <c r="BM6" t="str">
        <f>IF(IFERROR(SEARCH(BM$1,'Pré-Teste'!$D6)) &gt; 0,$L6,)</f>
        <v/>
      </c>
      <c r="BN6">
        <f>IF(IFERROR(SEARCH(BN$1,'Pré-Teste'!$D6)) &gt; 0,$L6,)</f>
        <v>4.428571429</v>
      </c>
      <c r="BO6" t="str">
        <f>IF(IFERROR(SEARCH(BO$1,'Pré-Teste'!$D6)) &gt; 0,$L6,)</f>
        <v/>
      </c>
      <c r="BP6">
        <f>IF(IFERROR(SEARCH(BP$1,'Pré-Teste'!$D6)) &gt; 0,$L6,)</f>
        <v>4.428571429</v>
      </c>
      <c r="BQ6" t="str">
        <f>IF(IFERROR(SEARCH(BQ$1,'Pré-Teste'!$D6)) &gt; 0,$L6,)</f>
        <v/>
      </c>
      <c r="BR6" t="str">
        <f>IF(IFERROR(SEARCH(BR$1,'Pré-Teste'!$D6)) &gt; 0,$L6,)</f>
        <v/>
      </c>
      <c r="BS6">
        <f>IF(IFERROR(SEARCH(BS$1,'Pré-Teste'!$D6)) &gt; 0,$L6,)</f>
        <v>4.428571429</v>
      </c>
      <c r="BT6">
        <f>IF(IFERROR(SEARCH(BT$1,'Pré-Teste'!$D6)) &gt; 0,$L6,)</f>
        <v>4.428571429</v>
      </c>
      <c r="BU6" t="str">
        <f>IF(IFERROR(SEARCH(BU$1,'Pré-Teste'!$D6)) &gt; 0,$L6,)</f>
        <v/>
      </c>
      <c r="BV6">
        <f>IF(IFERROR(SEARCH(BV$1,'Pré-Teste'!$D6)) &gt; 0,$L6,)</f>
        <v>4.428571429</v>
      </c>
      <c r="BW6">
        <f>IF(IFERROR(SEARCH(BW$1,'Pré-Teste'!$D6)) &gt; 0,$L6,)</f>
        <v>4.428571429</v>
      </c>
      <c r="BX6">
        <f>IF(IFERROR(SEARCH(BX$1,'Pré-Teste'!$D6)) &gt; 0,$L6,)</f>
        <v>4.428571429</v>
      </c>
    </row>
    <row r="7">
      <c r="A7" s="2">
        <v>6.0</v>
      </c>
      <c r="B7">
        <f>'Pré-Teste'!AT7</f>
        <v>18</v>
      </c>
      <c r="C7">
        <f>'Pós-Teste'!BR7</f>
        <v>19</v>
      </c>
      <c r="D7">
        <f t="shared" si="1"/>
        <v>1</v>
      </c>
      <c r="E7">
        <f>'Pós-Teste'!BW7-'Pré-Teste'!AU7</f>
        <v>0</v>
      </c>
      <c r="F7">
        <f>'Pós-Teste'!BX7-'Pré-Teste'!AV7</f>
        <v>0</v>
      </c>
      <c r="G7">
        <f>'Pós-Teste'!BY7-'Pré-Teste'!AW7</f>
        <v>16.66666667</v>
      </c>
      <c r="H7">
        <f>'Pós-Teste'!BZ7-'Pré-Teste'!AX7</f>
        <v>0</v>
      </c>
      <c r="I7">
        <f>'Pós-Teste'!BT7</f>
        <v>5.714285714</v>
      </c>
      <c r="J7">
        <f>'Pós-Teste'!BS7</f>
        <v>6.142857143</v>
      </c>
      <c r="K7">
        <f>'Pós-Teste'!BU7</f>
        <v>5.833333333</v>
      </c>
      <c r="L7">
        <f>'Pós-Teste'!BV7</f>
        <v>4.714285714</v>
      </c>
      <c r="M7" t="str">
        <f>IF(IFERROR(SEARCH(M$1,'Pré-Teste'!$D7)) &gt; 0,$D7,)</f>
        <v/>
      </c>
      <c r="N7" t="str">
        <f>IF(IFERROR(SEARCH(N$1,'Pré-Teste'!$D7)) &gt; 0,$D7,)</f>
        <v/>
      </c>
      <c r="O7" t="str">
        <f>IF(IFERROR(SEARCH(O$1,'Pré-Teste'!$D7)) &gt; 0,$D7,)</f>
        <v/>
      </c>
      <c r="P7" t="str">
        <f>IF(IFERROR(SEARCH(P$1,'Pré-Teste'!$D7)) &gt; 0,$D7,)</f>
        <v/>
      </c>
      <c r="Q7" t="str">
        <f>IF(IFERROR(SEARCH(Q$1,'Pré-Teste'!$D7)) &gt; 0,$D7,)</f>
        <v/>
      </c>
      <c r="R7" t="str">
        <f>IF(IFERROR(SEARCH(R$1,'Pré-Teste'!$D7)) &gt; 0,$D7,)</f>
        <v/>
      </c>
      <c r="S7" t="str">
        <f>IF(IFERROR(SEARCH(S$1,'Pré-Teste'!$D7)) &gt; 0,$D7,)</f>
        <v/>
      </c>
      <c r="T7" t="str">
        <f>IF(IFERROR(SEARCH(T$1,'Pré-Teste'!$D7)) &gt; 0,$D7,)</f>
        <v/>
      </c>
      <c r="U7">
        <f>IF(IFERROR(SEARCH(U$1,'Pré-Teste'!$D7)) &gt; 0,$D7,)</f>
        <v>1</v>
      </c>
      <c r="V7" t="str">
        <f>IF(IFERROR(SEARCH(V$1,'Pré-Teste'!$D7)) &gt; 0,$D7,)</f>
        <v/>
      </c>
      <c r="W7" t="str">
        <f>IF(IFERROR(SEARCH(W$1,'Pré-Teste'!$D7)) &gt; 0,$D7,)</f>
        <v/>
      </c>
      <c r="X7" t="str">
        <f>IF(IFERROR(SEARCH(X$1,'Pré-Teste'!$D7)) &gt; 0,$D7,)</f>
        <v/>
      </c>
      <c r="Y7" s="9"/>
      <c r="Z7" t="str">
        <f>IF(IFERROR(SEARCH(Z$1,'Pré-Teste'!$D7)) &gt; 0,$I7,)</f>
        <v/>
      </c>
      <c r="AA7" t="str">
        <f>IF(IFERROR(SEARCH(AA$1,'Pré-Teste'!$D7)) &gt; 0,$I7,)</f>
        <v/>
      </c>
      <c r="AB7" t="str">
        <f>IF(IFERROR(SEARCH(AB$1,'Pré-Teste'!$D7)) &gt; 0,$I7,)</f>
        <v/>
      </c>
      <c r="AC7" t="str">
        <f>IF(IFERROR(SEARCH(AC$1,'Pré-Teste'!$D7)) &gt; 0,$I7,)</f>
        <v/>
      </c>
      <c r="AD7" t="str">
        <f>IF(IFERROR(SEARCH(AD$1,'Pré-Teste'!$D7)) &gt; 0,$I7,)</f>
        <v/>
      </c>
      <c r="AE7" t="str">
        <f>IF(IFERROR(SEARCH(AE$1,'Pré-Teste'!$D7)) &gt; 0,$I7,)</f>
        <v/>
      </c>
      <c r="AF7" t="str">
        <f>IF(IFERROR(SEARCH(AF$1,'Pré-Teste'!$D7)) &gt; 0,$I7,)</f>
        <v/>
      </c>
      <c r="AG7" t="str">
        <f>IF(IFERROR(SEARCH(AG$1,'Pré-Teste'!$D7)) &gt; 0,$I7,)</f>
        <v/>
      </c>
      <c r="AH7">
        <f>IF(IFERROR(SEARCH(AH$1,'Pré-Teste'!$D7)) &gt; 0,$I7,)</f>
        <v>5.714285714</v>
      </c>
      <c r="AI7" t="str">
        <f>IF(IFERROR(SEARCH(AI$1,'Pré-Teste'!$D7)) &gt; 0,$I7,)</f>
        <v/>
      </c>
      <c r="AJ7" t="str">
        <f>IF(IFERROR(SEARCH(AJ$1,'Pré-Teste'!$D7)) &gt; 0,$I7,)</f>
        <v/>
      </c>
      <c r="AK7" t="str">
        <f>IF(IFERROR(SEARCH(AK$1,'Pré-Teste'!$D7)) &gt; 0,$I7,)</f>
        <v/>
      </c>
      <c r="AL7" s="10"/>
      <c r="AM7" t="str">
        <f>IF(IFERROR(SEARCH(AM$1,'Pré-Teste'!$D7)) &gt; 0,$J7,)</f>
        <v/>
      </c>
      <c r="AN7" t="str">
        <f>IF(IFERROR(SEARCH(AN$1,'Pré-Teste'!$D7)) &gt; 0,$J7,)</f>
        <v/>
      </c>
      <c r="AO7" t="str">
        <f>IF(IFERROR(SEARCH(AO$1,'Pré-Teste'!$D7)) &gt; 0,$J7,)</f>
        <v/>
      </c>
      <c r="AP7" t="str">
        <f>IF(IFERROR(SEARCH(AP$1,'Pré-Teste'!$D7)) &gt; 0,$J7,)</f>
        <v/>
      </c>
      <c r="AQ7" t="str">
        <f>IF(IFERROR(SEARCH(AQ$1,'Pré-Teste'!$D7)) &gt; 0,$J7,)</f>
        <v/>
      </c>
      <c r="AR7" t="str">
        <f>IF(IFERROR(SEARCH(AR$1,'Pré-Teste'!$D7)) &gt; 0,$J7,)</f>
        <v/>
      </c>
      <c r="AS7" t="str">
        <f>IF(IFERROR(SEARCH(AS$1,'Pré-Teste'!$D7)) &gt; 0,$J7,)</f>
        <v/>
      </c>
      <c r="AT7" t="str">
        <f>IF(IFERROR(SEARCH(AT$1,'Pré-Teste'!$D7)) &gt; 0,$J7,)</f>
        <v/>
      </c>
      <c r="AU7">
        <f>IF(IFERROR(SEARCH(AU$1,'Pré-Teste'!$D7)) &gt; 0,$J7,)</f>
        <v>6.142857143</v>
      </c>
      <c r="AV7" t="str">
        <f>IF(IFERROR(SEARCH(AV$1,'Pré-Teste'!$D7)) &gt; 0,$J7,)</f>
        <v/>
      </c>
      <c r="AW7" t="str">
        <f>IF(IFERROR(SEARCH(AW$1,'Pré-Teste'!$D7)) &gt; 0,$J7,)</f>
        <v/>
      </c>
      <c r="AX7" t="str">
        <f>IF(IFERROR(SEARCH(AX$1,'Pré-Teste'!$D7)) &gt; 0,$J7,)</f>
        <v/>
      </c>
      <c r="AY7" s="11"/>
      <c r="AZ7" t="str">
        <f>IF(IFERROR(SEARCH(AZ$1,'Pré-Teste'!$D7)) &gt; 0,$K7,)</f>
        <v/>
      </c>
      <c r="BA7" t="str">
        <f>IF(IFERROR(SEARCH(BA$1,'Pré-Teste'!$D7)) &gt; 0,$K7,)</f>
        <v/>
      </c>
      <c r="BB7" t="str">
        <f>IF(IFERROR(SEARCH(BB$1,'Pré-Teste'!$D7)) &gt; 0,$K7,)</f>
        <v/>
      </c>
      <c r="BC7" t="str">
        <f>IF(IFERROR(SEARCH(BC$1,'Pré-Teste'!$D7)) &gt; 0,$K7,)</f>
        <v/>
      </c>
      <c r="BD7" t="str">
        <f>IF(IFERROR(SEARCH(BD$1,'Pré-Teste'!$D7)) &gt; 0,$K7,)</f>
        <v/>
      </c>
      <c r="BE7" t="str">
        <f>IF(IFERROR(SEARCH(BE$1,'Pré-Teste'!$D7)) &gt; 0,$K7,)</f>
        <v/>
      </c>
      <c r="BF7" t="str">
        <f>IF(IFERROR(SEARCH(BF$1,'Pré-Teste'!$D7)) &gt; 0,$K7,)</f>
        <v/>
      </c>
      <c r="BG7" t="str">
        <f>IF(IFERROR(SEARCH(BG$1,'Pré-Teste'!$D7)) &gt; 0,$K7,)</f>
        <v/>
      </c>
      <c r="BH7">
        <f>IF(IFERROR(SEARCH(BH$1,'Pré-Teste'!$D7)) &gt; 0,$K7,)</f>
        <v>5.833333333</v>
      </c>
      <c r="BI7" t="str">
        <f>IF(IFERROR(SEARCH(BI$1,'Pré-Teste'!$D7)) &gt; 0,$K7,)</f>
        <v/>
      </c>
      <c r="BJ7" t="str">
        <f>IF(IFERROR(SEARCH(BJ$1,'Pré-Teste'!$D7)) &gt; 0,$K7,)</f>
        <v/>
      </c>
      <c r="BK7" t="str">
        <f>IF(IFERROR(SEARCH(BK$1,'Pré-Teste'!$D7)) &gt; 0,$K7,)</f>
        <v/>
      </c>
      <c r="BL7" s="14"/>
      <c r="BM7" t="str">
        <f>IF(IFERROR(SEARCH(BM$1,'Pré-Teste'!$D7)) &gt; 0,$L7,)</f>
        <v/>
      </c>
      <c r="BN7" t="str">
        <f>IF(IFERROR(SEARCH(BN$1,'Pré-Teste'!$D7)) &gt; 0,$L7,)</f>
        <v/>
      </c>
      <c r="BO7" t="str">
        <f>IF(IFERROR(SEARCH(BO$1,'Pré-Teste'!$D7)) &gt; 0,$L7,)</f>
        <v/>
      </c>
      <c r="BP7" t="str">
        <f>IF(IFERROR(SEARCH(BP$1,'Pré-Teste'!$D7)) &gt; 0,$L7,)</f>
        <v/>
      </c>
      <c r="BQ7" t="str">
        <f>IF(IFERROR(SEARCH(BQ$1,'Pré-Teste'!$D7)) &gt; 0,$L7,)</f>
        <v/>
      </c>
      <c r="BR7" t="str">
        <f>IF(IFERROR(SEARCH(BR$1,'Pré-Teste'!$D7)) &gt; 0,$L7,)</f>
        <v/>
      </c>
      <c r="BS7" t="str">
        <f>IF(IFERROR(SEARCH(BS$1,'Pré-Teste'!$D7)) &gt; 0,$L7,)</f>
        <v/>
      </c>
      <c r="BT7" t="str">
        <f>IF(IFERROR(SEARCH(BT$1,'Pré-Teste'!$D7)) &gt; 0,$L7,)</f>
        <v/>
      </c>
      <c r="BU7">
        <f>IF(IFERROR(SEARCH(BU$1,'Pré-Teste'!$D7)) &gt; 0,$L7,)</f>
        <v>4.714285714</v>
      </c>
      <c r="BV7" t="str">
        <f>IF(IFERROR(SEARCH(BV$1,'Pré-Teste'!$D7)) &gt; 0,$L7,)</f>
        <v/>
      </c>
      <c r="BW7" t="str">
        <f>IF(IFERROR(SEARCH(BW$1,'Pré-Teste'!$D7)) &gt; 0,$L7,)</f>
        <v/>
      </c>
      <c r="BX7" t="str">
        <f>IF(IFERROR(SEARCH(BX$1,'Pré-Teste'!$D7)) &gt; 0,$L7,)</f>
        <v/>
      </c>
    </row>
    <row r="8">
      <c r="A8" s="2">
        <v>7.0</v>
      </c>
      <c r="B8">
        <f>'Pré-Teste'!AT8</f>
        <v>6</v>
      </c>
      <c r="C8">
        <f>'Pós-Teste'!BR8</f>
        <v>7</v>
      </c>
      <c r="D8">
        <f t="shared" si="1"/>
        <v>1</v>
      </c>
      <c r="E8">
        <f>'Pós-Teste'!BW8-'Pré-Teste'!AU8</f>
        <v>8.333333333</v>
      </c>
      <c r="F8">
        <f>'Pós-Teste'!BX8-'Pré-Teste'!AV8</f>
        <v>1.785714286</v>
      </c>
      <c r="G8">
        <f>'Pós-Teste'!BY8-'Pré-Teste'!AW8</f>
        <v>0</v>
      </c>
      <c r="H8">
        <f>'Pós-Teste'!BZ8-'Pré-Teste'!AX8</f>
        <v>0</v>
      </c>
      <c r="I8">
        <f>'Pós-Teste'!BT8</f>
        <v>5</v>
      </c>
      <c r="J8">
        <f>'Pós-Teste'!BS8</f>
        <v>6.857142857</v>
      </c>
      <c r="K8">
        <f>'Pós-Teste'!BU8</f>
        <v>4.166666667</v>
      </c>
      <c r="L8">
        <f>'Pós-Teste'!BV8</f>
        <v>3.857142857</v>
      </c>
      <c r="M8" t="str">
        <f>IF(IFERROR(SEARCH(M$1,'Pré-Teste'!$D8)) &gt; 0,$D8,)</f>
        <v/>
      </c>
      <c r="N8" t="str">
        <f>IF(IFERROR(SEARCH(N$1,'Pré-Teste'!$D8)) &gt; 0,$D8,)</f>
        <v/>
      </c>
      <c r="O8">
        <f>IF(IFERROR(SEARCH(O$1,'Pré-Teste'!$D8)) &gt; 0,$D8,)</f>
        <v>1</v>
      </c>
      <c r="P8" t="str">
        <f>IF(IFERROR(SEARCH(P$1,'Pré-Teste'!$D8)) &gt; 0,$D8,)</f>
        <v/>
      </c>
      <c r="Q8" t="str">
        <f>IF(IFERROR(SEARCH(Q$1,'Pré-Teste'!$D8)) &gt; 0,$D8,)</f>
        <v/>
      </c>
      <c r="R8" t="str">
        <f>IF(IFERROR(SEARCH(R$1,'Pré-Teste'!$D8)) &gt; 0,$D8,)</f>
        <v/>
      </c>
      <c r="S8">
        <f>IF(IFERROR(SEARCH(S$1,'Pré-Teste'!$D8)) &gt; 0,$D8,)</f>
        <v>1</v>
      </c>
      <c r="T8">
        <f>IF(IFERROR(SEARCH(T$1,'Pré-Teste'!$D8)) &gt; 0,$D8,)</f>
        <v>1</v>
      </c>
      <c r="U8">
        <f>IF(IFERROR(SEARCH(U$1,'Pré-Teste'!$D8)) &gt; 0,$D8,)</f>
        <v>1</v>
      </c>
      <c r="V8" t="str">
        <f>IF(IFERROR(SEARCH(V$1,'Pré-Teste'!$D8)) &gt; 0,$D8,)</f>
        <v/>
      </c>
      <c r="W8" t="str">
        <f>IF(IFERROR(SEARCH(W$1,'Pré-Teste'!$D8)) &gt; 0,$D8,)</f>
        <v/>
      </c>
      <c r="X8" t="str">
        <f>IF(IFERROR(SEARCH(X$1,'Pré-Teste'!$D8)) &gt; 0,$D8,)</f>
        <v/>
      </c>
      <c r="Y8" s="9"/>
      <c r="Z8" t="str">
        <f>IF(IFERROR(SEARCH(Z$1,'Pré-Teste'!$D8)) &gt; 0,$I8,)</f>
        <v/>
      </c>
      <c r="AA8" t="str">
        <f>IF(IFERROR(SEARCH(AA$1,'Pré-Teste'!$D8)) &gt; 0,$I8,)</f>
        <v/>
      </c>
      <c r="AB8">
        <f>IF(IFERROR(SEARCH(AB$1,'Pré-Teste'!$D8)) &gt; 0,$I8,)</f>
        <v>5</v>
      </c>
      <c r="AC8" t="str">
        <f>IF(IFERROR(SEARCH(AC$1,'Pré-Teste'!$D8)) &gt; 0,$I8,)</f>
        <v/>
      </c>
      <c r="AD8" t="str">
        <f>IF(IFERROR(SEARCH(AD$1,'Pré-Teste'!$D8)) &gt; 0,$I8,)</f>
        <v/>
      </c>
      <c r="AE8" t="str">
        <f>IF(IFERROR(SEARCH(AE$1,'Pré-Teste'!$D8)) &gt; 0,$I8,)</f>
        <v/>
      </c>
      <c r="AF8">
        <f>IF(IFERROR(SEARCH(AF$1,'Pré-Teste'!$D8)) &gt; 0,$I8,)</f>
        <v>5</v>
      </c>
      <c r="AG8">
        <f>IF(IFERROR(SEARCH(AG$1,'Pré-Teste'!$D8)) &gt; 0,$I8,)</f>
        <v>5</v>
      </c>
      <c r="AH8">
        <f>IF(IFERROR(SEARCH(AH$1,'Pré-Teste'!$D8)) &gt; 0,$I8,)</f>
        <v>5</v>
      </c>
      <c r="AI8" t="str">
        <f>IF(IFERROR(SEARCH(AI$1,'Pré-Teste'!$D8)) &gt; 0,$I8,)</f>
        <v/>
      </c>
      <c r="AJ8" t="str">
        <f>IF(IFERROR(SEARCH(AJ$1,'Pré-Teste'!$D8)) &gt; 0,$I8,)</f>
        <v/>
      </c>
      <c r="AK8" t="str">
        <f>IF(IFERROR(SEARCH(AK$1,'Pré-Teste'!$D8)) &gt; 0,$I8,)</f>
        <v/>
      </c>
      <c r="AL8" s="10"/>
      <c r="AM8" t="str">
        <f>IF(IFERROR(SEARCH(AM$1,'Pré-Teste'!$D8)) &gt; 0,$J8,)</f>
        <v/>
      </c>
      <c r="AN8" t="str">
        <f>IF(IFERROR(SEARCH(AN$1,'Pré-Teste'!$D8)) &gt; 0,$J8,)</f>
        <v/>
      </c>
      <c r="AO8">
        <f>IF(IFERROR(SEARCH(AO$1,'Pré-Teste'!$D8)) &gt; 0,$J8,)</f>
        <v>6.857142857</v>
      </c>
      <c r="AP8" t="str">
        <f>IF(IFERROR(SEARCH(AP$1,'Pré-Teste'!$D8)) &gt; 0,$J8,)</f>
        <v/>
      </c>
      <c r="AQ8" t="str">
        <f>IF(IFERROR(SEARCH(AQ$1,'Pré-Teste'!$D8)) &gt; 0,$J8,)</f>
        <v/>
      </c>
      <c r="AR8" t="str">
        <f>IF(IFERROR(SEARCH(AR$1,'Pré-Teste'!$D8)) &gt; 0,$J8,)</f>
        <v/>
      </c>
      <c r="AS8">
        <f>IF(IFERROR(SEARCH(AS$1,'Pré-Teste'!$D8)) &gt; 0,$J8,)</f>
        <v>6.857142857</v>
      </c>
      <c r="AT8">
        <f>IF(IFERROR(SEARCH(AT$1,'Pré-Teste'!$D8)) &gt; 0,$J8,)</f>
        <v>6.857142857</v>
      </c>
      <c r="AU8">
        <f>IF(IFERROR(SEARCH(AU$1,'Pré-Teste'!$D8)) &gt; 0,$J8,)</f>
        <v>6.857142857</v>
      </c>
      <c r="AV8" t="str">
        <f>IF(IFERROR(SEARCH(AV$1,'Pré-Teste'!$D8)) &gt; 0,$J8,)</f>
        <v/>
      </c>
      <c r="AW8" t="str">
        <f>IF(IFERROR(SEARCH(AW$1,'Pré-Teste'!$D8)) &gt; 0,$J8,)</f>
        <v/>
      </c>
      <c r="AX8" t="str">
        <f>IF(IFERROR(SEARCH(AX$1,'Pré-Teste'!$D8)) &gt; 0,$J8,)</f>
        <v/>
      </c>
      <c r="AY8" s="11"/>
      <c r="AZ8" t="str">
        <f>IF(IFERROR(SEARCH(AZ$1,'Pré-Teste'!$D8)) &gt; 0,$K8,)</f>
        <v/>
      </c>
      <c r="BA8" t="str">
        <f>IF(IFERROR(SEARCH(BA$1,'Pré-Teste'!$D8)) &gt; 0,$K8,)</f>
        <v/>
      </c>
      <c r="BB8">
        <f>IF(IFERROR(SEARCH(BB$1,'Pré-Teste'!$D8)) &gt; 0,$K8,)</f>
        <v>4.166666667</v>
      </c>
      <c r="BC8" t="str">
        <f>IF(IFERROR(SEARCH(BC$1,'Pré-Teste'!$D8)) &gt; 0,$K8,)</f>
        <v/>
      </c>
      <c r="BD8" t="str">
        <f>IF(IFERROR(SEARCH(BD$1,'Pré-Teste'!$D8)) &gt; 0,$K8,)</f>
        <v/>
      </c>
      <c r="BE8" t="str">
        <f>IF(IFERROR(SEARCH(BE$1,'Pré-Teste'!$D8)) &gt; 0,$K8,)</f>
        <v/>
      </c>
      <c r="BF8">
        <f>IF(IFERROR(SEARCH(BF$1,'Pré-Teste'!$D8)) &gt; 0,$K8,)</f>
        <v>4.166666667</v>
      </c>
      <c r="BG8">
        <f>IF(IFERROR(SEARCH(BG$1,'Pré-Teste'!$D8)) &gt; 0,$K8,)</f>
        <v>4.166666667</v>
      </c>
      <c r="BH8">
        <f>IF(IFERROR(SEARCH(BH$1,'Pré-Teste'!$D8)) &gt; 0,$K8,)</f>
        <v>4.166666667</v>
      </c>
      <c r="BI8" t="str">
        <f>IF(IFERROR(SEARCH(BI$1,'Pré-Teste'!$D8)) &gt; 0,$K8,)</f>
        <v/>
      </c>
      <c r="BJ8" t="str">
        <f>IF(IFERROR(SEARCH(BJ$1,'Pré-Teste'!$D8)) &gt; 0,$K8,)</f>
        <v/>
      </c>
      <c r="BK8" t="str">
        <f>IF(IFERROR(SEARCH(BK$1,'Pré-Teste'!$D8)) &gt; 0,$K8,)</f>
        <v/>
      </c>
      <c r="BL8" s="14"/>
      <c r="BM8" t="str">
        <f>IF(IFERROR(SEARCH(BM$1,'Pré-Teste'!$D8)) &gt; 0,$L8,)</f>
        <v/>
      </c>
      <c r="BN8" t="str">
        <f>IF(IFERROR(SEARCH(BN$1,'Pré-Teste'!$D8)) &gt; 0,$L8,)</f>
        <v/>
      </c>
      <c r="BO8">
        <f>IF(IFERROR(SEARCH(BO$1,'Pré-Teste'!$D8)) &gt; 0,$L8,)</f>
        <v>3.857142857</v>
      </c>
      <c r="BP8" t="str">
        <f>IF(IFERROR(SEARCH(BP$1,'Pré-Teste'!$D8)) &gt; 0,$L8,)</f>
        <v/>
      </c>
      <c r="BQ8" t="str">
        <f>IF(IFERROR(SEARCH(BQ$1,'Pré-Teste'!$D8)) &gt; 0,$L8,)</f>
        <v/>
      </c>
      <c r="BR8" t="str">
        <f>IF(IFERROR(SEARCH(BR$1,'Pré-Teste'!$D8)) &gt; 0,$L8,)</f>
        <v/>
      </c>
      <c r="BS8">
        <f>IF(IFERROR(SEARCH(BS$1,'Pré-Teste'!$D8)) &gt; 0,$L8,)</f>
        <v>3.857142857</v>
      </c>
      <c r="BT8">
        <f>IF(IFERROR(SEARCH(BT$1,'Pré-Teste'!$D8)) &gt; 0,$L8,)</f>
        <v>3.857142857</v>
      </c>
      <c r="BU8">
        <f>IF(IFERROR(SEARCH(BU$1,'Pré-Teste'!$D8)) &gt; 0,$L8,)</f>
        <v>3.857142857</v>
      </c>
      <c r="BV8" t="str">
        <f>IF(IFERROR(SEARCH(BV$1,'Pré-Teste'!$D8)) &gt; 0,$L8,)</f>
        <v/>
      </c>
      <c r="BW8" t="str">
        <f>IF(IFERROR(SEARCH(BW$1,'Pré-Teste'!$D8)) &gt; 0,$L8,)</f>
        <v/>
      </c>
      <c r="BX8" t="str">
        <f>IF(IFERROR(SEARCH(BX$1,'Pré-Teste'!$D8)) &gt; 0,$L8,)</f>
        <v/>
      </c>
    </row>
    <row r="9">
      <c r="A9" s="2">
        <v>8.0</v>
      </c>
      <c r="B9">
        <f>'Pré-Teste'!AT9</f>
        <v>10</v>
      </c>
      <c r="C9">
        <f>'Pós-Teste'!BR9</f>
        <v>15</v>
      </c>
      <c r="D9">
        <f t="shared" si="1"/>
        <v>5</v>
      </c>
      <c r="E9">
        <f>'Pós-Teste'!BW9-'Pré-Teste'!AU9</f>
        <v>0</v>
      </c>
      <c r="F9">
        <f>'Pós-Teste'!BX9-'Pré-Teste'!AV9</f>
        <v>75</v>
      </c>
      <c r="G9">
        <f>'Pós-Teste'!BY9-'Pré-Teste'!AW9</f>
        <v>0</v>
      </c>
      <c r="H9">
        <f>'Pós-Teste'!BZ9-'Pré-Teste'!AX9</f>
        <v>-33.33333333</v>
      </c>
      <c r="I9">
        <f>'Pós-Teste'!BT9</f>
        <v>5.714285714</v>
      </c>
      <c r="J9">
        <f>'Pós-Teste'!BS9</f>
        <v>6</v>
      </c>
      <c r="K9">
        <f>'Pós-Teste'!BU9</f>
        <v>5.166666667</v>
      </c>
      <c r="L9">
        <f>'Pós-Teste'!BV9</f>
        <v>4.428571429</v>
      </c>
      <c r="M9">
        <f>IF(IFERROR(SEARCH(M$1,'Pré-Teste'!$D9)) &gt; 0,$D9,)</f>
        <v>5</v>
      </c>
      <c r="N9">
        <f>IF(IFERROR(SEARCH(N$1,'Pré-Teste'!$D9)) &gt; 0,$D9,)</f>
        <v>5</v>
      </c>
      <c r="O9" t="str">
        <f>IF(IFERROR(SEARCH(O$1,'Pré-Teste'!$D9)) &gt; 0,$D9,)</f>
        <v/>
      </c>
      <c r="P9" t="str">
        <f>IF(IFERROR(SEARCH(P$1,'Pré-Teste'!$D9)) &gt; 0,$D9,)</f>
        <v/>
      </c>
      <c r="Q9" t="str">
        <f>IF(IFERROR(SEARCH(Q$1,'Pré-Teste'!$D9)) &gt; 0,$D9,)</f>
        <v/>
      </c>
      <c r="R9" t="str">
        <f>IF(IFERROR(SEARCH(R$1,'Pré-Teste'!$D9)) &gt; 0,$D9,)</f>
        <v/>
      </c>
      <c r="S9" t="str">
        <f>IF(IFERROR(SEARCH(S$1,'Pré-Teste'!$D9)) &gt; 0,$D9,)</f>
        <v/>
      </c>
      <c r="T9">
        <f>IF(IFERROR(SEARCH(T$1,'Pré-Teste'!$D9)) &gt; 0,$D9,)</f>
        <v>5</v>
      </c>
      <c r="U9" t="str">
        <f>IF(IFERROR(SEARCH(U$1,'Pré-Teste'!$D9)) &gt; 0,$D9,)</f>
        <v/>
      </c>
      <c r="V9" t="str">
        <f>IF(IFERROR(SEARCH(V$1,'Pré-Teste'!$D9)) &gt; 0,$D9,)</f>
        <v/>
      </c>
      <c r="W9">
        <f>IF(IFERROR(SEARCH(W$1,'Pré-Teste'!$D9)) &gt; 0,$D9,)</f>
        <v>5</v>
      </c>
      <c r="X9" t="str">
        <f>IF(IFERROR(SEARCH(X$1,'Pré-Teste'!$D9)) &gt; 0,$D9,)</f>
        <v/>
      </c>
      <c r="Y9" s="9"/>
      <c r="Z9">
        <f>IF(IFERROR(SEARCH(Z$1,'Pré-Teste'!$D9)) &gt; 0,$I9,)</f>
        <v>5.714285714</v>
      </c>
      <c r="AA9">
        <f>IF(IFERROR(SEARCH(AA$1,'Pré-Teste'!$D9)) &gt; 0,$I9,)</f>
        <v>5.714285714</v>
      </c>
      <c r="AB9" t="str">
        <f>IF(IFERROR(SEARCH(AB$1,'Pré-Teste'!$D9)) &gt; 0,$I9,)</f>
        <v/>
      </c>
      <c r="AC9" t="str">
        <f>IF(IFERROR(SEARCH(AC$1,'Pré-Teste'!$D9)) &gt; 0,$I9,)</f>
        <v/>
      </c>
      <c r="AD9" t="str">
        <f>IF(IFERROR(SEARCH(AD$1,'Pré-Teste'!$D9)) &gt; 0,$I9,)</f>
        <v/>
      </c>
      <c r="AE9" t="str">
        <f>IF(IFERROR(SEARCH(AE$1,'Pré-Teste'!$D9)) &gt; 0,$I9,)</f>
        <v/>
      </c>
      <c r="AF9" t="str">
        <f>IF(IFERROR(SEARCH(AF$1,'Pré-Teste'!$D9)) &gt; 0,$I9,)</f>
        <v/>
      </c>
      <c r="AG9">
        <f>IF(IFERROR(SEARCH(AG$1,'Pré-Teste'!$D9)) &gt; 0,$I9,)</f>
        <v>5.714285714</v>
      </c>
      <c r="AH9" t="str">
        <f>IF(IFERROR(SEARCH(AH$1,'Pré-Teste'!$D9)) &gt; 0,$I9,)</f>
        <v/>
      </c>
      <c r="AI9" t="str">
        <f>IF(IFERROR(SEARCH(AI$1,'Pré-Teste'!$D9)) &gt; 0,$I9,)</f>
        <v/>
      </c>
      <c r="AJ9">
        <f>IF(IFERROR(SEARCH(AJ$1,'Pré-Teste'!$D9)) &gt; 0,$I9,)</f>
        <v>5.714285714</v>
      </c>
      <c r="AK9" t="str">
        <f>IF(IFERROR(SEARCH(AK$1,'Pré-Teste'!$D9)) &gt; 0,$I9,)</f>
        <v/>
      </c>
      <c r="AL9" s="10"/>
      <c r="AM9">
        <f>IF(IFERROR(SEARCH(AM$1,'Pré-Teste'!$D9)) &gt; 0,$J9,)</f>
        <v>6</v>
      </c>
      <c r="AN9">
        <f>IF(IFERROR(SEARCH(AN$1,'Pré-Teste'!$D9)) &gt; 0,$J9,)</f>
        <v>6</v>
      </c>
      <c r="AO9" t="str">
        <f>IF(IFERROR(SEARCH(AO$1,'Pré-Teste'!$D9)) &gt; 0,$J9,)</f>
        <v/>
      </c>
      <c r="AP9" t="str">
        <f>IF(IFERROR(SEARCH(AP$1,'Pré-Teste'!$D9)) &gt; 0,$J9,)</f>
        <v/>
      </c>
      <c r="AQ9" t="str">
        <f>IF(IFERROR(SEARCH(AQ$1,'Pré-Teste'!$D9)) &gt; 0,$J9,)</f>
        <v/>
      </c>
      <c r="AR9" t="str">
        <f>IF(IFERROR(SEARCH(AR$1,'Pré-Teste'!$D9)) &gt; 0,$J9,)</f>
        <v/>
      </c>
      <c r="AS9" t="str">
        <f>IF(IFERROR(SEARCH(AS$1,'Pré-Teste'!$D9)) &gt; 0,$J9,)</f>
        <v/>
      </c>
      <c r="AT9">
        <f>IF(IFERROR(SEARCH(AT$1,'Pré-Teste'!$D9)) &gt; 0,$J9,)</f>
        <v>6</v>
      </c>
      <c r="AU9" t="str">
        <f>IF(IFERROR(SEARCH(AU$1,'Pré-Teste'!$D9)) &gt; 0,$J9,)</f>
        <v/>
      </c>
      <c r="AV9" t="str">
        <f>IF(IFERROR(SEARCH(AV$1,'Pré-Teste'!$D9)) &gt; 0,$J9,)</f>
        <v/>
      </c>
      <c r="AW9">
        <f>IF(IFERROR(SEARCH(AW$1,'Pré-Teste'!$D9)) &gt; 0,$J9,)</f>
        <v>6</v>
      </c>
      <c r="AX9" t="str">
        <f>IF(IFERROR(SEARCH(AX$1,'Pré-Teste'!$D9)) &gt; 0,$J9,)</f>
        <v/>
      </c>
      <c r="AY9" s="11"/>
      <c r="AZ9">
        <f>IF(IFERROR(SEARCH(AZ$1,'Pré-Teste'!$D9)) &gt; 0,$K9,)</f>
        <v>5.166666667</v>
      </c>
      <c r="BA9">
        <f>IF(IFERROR(SEARCH(BA$1,'Pré-Teste'!$D9)) &gt; 0,$K9,)</f>
        <v>5.166666667</v>
      </c>
      <c r="BB9" t="str">
        <f>IF(IFERROR(SEARCH(BB$1,'Pré-Teste'!$D9)) &gt; 0,$K9,)</f>
        <v/>
      </c>
      <c r="BC9" t="str">
        <f>IF(IFERROR(SEARCH(BC$1,'Pré-Teste'!$D9)) &gt; 0,$K9,)</f>
        <v/>
      </c>
      <c r="BD9" t="str">
        <f>IF(IFERROR(SEARCH(BD$1,'Pré-Teste'!$D9)) &gt; 0,$K9,)</f>
        <v/>
      </c>
      <c r="BE9" t="str">
        <f>IF(IFERROR(SEARCH(BE$1,'Pré-Teste'!$D9)) &gt; 0,$K9,)</f>
        <v/>
      </c>
      <c r="BF9" t="str">
        <f>IF(IFERROR(SEARCH(BF$1,'Pré-Teste'!$D9)) &gt; 0,$K9,)</f>
        <v/>
      </c>
      <c r="BG9">
        <f>IF(IFERROR(SEARCH(BG$1,'Pré-Teste'!$D9)) &gt; 0,$K9,)</f>
        <v>5.166666667</v>
      </c>
      <c r="BH9" t="str">
        <f>IF(IFERROR(SEARCH(BH$1,'Pré-Teste'!$D9)) &gt; 0,$K9,)</f>
        <v/>
      </c>
      <c r="BI9" t="str">
        <f>IF(IFERROR(SEARCH(BI$1,'Pré-Teste'!$D9)) &gt; 0,$K9,)</f>
        <v/>
      </c>
      <c r="BJ9">
        <f>IF(IFERROR(SEARCH(BJ$1,'Pré-Teste'!$D9)) &gt; 0,$K9,)</f>
        <v>5.166666667</v>
      </c>
      <c r="BK9" t="str">
        <f>IF(IFERROR(SEARCH(BK$1,'Pré-Teste'!$D9)) &gt; 0,$K9,)</f>
        <v/>
      </c>
      <c r="BL9" s="14"/>
      <c r="BM9">
        <f>IF(IFERROR(SEARCH(BM$1,'Pré-Teste'!$D9)) &gt; 0,$L9,)</f>
        <v>4.428571429</v>
      </c>
      <c r="BN9">
        <f>IF(IFERROR(SEARCH(BN$1,'Pré-Teste'!$D9)) &gt; 0,$L9,)</f>
        <v>4.428571429</v>
      </c>
      <c r="BO9" t="str">
        <f>IF(IFERROR(SEARCH(BO$1,'Pré-Teste'!$D9)) &gt; 0,$L9,)</f>
        <v/>
      </c>
      <c r="BP9" t="str">
        <f>IF(IFERROR(SEARCH(BP$1,'Pré-Teste'!$D9)) &gt; 0,$L9,)</f>
        <v/>
      </c>
      <c r="BQ9" t="str">
        <f>IF(IFERROR(SEARCH(BQ$1,'Pré-Teste'!$D9)) &gt; 0,$L9,)</f>
        <v/>
      </c>
      <c r="BR9" t="str">
        <f>IF(IFERROR(SEARCH(BR$1,'Pré-Teste'!$D9)) &gt; 0,$L9,)</f>
        <v/>
      </c>
      <c r="BS9" t="str">
        <f>IF(IFERROR(SEARCH(BS$1,'Pré-Teste'!$D9)) &gt; 0,$L9,)</f>
        <v/>
      </c>
      <c r="BT9">
        <f>IF(IFERROR(SEARCH(BT$1,'Pré-Teste'!$D9)) &gt; 0,$L9,)</f>
        <v>4.428571429</v>
      </c>
      <c r="BU9" t="str">
        <f>IF(IFERROR(SEARCH(BU$1,'Pré-Teste'!$D9)) &gt; 0,$L9,)</f>
        <v/>
      </c>
      <c r="BV9" t="str">
        <f>IF(IFERROR(SEARCH(BV$1,'Pré-Teste'!$D9)) &gt; 0,$L9,)</f>
        <v/>
      </c>
      <c r="BW9">
        <f>IF(IFERROR(SEARCH(BW$1,'Pré-Teste'!$D9)) &gt; 0,$L9,)</f>
        <v>4.428571429</v>
      </c>
      <c r="BX9" t="str">
        <f>IF(IFERROR(SEARCH(BX$1,'Pré-Teste'!$D9)) &gt; 0,$L9,)</f>
        <v/>
      </c>
    </row>
    <row r="10">
      <c r="A10" s="2">
        <v>9.0</v>
      </c>
      <c r="B10">
        <f>'Pré-Teste'!AT10</f>
        <v>6</v>
      </c>
      <c r="C10">
        <f>'Pós-Teste'!BR10</f>
        <v>6</v>
      </c>
      <c r="D10">
        <f t="shared" si="1"/>
        <v>0</v>
      </c>
      <c r="E10">
        <f>'Pós-Teste'!BW10-'Pré-Teste'!AU10</f>
        <v>-8.333333333</v>
      </c>
      <c r="F10">
        <f>'Pós-Teste'!BX10-'Pré-Teste'!AV10</f>
        <v>-21.42857143</v>
      </c>
      <c r="G10">
        <f>'Pós-Teste'!BY10-'Pré-Teste'!AW10</f>
        <v>50</v>
      </c>
      <c r="H10">
        <f>'Pós-Teste'!BZ10-'Pré-Teste'!AX10</f>
        <v>-33.33333333</v>
      </c>
      <c r="I10">
        <f>'Pós-Teste'!BT10</f>
        <v>4.142857143</v>
      </c>
      <c r="J10">
        <f>'Pós-Teste'!BS10</f>
        <v>4.857142857</v>
      </c>
      <c r="K10">
        <f>'Pós-Teste'!BU10</f>
        <v>3.5</v>
      </c>
      <c r="L10">
        <f>'Pós-Teste'!BV10</f>
        <v>4</v>
      </c>
      <c r="M10" t="str">
        <f>IF(IFERROR(SEARCH(M$1,'Pré-Teste'!$D10)) &gt; 0,$D10,)</f>
        <v/>
      </c>
      <c r="N10" t="str">
        <f>IF(IFERROR(SEARCH(N$1,'Pré-Teste'!$D10)) &gt; 0,$D10,)</f>
        <v/>
      </c>
      <c r="O10" t="str">
        <f>IF(IFERROR(SEARCH(O$1,'Pré-Teste'!$D10)) &gt; 0,$D10,)</f>
        <v/>
      </c>
      <c r="P10" t="str">
        <f>IF(IFERROR(SEARCH(P$1,'Pré-Teste'!$D10)) &gt; 0,$D10,)</f>
        <v/>
      </c>
      <c r="Q10" t="str">
        <f>IF(IFERROR(SEARCH(Q$1,'Pré-Teste'!$D10)) &gt; 0,$D10,)</f>
        <v/>
      </c>
      <c r="R10" t="str">
        <f>IF(IFERROR(SEARCH(R$1,'Pré-Teste'!$D10)) &gt; 0,$D10,)</f>
        <v/>
      </c>
      <c r="S10" t="str">
        <f>IF(IFERROR(SEARCH(S$1,'Pré-Teste'!$D10)) &gt; 0,$D10,)</f>
        <v/>
      </c>
      <c r="T10" t="str">
        <f>IF(IFERROR(SEARCH(T$1,'Pré-Teste'!$D10)) &gt; 0,$D10,)</f>
        <v/>
      </c>
      <c r="U10">
        <f>IF(IFERROR(SEARCH(U$1,'Pré-Teste'!$D10)) &gt; 0,$D10,)</f>
        <v>0</v>
      </c>
      <c r="V10" t="str">
        <f>IF(IFERROR(SEARCH(V$1,'Pré-Teste'!$D10)) &gt; 0,$D10,)</f>
        <v/>
      </c>
      <c r="W10" t="str">
        <f>IF(IFERROR(SEARCH(W$1,'Pré-Teste'!$D10)) &gt; 0,$D10,)</f>
        <v/>
      </c>
      <c r="X10" t="str">
        <f>IF(IFERROR(SEARCH(X$1,'Pré-Teste'!$D10)) &gt; 0,$D10,)</f>
        <v/>
      </c>
      <c r="Y10" s="9"/>
      <c r="Z10" t="str">
        <f>IF(IFERROR(SEARCH(Z$1,'Pré-Teste'!$D10)) &gt; 0,$I10,)</f>
        <v/>
      </c>
      <c r="AA10" t="str">
        <f>IF(IFERROR(SEARCH(AA$1,'Pré-Teste'!$D10)) &gt; 0,$I10,)</f>
        <v/>
      </c>
      <c r="AB10" t="str">
        <f>IF(IFERROR(SEARCH(AB$1,'Pré-Teste'!$D10)) &gt; 0,$I10,)</f>
        <v/>
      </c>
      <c r="AC10" t="str">
        <f>IF(IFERROR(SEARCH(AC$1,'Pré-Teste'!$D10)) &gt; 0,$I10,)</f>
        <v/>
      </c>
      <c r="AD10" t="str">
        <f>IF(IFERROR(SEARCH(AD$1,'Pré-Teste'!$D10)) &gt; 0,$I10,)</f>
        <v/>
      </c>
      <c r="AE10" t="str">
        <f>IF(IFERROR(SEARCH(AE$1,'Pré-Teste'!$D10)) &gt; 0,$I10,)</f>
        <v/>
      </c>
      <c r="AF10" t="str">
        <f>IF(IFERROR(SEARCH(AF$1,'Pré-Teste'!$D10)) &gt; 0,$I10,)</f>
        <v/>
      </c>
      <c r="AG10" t="str">
        <f>IF(IFERROR(SEARCH(AG$1,'Pré-Teste'!$D10)) &gt; 0,$I10,)</f>
        <v/>
      </c>
      <c r="AH10">
        <f>IF(IFERROR(SEARCH(AH$1,'Pré-Teste'!$D10)) &gt; 0,$I10,)</f>
        <v>4.142857143</v>
      </c>
      <c r="AI10" t="str">
        <f>IF(IFERROR(SEARCH(AI$1,'Pré-Teste'!$D10)) &gt; 0,$I10,)</f>
        <v/>
      </c>
      <c r="AJ10" t="str">
        <f>IF(IFERROR(SEARCH(AJ$1,'Pré-Teste'!$D10)) &gt; 0,$I10,)</f>
        <v/>
      </c>
      <c r="AK10" t="str">
        <f>IF(IFERROR(SEARCH(AK$1,'Pré-Teste'!$D10)) &gt; 0,$I10,)</f>
        <v/>
      </c>
      <c r="AL10" s="10"/>
      <c r="AM10" t="str">
        <f>IF(IFERROR(SEARCH(AM$1,'Pré-Teste'!$D10)) &gt; 0,$J10,)</f>
        <v/>
      </c>
      <c r="AN10" t="str">
        <f>IF(IFERROR(SEARCH(AN$1,'Pré-Teste'!$D10)) &gt; 0,$J10,)</f>
        <v/>
      </c>
      <c r="AO10" t="str">
        <f>IF(IFERROR(SEARCH(AO$1,'Pré-Teste'!$D10)) &gt; 0,$J10,)</f>
        <v/>
      </c>
      <c r="AP10" t="str">
        <f>IF(IFERROR(SEARCH(AP$1,'Pré-Teste'!$D10)) &gt; 0,$J10,)</f>
        <v/>
      </c>
      <c r="AQ10" t="str">
        <f>IF(IFERROR(SEARCH(AQ$1,'Pré-Teste'!$D10)) &gt; 0,$J10,)</f>
        <v/>
      </c>
      <c r="AR10" t="str">
        <f>IF(IFERROR(SEARCH(AR$1,'Pré-Teste'!$D10)) &gt; 0,$J10,)</f>
        <v/>
      </c>
      <c r="AS10" t="str">
        <f>IF(IFERROR(SEARCH(AS$1,'Pré-Teste'!$D10)) &gt; 0,$J10,)</f>
        <v/>
      </c>
      <c r="AT10" t="str">
        <f>IF(IFERROR(SEARCH(AT$1,'Pré-Teste'!$D10)) &gt; 0,$J10,)</f>
        <v/>
      </c>
      <c r="AU10">
        <f>IF(IFERROR(SEARCH(AU$1,'Pré-Teste'!$D10)) &gt; 0,$J10,)</f>
        <v>4.857142857</v>
      </c>
      <c r="AV10" t="str">
        <f>IF(IFERROR(SEARCH(AV$1,'Pré-Teste'!$D10)) &gt; 0,$J10,)</f>
        <v/>
      </c>
      <c r="AW10" t="str">
        <f>IF(IFERROR(SEARCH(AW$1,'Pré-Teste'!$D10)) &gt; 0,$J10,)</f>
        <v/>
      </c>
      <c r="AX10" t="str">
        <f>IF(IFERROR(SEARCH(AX$1,'Pré-Teste'!$D10)) &gt; 0,$J10,)</f>
        <v/>
      </c>
      <c r="AY10" s="11"/>
      <c r="AZ10" t="str">
        <f>IF(IFERROR(SEARCH(AZ$1,'Pré-Teste'!$D10)) &gt; 0,$K10,)</f>
        <v/>
      </c>
      <c r="BA10" t="str">
        <f>IF(IFERROR(SEARCH(BA$1,'Pré-Teste'!$D10)) &gt; 0,$K10,)</f>
        <v/>
      </c>
      <c r="BB10" t="str">
        <f>IF(IFERROR(SEARCH(BB$1,'Pré-Teste'!$D10)) &gt; 0,$K10,)</f>
        <v/>
      </c>
      <c r="BC10" t="str">
        <f>IF(IFERROR(SEARCH(BC$1,'Pré-Teste'!$D10)) &gt; 0,$K10,)</f>
        <v/>
      </c>
      <c r="BD10" t="str">
        <f>IF(IFERROR(SEARCH(BD$1,'Pré-Teste'!$D10)) &gt; 0,$K10,)</f>
        <v/>
      </c>
      <c r="BE10" t="str">
        <f>IF(IFERROR(SEARCH(BE$1,'Pré-Teste'!$D10)) &gt; 0,$K10,)</f>
        <v/>
      </c>
      <c r="BF10" t="str">
        <f>IF(IFERROR(SEARCH(BF$1,'Pré-Teste'!$D10)) &gt; 0,$K10,)</f>
        <v/>
      </c>
      <c r="BG10" t="str">
        <f>IF(IFERROR(SEARCH(BG$1,'Pré-Teste'!$D10)) &gt; 0,$K10,)</f>
        <v/>
      </c>
      <c r="BH10">
        <f>IF(IFERROR(SEARCH(BH$1,'Pré-Teste'!$D10)) &gt; 0,$K10,)</f>
        <v>3.5</v>
      </c>
      <c r="BI10" t="str">
        <f>IF(IFERROR(SEARCH(BI$1,'Pré-Teste'!$D10)) &gt; 0,$K10,)</f>
        <v/>
      </c>
      <c r="BJ10" t="str">
        <f>IF(IFERROR(SEARCH(BJ$1,'Pré-Teste'!$D10)) &gt; 0,$K10,)</f>
        <v/>
      </c>
      <c r="BK10" t="str">
        <f>IF(IFERROR(SEARCH(BK$1,'Pré-Teste'!$D10)) &gt; 0,$K10,)</f>
        <v/>
      </c>
      <c r="BL10" s="14"/>
      <c r="BM10" t="str">
        <f>IF(IFERROR(SEARCH(BM$1,'Pré-Teste'!$D10)) &gt; 0,$L10,)</f>
        <v/>
      </c>
      <c r="BN10" t="str">
        <f>IF(IFERROR(SEARCH(BN$1,'Pré-Teste'!$D10)) &gt; 0,$L10,)</f>
        <v/>
      </c>
      <c r="BO10" t="str">
        <f>IF(IFERROR(SEARCH(BO$1,'Pré-Teste'!$D10)) &gt; 0,$L10,)</f>
        <v/>
      </c>
      <c r="BP10" t="str">
        <f>IF(IFERROR(SEARCH(BP$1,'Pré-Teste'!$D10)) &gt; 0,$L10,)</f>
        <v/>
      </c>
      <c r="BQ10" t="str">
        <f>IF(IFERROR(SEARCH(BQ$1,'Pré-Teste'!$D10)) &gt; 0,$L10,)</f>
        <v/>
      </c>
      <c r="BR10" t="str">
        <f>IF(IFERROR(SEARCH(BR$1,'Pré-Teste'!$D10)) &gt; 0,$L10,)</f>
        <v/>
      </c>
      <c r="BS10" t="str">
        <f>IF(IFERROR(SEARCH(BS$1,'Pré-Teste'!$D10)) &gt; 0,$L10,)</f>
        <v/>
      </c>
      <c r="BT10" t="str">
        <f>IF(IFERROR(SEARCH(BT$1,'Pré-Teste'!$D10)) &gt; 0,$L10,)</f>
        <v/>
      </c>
      <c r="BU10">
        <f>IF(IFERROR(SEARCH(BU$1,'Pré-Teste'!$D10)) &gt; 0,$L10,)</f>
        <v>4</v>
      </c>
      <c r="BV10" t="str">
        <f>IF(IFERROR(SEARCH(BV$1,'Pré-Teste'!$D10)) &gt; 0,$L10,)</f>
        <v/>
      </c>
      <c r="BW10" t="str">
        <f>IF(IFERROR(SEARCH(BW$1,'Pré-Teste'!$D10)) &gt; 0,$L10,)</f>
        <v/>
      </c>
      <c r="BX10" t="str">
        <f>IF(IFERROR(SEARCH(BX$1,'Pré-Teste'!$D10)) &gt; 0,$L10,)</f>
        <v/>
      </c>
    </row>
    <row r="11">
      <c r="A11" s="2">
        <v>10.0</v>
      </c>
      <c r="B11">
        <f>'Pré-Teste'!AT11</f>
        <v>11</v>
      </c>
      <c r="C11">
        <f>'Pós-Teste'!BR11</f>
        <v>8</v>
      </c>
      <c r="D11">
        <f t="shared" si="1"/>
        <v>-3</v>
      </c>
      <c r="E11">
        <f>'Pós-Teste'!BW11-'Pré-Teste'!AU11</f>
        <v>-41.66666667</v>
      </c>
      <c r="F11">
        <f>'Pós-Teste'!BX11-'Pré-Teste'!AV11</f>
        <v>-19.64285714</v>
      </c>
      <c r="G11">
        <f>'Pós-Teste'!BY11-'Pré-Teste'!AW11</f>
        <v>33.33333333</v>
      </c>
      <c r="H11">
        <f>'Pós-Teste'!BZ11-'Pré-Teste'!AX11</f>
        <v>-66.66666667</v>
      </c>
      <c r="I11">
        <f>'Pós-Teste'!BT11</f>
        <v>5.142857143</v>
      </c>
      <c r="J11">
        <f>'Pós-Teste'!BS11</f>
        <v>6.857142857</v>
      </c>
      <c r="K11">
        <f>'Pós-Teste'!BU11</f>
        <v>4.333333333</v>
      </c>
      <c r="L11">
        <f>'Pós-Teste'!BV11</f>
        <v>5</v>
      </c>
      <c r="M11">
        <f>IF(IFERROR(SEARCH(M$1,'Pré-Teste'!$D11)) &gt; 0,$D11,)</f>
        <v>-3</v>
      </c>
      <c r="N11">
        <f>IF(IFERROR(SEARCH(N$1,'Pré-Teste'!$D11)) &gt; 0,$D11,)</f>
        <v>-3</v>
      </c>
      <c r="O11">
        <f>IF(IFERROR(SEARCH(O$1,'Pré-Teste'!$D11)) &gt; 0,$D11,)</f>
        <v>-3</v>
      </c>
      <c r="P11" t="str">
        <f>IF(IFERROR(SEARCH(P$1,'Pré-Teste'!$D11)) &gt; 0,$D11,)</f>
        <v/>
      </c>
      <c r="Q11" t="str">
        <f>IF(IFERROR(SEARCH(Q$1,'Pré-Teste'!$D11)) &gt; 0,$D11,)</f>
        <v/>
      </c>
      <c r="R11" t="str">
        <f>IF(IFERROR(SEARCH(R$1,'Pré-Teste'!$D11)) &gt; 0,$D11,)</f>
        <v/>
      </c>
      <c r="S11" t="str">
        <f>IF(IFERROR(SEARCH(S$1,'Pré-Teste'!$D11)) &gt; 0,$D11,)</f>
        <v/>
      </c>
      <c r="T11" t="str">
        <f>IF(IFERROR(SEARCH(T$1,'Pré-Teste'!$D11)) &gt; 0,$D11,)</f>
        <v/>
      </c>
      <c r="U11">
        <f>IF(IFERROR(SEARCH(U$1,'Pré-Teste'!$D11)) &gt; 0,$D11,)</f>
        <v>-3</v>
      </c>
      <c r="V11" t="str">
        <f>IF(IFERROR(SEARCH(V$1,'Pré-Teste'!$D11)) &gt; 0,$D11,)</f>
        <v/>
      </c>
      <c r="W11">
        <f>IF(IFERROR(SEARCH(W$1,'Pré-Teste'!$D11)) &gt; 0,$D11,)</f>
        <v>-3</v>
      </c>
      <c r="X11" t="str">
        <f>IF(IFERROR(SEARCH(X$1,'Pré-Teste'!$D11)) &gt; 0,$D11,)</f>
        <v/>
      </c>
      <c r="Y11" s="9"/>
      <c r="Z11">
        <f>IF(IFERROR(SEARCH(Z$1,'Pré-Teste'!$D11)) &gt; 0,$I11,)</f>
        <v>5.142857143</v>
      </c>
      <c r="AA11">
        <f>IF(IFERROR(SEARCH(AA$1,'Pré-Teste'!$D11)) &gt; 0,$I11,)</f>
        <v>5.142857143</v>
      </c>
      <c r="AB11">
        <f>IF(IFERROR(SEARCH(AB$1,'Pré-Teste'!$D11)) &gt; 0,$I11,)</f>
        <v>5.142857143</v>
      </c>
      <c r="AC11" t="str">
        <f>IF(IFERROR(SEARCH(AC$1,'Pré-Teste'!$D11)) &gt; 0,$I11,)</f>
        <v/>
      </c>
      <c r="AD11" t="str">
        <f>IF(IFERROR(SEARCH(AD$1,'Pré-Teste'!$D11)) &gt; 0,$I11,)</f>
        <v/>
      </c>
      <c r="AE11" t="str">
        <f>IF(IFERROR(SEARCH(AE$1,'Pré-Teste'!$D11)) &gt; 0,$I11,)</f>
        <v/>
      </c>
      <c r="AF11" t="str">
        <f>IF(IFERROR(SEARCH(AF$1,'Pré-Teste'!$D11)) &gt; 0,$I11,)</f>
        <v/>
      </c>
      <c r="AG11" t="str">
        <f>IF(IFERROR(SEARCH(AG$1,'Pré-Teste'!$D11)) &gt; 0,$I11,)</f>
        <v/>
      </c>
      <c r="AH11">
        <f>IF(IFERROR(SEARCH(AH$1,'Pré-Teste'!$D11)) &gt; 0,$I11,)</f>
        <v>5.142857143</v>
      </c>
      <c r="AI11" t="str">
        <f>IF(IFERROR(SEARCH(AI$1,'Pré-Teste'!$D11)) &gt; 0,$I11,)</f>
        <v/>
      </c>
      <c r="AJ11">
        <f>IF(IFERROR(SEARCH(AJ$1,'Pré-Teste'!$D11)) &gt; 0,$I11,)</f>
        <v>5.142857143</v>
      </c>
      <c r="AK11" t="str">
        <f>IF(IFERROR(SEARCH(AK$1,'Pré-Teste'!$D11)) &gt; 0,$I11,)</f>
        <v/>
      </c>
      <c r="AL11" s="10"/>
      <c r="AM11">
        <f>IF(IFERROR(SEARCH(AM$1,'Pré-Teste'!$D11)) &gt; 0,$J11,)</f>
        <v>6.857142857</v>
      </c>
      <c r="AN11">
        <f>IF(IFERROR(SEARCH(AN$1,'Pré-Teste'!$D11)) &gt; 0,$J11,)</f>
        <v>6.857142857</v>
      </c>
      <c r="AO11">
        <f>IF(IFERROR(SEARCH(AO$1,'Pré-Teste'!$D11)) &gt; 0,$J11,)</f>
        <v>6.857142857</v>
      </c>
      <c r="AP11" t="str">
        <f>IF(IFERROR(SEARCH(AP$1,'Pré-Teste'!$D11)) &gt; 0,$J11,)</f>
        <v/>
      </c>
      <c r="AQ11" t="str">
        <f>IF(IFERROR(SEARCH(AQ$1,'Pré-Teste'!$D11)) &gt; 0,$J11,)</f>
        <v/>
      </c>
      <c r="AR11" t="str">
        <f>IF(IFERROR(SEARCH(AR$1,'Pré-Teste'!$D11)) &gt; 0,$J11,)</f>
        <v/>
      </c>
      <c r="AS11" t="str">
        <f>IF(IFERROR(SEARCH(AS$1,'Pré-Teste'!$D11)) &gt; 0,$J11,)</f>
        <v/>
      </c>
      <c r="AT11" t="str">
        <f>IF(IFERROR(SEARCH(AT$1,'Pré-Teste'!$D11)) &gt; 0,$J11,)</f>
        <v/>
      </c>
      <c r="AU11">
        <f>IF(IFERROR(SEARCH(AU$1,'Pré-Teste'!$D11)) &gt; 0,$J11,)</f>
        <v>6.857142857</v>
      </c>
      <c r="AV11" t="str">
        <f>IF(IFERROR(SEARCH(AV$1,'Pré-Teste'!$D11)) &gt; 0,$J11,)</f>
        <v/>
      </c>
      <c r="AW11">
        <f>IF(IFERROR(SEARCH(AW$1,'Pré-Teste'!$D11)) &gt; 0,$J11,)</f>
        <v>6.857142857</v>
      </c>
      <c r="AX11" t="str">
        <f>IF(IFERROR(SEARCH(AX$1,'Pré-Teste'!$D11)) &gt; 0,$J11,)</f>
        <v/>
      </c>
      <c r="AY11" s="11"/>
      <c r="AZ11">
        <f>IF(IFERROR(SEARCH(AZ$1,'Pré-Teste'!$D11)) &gt; 0,$K11,)</f>
        <v>4.333333333</v>
      </c>
      <c r="BA11">
        <f>IF(IFERROR(SEARCH(BA$1,'Pré-Teste'!$D11)) &gt; 0,$K11,)</f>
        <v>4.333333333</v>
      </c>
      <c r="BB11">
        <f>IF(IFERROR(SEARCH(BB$1,'Pré-Teste'!$D11)) &gt; 0,$K11,)</f>
        <v>4.333333333</v>
      </c>
      <c r="BC11" t="str">
        <f>IF(IFERROR(SEARCH(BC$1,'Pré-Teste'!$D11)) &gt; 0,$K11,)</f>
        <v/>
      </c>
      <c r="BD11" t="str">
        <f>IF(IFERROR(SEARCH(BD$1,'Pré-Teste'!$D11)) &gt; 0,$K11,)</f>
        <v/>
      </c>
      <c r="BE11" t="str">
        <f>IF(IFERROR(SEARCH(BE$1,'Pré-Teste'!$D11)) &gt; 0,$K11,)</f>
        <v/>
      </c>
      <c r="BF11" t="str">
        <f>IF(IFERROR(SEARCH(BF$1,'Pré-Teste'!$D11)) &gt; 0,$K11,)</f>
        <v/>
      </c>
      <c r="BG11" t="str">
        <f>IF(IFERROR(SEARCH(BG$1,'Pré-Teste'!$D11)) &gt; 0,$K11,)</f>
        <v/>
      </c>
      <c r="BH11">
        <f>IF(IFERROR(SEARCH(BH$1,'Pré-Teste'!$D11)) &gt; 0,$K11,)</f>
        <v>4.333333333</v>
      </c>
      <c r="BI11" t="str">
        <f>IF(IFERROR(SEARCH(BI$1,'Pré-Teste'!$D11)) &gt; 0,$K11,)</f>
        <v/>
      </c>
      <c r="BJ11">
        <f>IF(IFERROR(SEARCH(BJ$1,'Pré-Teste'!$D11)) &gt; 0,$K11,)</f>
        <v>4.333333333</v>
      </c>
      <c r="BK11" t="str">
        <f>IF(IFERROR(SEARCH(BK$1,'Pré-Teste'!$D11)) &gt; 0,$K11,)</f>
        <v/>
      </c>
      <c r="BL11" s="14"/>
      <c r="BM11">
        <f>IF(IFERROR(SEARCH(BM$1,'Pré-Teste'!$D11)) &gt; 0,$L11,)</f>
        <v>5</v>
      </c>
      <c r="BN11">
        <f>IF(IFERROR(SEARCH(BN$1,'Pré-Teste'!$D11)) &gt; 0,$L11,)</f>
        <v>5</v>
      </c>
      <c r="BO11">
        <f>IF(IFERROR(SEARCH(BO$1,'Pré-Teste'!$D11)) &gt; 0,$L11,)</f>
        <v>5</v>
      </c>
      <c r="BP11" t="str">
        <f>IF(IFERROR(SEARCH(BP$1,'Pré-Teste'!$D11)) &gt; 0,$L11,)</f>
        <v/>
      </c>
      <c r="BQ11" t="str">
        <f>IF(IFERROR(SEARCH(BQ$1,'Pré-Teste'!$D11)) &gt; 0,$L11,)</f>
        <v/>
      </c>
      <c r="BR11" t="str">
        <f>IF(IFERROR(SEARCH(BR$1,'Pré-Teste'!$D11)) &gt; 0,$L11,)</f>
        <v/>
      </c>
      <c r="BS11" t="str">
        <f>IF(IFERROR(SEARCH(BS$1,'Pré-Teste'!$D11)) &gt; 0,$L11,)</f>
        <v/>
      </c>
      <c r="BT11" t="str">
        <f>IF(IFERROR(SEARCH(BT$1,'Pré-Teste'!$D11)) &gt; 0,$L11,)</f>
        <v/>
      </c>
      <c r="BU11">
        <f>IF(IFERROR(SEARCH(BU$1,'Pré-Teste'!$D11)) &gt; 0,$L11,)</f>
        <v>5</v>
      </c>
      <c r="BV11" t="str">
        <f>IF(IFERROR(SEARCH(BV$1,'Pré-Teste'!$D11)) &gt; 0,$L11,)</f>
        <v/>
      </c>
      <c r="BW11">
        <f>IF(IFERROR(SEARCH(BW$1,'Pré-Teste'!$D11)) &gt; 0,$L11,)</f>
        <v>5</v>
      </c>
      <c r="BX11" t="str">
        <f>IF(IFERROR(SEARCH(BX$1,'Pré-Teste'!$D11)) &gt; 0,$L11,)</f>
        <v/>
      </c>
    </row>
    <row r="12">
      <c r="A12" s="2">
        <v>11.0</v>
      </c>
      <c r="B12">
        <f>'Pré-Teste'!AT12</f>
        <v>4</v>
      </c>
      <c r="C12">
        <f>'Pós-Teste'!BR12</f>
        <v>6</v>
      </c>
      <c r="D12">
        <f t="shared" si="1"/>
        <v>2</v>
      </c>
      <c r="E12">
        <f>'Pós-Teste'!BW12-'Pré-Teste'!AU12</f>
        <v>75</v>
      </c>
      <c r="F12">
        <f>'Pós-Teste'!BX12-'Pré-Teste'!AV12</f>
        <v>3.571428571</v>
      </c>
      <c r="G12">
        <f>'Pós-Teste'!BY12-'Pré-Teste'!AW12</f>
        <v>-33.33333333</v>
      </c>
      <c r="H12">
        <f>'Pós-Teste'!BZ12-'Pré-Teste'!AX12</f>
        <v>33.33333333</v>
      </c>
      <c r="I12">
        <f>'Pós-Teste'!BT12</f>
        <v>4.142857143</v>
      </c>
      <c r="J12">
        <f>'Pós-Teste'!BS12</f>
        <v>4</v>
      </c>
      <c r="K12">
        <f>'Pós-Teste'!BU12</f>
        <v>6</v>
      </c>
      <c r="L12">
        <f>'Pós-Teste'!BV12</f>
        <v>3.714285714</v>
      </c>
      <c r="M12" t="str">
        <f>IF(IFERROR(SEARCH(M$1,'Pré-Teste'!$D12)) &gt; 0,$D12,)</f>
        <v/>
      </c>
      <c r="N12">
        <f>IF(IFERROR(SEARCH(N$1,'Pré-Teste'!$D12)) &gt; 0,$D12,)</f>
        <v>2</v>
      </c>
      <c r="O12" t="str">
        <f>IF(IFERROR(SEARCH(O$1,'Pré-Teste'!$D12)) &gt; 0,$D12,)</f>
        <v/>
      </c>
      <c r="P12" t="str">
        <f>IF(IFERROR(SEARCH(P$1,'Pré-Teste'!$D12)) &gt; 0,$D12,)</f>
        <v/>
      </c>
      <c r="Q12">
        <f>IF(IFERROR(SEARCH(Q$1,'Pré-Teste'!$D12)) &gt; 0,$D12,)</f>
        <v>2</v>
      </c>
      <c r="R12" t="str">
        <f>IF(IFERROR(SEARCH(R$1,'Pré-Teste'!$D12)) &gt; 0,$D12,)</f>
        <v/>
      </c>
      <c r="S12" t="str">
        <f>IF(IFERROR(SEARCH(S$1,'Pré-Teste'!$D12)) &gt; 0,$D12,)</f>
        <v/>
      </c>
      <c r="T12" t="str">
        <f>IF(IFERROR(SEARCH(T$1,'Pré-Teste'!$D12)) &gt; 0,$D12,)</f>
        <v/>
      </c>
      <c r="U12">
        <f>IF(IFERROR(SEARCH(U$1,'Pré-Teste'!$D12)) &gt; 0,$D12,)</f>
        <v>2</v>
      </c>
      <c r="V12" t="str">
        <f>IF(IFERROR(SEARCH(V$1,'Pré-Teste'!$D12)) &gt; 0,$D12,)</f>
        <v/>
      </c>
      <c r="W12" t="str">
        <f>IF(IFERROR(SEARCH(W$1,'Pré-Teste'!$D12)) &gt; 0,$D12,)</f>
        <v/>
      </c>
      <c r="X12" t="str">
        <f>IF(IFERROR(SEARCH(X$1,'Pré-Teste'!$D12)) &gt; 0,$D12,)</f>
        <v/>
      </c>
      <c r="Y12" s="9"/>
      <c r="Z12" t="str">
        <f>IF(IFERROR(SEARCH(Z$1,'Pré-Teste'!$D12)) &gt; 0,$I12,)</f>
        <v/>
      </c>
      <c r="AA12">
        <f>IF(IFERROR(SEARCH(AA$1,'Pré-Teste'!$D12)) &gt; 0,$I12,)</f>
        <v>4.142857143</v>
      </c>
      <c r="AB12" t="str">
        <f>IF(IFERROR(SEARCH(AB$1,'Pré-Teste'!$D12)) &gt; 0,$I12,)</f>
        <v/>
      </c>
      <c r="AC12" t="str">
        <f>IF(IFERROR(SEARCH(AC$1,'Pré-Teste'!$D12)) &gt; 0,$I12,)</f>
        <v/>
      </c>
      <c r="AD12">
        <f>IF(IFERROR(SEARCH(AD$1,'Pré-Teste'!$D12)) &gt; 0,$I12,)</f>
        <v>4.142857143</v>
      </c>
      <c r="AE12" t="str">
        <f>IF(IFERROR(SEARCH(AE$1,'Pré-Teste'!$D12)) &gt; 0,$I12,)</f>
        <v/>
      </c>
      <c r="AF12" t="str">
        <f>IF(IFERROR(SEARCH(AF$1,'Pré-Teste'!$D12)) &gt; 0,$I12,)</f>
        <v/>
      </c>
      <c r="AG12" t="str">
        <f>IF(IFERROR(SEARCH(AG$1,'Pré-Teste'!$D12)) &gt; 0,$I12,)</f>
        <v/>
      </c>
      <c r="AH12">
        <f>IF(IFERROR(SEARCH(AH$1,'Pré-Teste'!$D12)) &gt; 0,$I12,)</f>
        <v>4.142857143</v>
      </c>
      <c r="AI12" t="str">
        <f>IF(IFERROR(SEARCH(AI$1,'Pré-Teste'!$D12)) &gt; 0,$I12,)</f>
        <v/>
      </c>
      <c r="AJ12" t="str">
        <f>IF(IFERROR(SEARCH(AJ$1,'Pré-Teste'!$D12)) &gt; 0,$I12,)</f>
        <v/>
      </c>
      <c r="AK12" t="str">
        <f>IF(IFERROR(SEARCH(AK$1,'Pré-Teste'!$D12)) &gt; 0,$I12,)</f>
        <v/>
      </c>
      <c r="AL12" s="10"/>
      <c r="AM12" t="str">
        <f>IF(IFERROR(SEARCH(AM$1,'Pré-Teste'!$D12)) &gt; 0,$J12,)</f>
        <v/>
      </c>
      <c r="AN12">
        <f>IF(IFERROR(SEARCH(AN$1,'Pré-Teste'!$D12)) &gt; 0,$J12,)</f>
        <v>4</v>
      </c>
      <c r="AO12" t="str">
        <f>IF(IFERROR(SEARCH(AO$1,'Pré-Teste'!$D12)) &gt; 0,$J12,)</f>
        <v/>
      </c>
      <c r="AP12" t="str">
        <f>IF(IFERROR(SEARCH(AP$1,'Pré-Teste'!$D12)) &gt; 0,$J12,)</f>
        <v/>
      </c>
      <c r="AQ12">
        <f>IF(IFERROR(SEARCH(AQ$1,'Pré-Teste'!$D12)) &gt; 0,$J12,)</f>
        <v>4</v>
      </c>
      <c r="AR12" t="str">
        <f>IF(IFERROR(SEARCH(AR$1,'Pré-Teste'!$D12)) &gt; 0,$J12,)</f>
        <v/>
      </c>
      <c r="AS12" t="str">
        <f>IF(IFERROR(SEARCH(AS$1,'Pré-Teste'!$D12)) &gt; 0,$J12,)</f>
        <v/>
      </c>
      <c r="AT12" t="str">
        <f>IF(IFERROR(SEARCH(AT$1,'Pré-Teste'!$D12)) &gt; 0,$J12,)</f>
        <v/>
      </c>
      <c r="AU12">
        <f>IF(IFERROR(SEARCH(AU$1,'Pré-Teste'!$D12)) &gt; 0,$J12,)</f>
        <v>4</v>
      </c>
      <c r="AV12" t="str">
        <f>IF(IFERROR(SEARCH(AV$1,'Pré-Teste'!$D12)) &gt; 0,$J12,)</f>
        <v/>
      </c>
      <c r="AW12" t="str">
        <f>IF(IFERROR(SEARCH(AW$1,'Pré-Teste'!$D12)) &gt; 0,$J12,)</f>
        <v/>
      </c>
      <c r="AX12" t="str">
        <f>IF(IFERROR(SEARCH(AX$1,'Pré-Teste'!$D12)) &gt; 0,$J12,)</f>
        <v/>
      </c>
      <c r="AY12" s="11"/>
      <c r="AZ12" t="str">
        <f>IF(IFERROR(SEARCH(AZ$1,'Pré-Teste'!$D12)) &gt; 0,$K12,)</f>
        <v/>
      </c>
      <c r="BA12">
        <f>IF(IFERROR(SEARCH(BA$1,'Pré-Teste'!$D12)) &gt; 0,$K12,)</f>
        <v>6</v>
      </c>
      <c r="BB12" t="str">
        <f>IF(IFERROR(SEARCH(BB$1,'Pré-Teste'!$D12)) &gt; 0,$K12,)</f>
        <v/>
      </c>
      <c r="BC12" t="str">
        <f>IF(IFERROR(SEARCH(BC$1,'Pré-Teste'!$D12)) &gt; 0,$K12,)</f>
        <v/>
      </c>
      <c r="BD12">
        <f>IF(IFERROR(SEARCH(BD$1,'Pré-Teste'!$D12)) &gt; 0,$K12,)</f>
        <v>6</v>
      </c>
      <c r="BE12" t="str">
        <f>IF(IFERROR(SEARCH(BE$1,'Pré-Teste'!$D12)) &gt; 0,$K12,)</f>
        <v/>
      </c>
      <c r="BF12" t="str">
        <f>IF(IFERROR(SEARCH(BF$1,'Pré-Teste'!$D12)) &gt; 0,$K12,)</f>
        <v/>
      </c>
      <c r="BG12" t="str">
        <f>IF(IFERROR(SEARCH(BG$1,'Pré-Teste'!$D12)) &gt; 0,$K12,)</f>
        <v/>
      </c>
      <c r="BH12">
        <f>IF(IFERROR(SEARCH(BH$1,'Pré-Teste'!$D12)) &gt; 0,$K12,)</f>
        <v>6</v>
      </c>
      <c r="BI12" t="str">
        <f>IF(IFERROR(SEARCH(BI$1,'Pré-Teste'!$D12)) &gt; 0,$K12,)</f>
        <v/>
      </c>
      <c r="BJ12" t="str">
        <f>IF(IFERROR(SEARCH(BJ$1,'Pré-Teste'!$D12)) &gt; 0,$K12,)</f>
        <v/>
      </c>
      <c r="BK12" t="str">
        <f>IF(IFERROR(SEARCH(BK$1,'Pré-Teste'!$D12)) &gt; 0,$K12,)</f>
        <v/>
      </c>
      <c r="BL12" s="14"/>
      <c r="BM12" t="str">
        <f>IF(IFERROR(SEARCH(BM$1,'Pré-Teste'!$D12)) &gt; 0,$L12,)</f>
        <v/>
      </c>
      <c r="BN12">
        <f>IF(IFERROR(SEARCH(BN$1,'Pré-Teste'!$D12)) &gt; 0,$L12,)</f>
        <v>3.714285714</v>
      </c>
      <c r="BO12" t="str">
        <f>IF(IFERROR(SEARCH(BO$1,'Pré-Teste'!$D12)) &gt; 0,$L12,)</f>
        <v/>
      </c>
      <c r="BP12" t="str">
        <f>IF(IFERROR(SEARCH(BP$1,'Pré-Teste'!$D12)) &gt; 0,$L12,)</f>
        <v/>
      </c>
      <c r="BQ12">
        <f>IF(IFERROR(SEARCH(BQ$1,'Pré-Teste'!$D12)) &gt; 0,$L12,)</f>
        <v>3.714285714</v>
      </c>
      <c r="BR12" t="str">
        <f>IF(IFERROR(SEARCH(BR$1,'Pré-Teste'!$D12)) &gt; 0,$L12,)</f>
        <v/>
      </c>
      <c r="BS12" t="str">
        <f>IF(IFERROR(SEARCH(BS$1,'Pré-Teste'!$D12)) &gt; 0,$L12,)</f>
        <v/>
      </c>
      <c r="BT12" t="str">
        <f>IF(IFERROR(SEARCH(BT$1,'Pré-Teste'!$D12)) &gt; 0,$L12,)</f>
        <v/>
      </c>
      <c r="BU12">
        <f>IF(IFERROR(SEARCH(BU$1,'Pré-Teste'!$D12)) &gt; 0,$L12,)</f>
        <v>3.714285714</v>
      </c>
      <c r="BV12" t="str">
        <f>IF(IFERROR(SEARCH(BV$1,'Pré-Teste'!$D12)) &gt; 0,$L12,)</f>
        <v/>
      </c>
      <c r="BW12" t="str">
        <f>IF(IFERROR(SEARCH(BW$1,'Pré-Teste'!$D12)) &gt; 0,$L12,)</f>
        <v/>
      </c>
      <c r="BX12" t="str">
        <f>IF(IFERROR(SEARCH(BX$1,'Pré-Teste'!$D12)) &gt; 0,$L12,)</f>
        <v/>
      </c>
    </row>
    <row r="13">
      <c r="A13" s="2">
        <v>12.0</v>
      </c>
      <c r="B13">
        <f>'Pré-Teste'!AT13</f>
        <v>8</v>
      </c>
      <c r="C13">
        <f>'Pós-Teste'!BR13</f>
        <v>6</v>
      </c>
      <c r="D13">
        <f t="shared" si="1"/>
        <v>-2</v>
      </c>
      <c r="E13">
        <f>'Pós-Teste'!BW13-'Pré-Teste'!AU13</f>
        <v>-33.33333333</v>
      </c>
      <c r="F13">
        <f>'Pós-Teste'!BX13-'Pré-Teste'!AV13</f>
        <v>17.85714286</v>
      </c>
      <c r="G13">
        <f>'Pós-Teste'!BY13-'Pré-Teste'!AW13</f>
        <v>-16.66666667</v>
      </c>
      <c r="H13">
        <f>'Pós-Teste'!BZ13-'Pré-Teste'!AX13</f>
        <v>-33.33333333</v>
      </c>
      <c r="I13">
        <f>'Pós-Teste'!BT13</f>
        <v>5</v>
      </c>
      <c r="J13">
        <f>'Pós-Teste'!BS13</f>
        <v>5.714285714</v>
      </c>
      <c r="K13">
        <f>'Pós-Teste'!BU13</f>
        <v>2.166666667</v>
      </c>
      <c r="L13">
        <f>'Pós-Teste'!BV13</f>
        <v>2.857142857</v>
      </c>
      <c r="M13" t="str">
        <f>IF(IFERROR(SEARCH(M$1,'Pré-Teste'!$D13)) &gt; 0,$D13,)</f>
        <v/>
      </c>
      <c r="N13">
        <f>IF(IFERROR(SEARCH(N$1,'Pré-Teste'!$D13)) &gt; 0,$D13,)</f>
        <v>-2</v>
      </c>
      <c r="O13" t="str">
        <f>IF(IFERROR(SEARCH(O$1,'Pré-Teste'!$D13)) &gt; 0,$D13,)</f>
        <v/>
      </c>
      <c r="P13" t="str">
        <f>IF(IFERROR(SEARCH(P$1,'Pré-Teste'!$D13)) &gt; 0,$D13,)</f>
        <v/>
      </c>
      <c r="Q13">
        <f>IF(IFERROR(SEARCH(Q$1,'Pré-Teste'!$D13)) &gt; 0,$D13,)</f>
        <v>-2</v>
      </c>
      <c r="R13" t="str">
        <f>IF(IFERROR(SEARCH(R$1,'Pré-Teste'!$D13)) &gt; 0,$D13,)</f>
        <v/>
      </c>
      <c r="S13">
        <f>IF(IFERROR(SEARCH(S$1,'Pré-Teste'!$D13)) &gt; 0,$D13,)</f>
        <v>-2</v>
      </c>
      <c r="T13">
        <f>IF(IFERROR(SEARCH(T$1,'Pré-Teste'!$D13)) &gt; 0,$D13,)</f>
        <v>-2</v>
      </c>
      <c r="U13">
        <f>IF(IFERROR(SEARCH(U$1,'Pré-Teste'!$D13)) &gt; 0,$D13,)</f>
        <v>-2</v>
      </c>
      <c r="V13">
        <f>IF(IFERROR(SEARCH(V$1,'Pré-Teste'!$D13)) &gt; 0,$D13,)</f>
        <v>-2</v>
      </c>
      <c r="W13" t="str">
        <f>IF(IFERROR(SEARCH(W$1,'Pré-Teste'!$D13)) &gt; 0,$D13,)</f>
        <v/>
      </c>
      <c r="X13">
        <f>IF(IFERROR(SEARCH(X$1,'Pré-Teste'!$D13)) &gt; 0,$D13,)</f>
        <v>-2</v>
      </c>
      <c r="Y13" s="9"/>
      <c r="Z13" t="str">
        <f>IF(IFERROR(SEARCH(Z$1,'Pré-Teste'!$D13)) &gt; 0,$I13,)</f>
        <v/>
      </c>
      <c r="AA13">
        <f>IF(IFERROR(SEARCH(AA$1,'Pré-Teste'!$D13)) &gt; 0,$I13,)</f>
        <v>5</v>
      </c>
      <c r="AB13" t="str">
        <f>IF(IFERROR(SEARCH(AB$1,'Pré-Teste'!$D13)) &gt; 0,$I13,)</f>
        <v/>
      </c>
      <c r="AC13" t="str">
        <f>IF(IFERROR(SEARCH(AC$1,'Pré-Teste'!$D13)) &gt; 0,$I13,)</f>
        <v/>
      </c>
      <c r="AD13">
        <f>IF(IFERROR(SEARCH(AD$1,'Pré-Teste'!$D13)) &gt; 0,$I13,)</f>
        <v>5</v>
      </c>
      <c r="AE13" t="str">
        <f>IF(IFERROR(SEARCH(AE$1,'Pré-Teste'!$D13)) &gt; 0,$I13,)</f>
        <v/>
      </c>
      <c r="AF13">
        <f>IF(IFERROR(SEARCH(AF$1,'Pré-Teste'!$D13)) &gt; 0,$I13,)</f>
        <v>5</v>
      </c>
      <c r="AG13">
        <f>IF(IFERROR(SEARCH(AG$1,'Pré-Teste'!$D13)) &gt; 0,$I13,)</f>
        <v>5</v>
      </c>
      <c r="AH13">
        <f>IF(IFERROR(SEARCH(AH$1,'Pré-Teste'!$D13)) &gt; 0,$I13,)</f>
        <v>5</v>
      </c>
      <c r="AI13">
        <f>IF(IFERROR(SEARCH(AI$1,'Pré-Teste'!$D13)) &gt; 0,$I13,)</f>
        <v>5</v>
      </c>
      <c r="AJ13" t="str">
        <f>IF(IFERROR(SEARCH(AJ$1,'Pré-Teste'!$D13)) &gt; 0,$I13,)</f>
        <v/>
      </c>
      <c r="AK13">
        <f>IF(IFERROR(SEARCH(AK$1,'Pré-Teste'!$D13)) &gt; 0,$I13,)</f>
        <v>5</v>
      </c>
      <c r="AL13" s="10"/>
      <c r="AM13" t="str">
        <f>IF(IFERROR(SEARCH(AM$1,'Pré-Teste'!$D13)) &gt; 0,$J13,)</f>
        <v/>
      </c>
      <c r="AN13">
        <f>IF(IFERROR(SEARCH(AN$1,'Pré-Teste'!$D13)) &gt; 0,$J13,)</f>
        <v>5.714285714</v>
      </c>
      <c r="AO13" t="str">
        <f>IF(IFERROR(SEARCH(AO$1,'Pré-Teste'!$D13)) &gt; 0,$J13,)</f>
        <v/>
      </c>
      <c r="AP13" t="str">
        <f>IF(IFERROR(SEARCH(AP$1,'Pré-Teste'!$D13)) &gt; 0,$J13,)</f>
        <v/>
      </c>
      <c r="AQ13">
        <f>IF(IFERROR(SEARCH(AQ$1,'Pré-Teste'!$D13)) &gt; 0,$J13,)</f>
        <v>5.714285714</v>
      </c>
      <c r="AR13" t="str">
        <f>IF(IFERROR(SEARCH(AR$1,'Pré-Teste'!$D13)) &gt; 0,$J13,)</f>
        <v/>
      </c>
      <c r="AS13">
        <f>IF(IFERROR(SEARCH(AS$1,'Pré-Teste'!$D13)) &gt; 0,$J13,)</f>
        <v>5.714285714</v>
      </c>
      <c r="AT13">
        <f>IF(IFERROR(SEARCH(AT$1,'Pré-Teste'!$D13)) &gt; 0,$J13,)</f>
        <v>5.714285714</v>
      </c>
      <c r="AU13">
        <f>IF(IFERROR(SEARCH(AU$1,'Pré-Teste'!$D13)) &gt; 0,$J13,)</f>
        <v>5.714285714</v>
      </c>
      <c r="AV13">
        <f>IF(IFERROR(SEARCH(AV$1,'Pré-Teste'!$D13)) &gt; 0,$J13,)</f>
        <v>5.714285714</v>
      </c>
      <c r="AW13" t="str">
        <f>IF(IFERROR(SEARCH(AW$1,'Pré-Teste'!$D13)) &gt; 0,$J13,)</f>
        <v/>
      </c>
      <c r="AX13">
        <f>IF(IFERROR(SEARCH(AX$1,'Pré-Teste'!$D13)) &gt; 0,$J13,)</f>
        <v>5.714285714</v>
      </c>
      <c r="AY13" s="11"/>
      <c r="AZ13" t="str">
        <f>IF(IFERROR(SEARCH(AZ$1,'Pré-Teste'!$D13)) &gt; 0,$K13,)</f>
        <v/>
      </c>
      <c r="BA13">
        <f>IF(IFERROR(SEARCH(BA$1,'Pré-Teste'!$D13)) &gt; 0,$K13,)</f>
        <v>2.166666667</v>
      </c>
      <c r="BB13" t="str">
        <f>IF(IFERROR(SEARCH(BB$1,'Pré-Teste'!$D13)) &gt; 0,$K13,)</f>
        <v/>
      </c>
      <c r="BC13" t="str">
        <f>IF(IFERROR(SEARCH(BC$1,'Pré-Teste'!$D13)) &gt; 0,$K13,)</f>
        <v/>
      </c>
      <c r="BD13">
        <f>IF(IFERROR(SEARCH(BD$1,'Pré-Teste'!$D13)) &gt; 0,$K13,)</f>
        <v>2.166666667</v>
      </c>
      <c r="BE13" t="str">
        <f>IF(IFERROR(SEARCH(BE$1,'Pré-Teste'!$D13)) &gt; 0,$K13,)</f>
        <v/>
      </c>
      <c r="BF13">
        <f>IF(IFERROR(SEARCH(BF$1,'Pré-Teste'!$D13)) &gt; 0,$K13,)</f>
        <v>2.166666667</v>
      </c>
      <c r="BG13">
        <f>IF(IFERROR(SEARCH(BG$1,'Pré-Teste'!$D13)) &gt; 0,$K13,)</f>
        <v>2.166666667</v>
      </c>
      <c r="BH13">
        <f>IF(IFERROR(SEARCH(BH$1,'Pré-Teste'!$D13)) &gt; 0,$K13,)</f>
        <v>2.166666667</v>
      </c>
      <c r="BI13">
        <f>IF(IFERROR(SEARCH(BI$1,'Pré-Teste'!$D13)) &gt; 0,$K13,)</f>
        <v>2.166666667</v>
      </c>
      <c r="BJ13" t="str">
        <f>IF(IFERROR(SEARCH(BJ$1,'Pré-Teste'!$D13)) &gt; 0,$K13,)</f>
        <v/>
      </c>
      <c r="BK13">
        <f>IF(IFERROR(SEARCH(BK$1,'Pré-Teste'!$D13)) &gt; 0,$K13,)</f>
        <v>2.166666667</v>
      </c>
      <c r="BL13" s="14"/>
      <c r="BM13" t="str">
        <f>IF(IFERROR(SEARCH(BM$1,'Pré-Teste'!$D13)) &gt; 0,$L13,)</f>
        <v/>
      </c>
      <c r="BN13">
        <f>IF(IFERROR(SEARCH(BN$1,'Pré-Teste'!$D13)) &gt; 0,$L13,)</f>
        <v>2.857142857</v>
      </c>
      <c r="BO13" t="str">
        <f>IF(IFERROR(SEARCH(BO$1,'Pré-Teste'!$D13)) &gt; 0,$L13,)</f>
        <v/>
      </c>
      <c r="BP13" t="str">
        <f>IF(IFERROR(SEARCH(BP$1,'Pré-Teste'!$D13)) &gt; 0,$L13,)</f>
        <v/>
      </c>
      <c r="BQ13">
        <f>IF(IFERROR(SEARCH(BQ$1,'Pré-Teste'!$D13)) &gt; 0,$L13,)</f>
        <v>2.857142857</v>
      </c>
      <c r="BR13" t="str">
        <f>IF(IFERROR(SEARCH(BR$1,'Pré-Teste'!$D13)) &gt; 0,$L13,)</f>
        <v/>
      </c>
      <c r="BS13">
        <f>IF(IFERROR(SEARCH(BS$1,'Pré-Teste'!$D13)) &gt; 0,$L13,)</f>
        <v>2.857142857</v>
      </c>
      <c r="BT13">
        <f>IF(IFERROR(SEARCH(BT$1,'Pré-Teste'!$D13)) &gt; 0,$L13,)</f>
        <v>2.857142857</v>
      </c>
      <c r="BU13">
        <f>IF(IFERROR(SEARCH(BU$1,'Pré-Teste'!$D13)) &gt; 0,$L13,)</f>
        <v>2.857142857</v>
      </c>
      <c r="BV13">
        <f>IF(IFERROR(SEARCH(BV$1,'Pré-Teste'!$D13)) &gt; 0,$L13,)</f>
        <v>2.857142857</v>
      </c>
      <c r="BW13" t="str">
        <f>IF(IFERROR(SEARCH(BW$1,'Pré-Teste'!$D13)) &gt; 0,$L13,)</f>
        <v/>
      </c>
      <c r="BX13">
        <f>IF(IFERROR(SEARCH(BX$1,'Pré-Teste'!$D13)) &gt; 0,$L13,)</f>
        <v>2.857142857</v>
      </c>
    </row>
    <row r="14">
      <c r="A14" s="2">
        <v>13.0</v>
      </c>
      <c r="B14">
        <f>'Pré-Teste'!AT14</f>
        <v>7</v>
      </c>
      <c r="C14">
        <f>'Pós-Teste'!BR14</f>
        <v>8</v>
      </c>
      <c r="D14">
        <f t="shared" si="1"/>
        <v>1</v>
      </c>
      <c r="E14">
        <f>'Pós-Teste'!BW14-'Pré-Teste'!AU14</f>
        <v>8.333333333</v>
      </c>
      <c r="F14">
        <f>'Pós-Teste'!BX14-'Pré-Teste'!AV14</f>
        <v>1.785714286</v>
      </c>
      <c r="G14">
        <f>'Pós-Teste'!BY14-'Pré-Teste'!AW14</f>
        <v>-16.66666667</v>
      </c>
      <c r="H14">
        <f>'Pós-Teste'!BZ14-'Pré-Teste'!AX14</f>
        <v>33.33333333</v>
      </c>
      <c r="I14">
        <f>'Pós-Teste'!BT14</f>
        <v>5</v>
      </c>
      <c r="J14">
        <f>'Pós-Teste'!BS14</f>
        <v>6.714285714</v>
      </c>
      <c r="K14">
        <f>'Pós-Teste'!BU14</f>
        <v>4.833333333</v>
      </c>
      <c r="L14">
        <f>'Pós-Teste'!BV14</f>
        <v>5.285714286</v>
      </c>
      <c r="M14" t="str">
        <f>IF(IFERROR(SEARCH(M$1,'Pré-Teste'!$D14)) &gt; 0,$D14,)</f>
        <v/>
      </c>
      <c r="N14">
        <f>IF(IFERROR(SEARCH(N$1,'Pré-Teste'!$D14)) &gt; 0,$D14,)</f>
        <v>1</v>
      </c>
      <c r="O14" t="str">
        <f>IF(IFERROR(SEARCH(O$1,'Pré-Teste'!$D14)) &gt; 0,$D14,)</f>
        <v/>
      </c>
      <c r="P14" t="str">
        <f>IF(IFERROR(SEARCH(P$1,'Pré-Teste'!$D14)) &gt; 0,$D14,)</f>
        <v/>
      </c>
      <c r="Q14">
        <f>IF(IFERROR(SEARCH(Q$1,'Pré-Teste'!$D14)) &gt; 0,$D14,)</f>
        <v>1</v>
      </c>
      <c r="R14" t="str">
        <f>IF(IFERROR(SEARCH(R$1,'Pré-Teste'!$D14)) &gt; 0,$D14,)</f>
        <v/>
      </c>
      <c r="S14" t="str">
        <f>IF(IFERROR(SEARCH(S$1,'Pré-Teste'!$D14)) &gt; 0,$D14,)</f>
        <v/>
      </c>
      <c r="T14">
        <f>IF(IFERROR(SEARCH(T$1,'Pré-Teste'!$D14)) &gt; 0,$D14,)</f>
        <v>1</v>
      </c>
      <c r="U14" t="str">
        <f>IF(IFERROR(SEARCH(U$1,'Pré-Teste'!$D14)) &gt; 0,$D14,)</f>
        <v/>
      </c>
      <c r="V14" t="str">
        <f>IF(IFERROR(SEARCH(V$1,'Pré-Teste'!$D14)) &gt; 0,$D14,)</f>
        <v/>
      </c>
      <c r="W14">
        <f>IF(IFERROR(SEARCH(W$1,'Pré-Teste'!$D14)) &gt; 0,$D14,)</f>
        <v>1</v>
      </c>
      <c r="X14">
        <f>IF(IFERROR(SEARCH(X$1,'Pré-Teste'!$D14)) &gt; 0,$D14,)</f>
        <v>1</v>
      </c>
      <c r="Y14" s="9"/>
      <c r="Z14" t="str">
        <f>IF(IFERROR(SEARCH(Z$1,'Pré-Teste'!$D14)) &gt; 0,$I14,)</f>
        <v/>
      </c>
      <c r="AA14">
        <f>IF(IFERROR(SEARCH(AA$1,'Pré-Teste'!$D14)) &gt; 0,$I14,)</f>
        <v>5</v>
      </c>
      <c r="AB14" t="str">
        <f>IF(IFERROR(SEARCH(AB$1,'Pré-Teste'!$D14)) &gt; 0,$I14,)</f>
        <v/>
      </c>
      <c r="AC14" t="str">
        <f>IF(IFERROR(SEARCH(AC$1,'Pré-Teste'!$D14)) &gt; 0,$I14,)</f>
        <v/>
      </c>
      <c r="AD14">
        <f>IF(IFERROR(SEARCH(AD$1,'Pré-Teste'!$D14)) &gt; 0,$I14,)</f>
        <v>5</v>
      </c>
      <c r="AE14" t="str">
        <f>IF(IFERROR(SEARCH(AE$1,'Pré-Teste'!$D14)) &gt; 0,$I14,)</f>
        <v/>
      </c>
      <c r="AF14" t="str">
        <f>IF(IFERROR(SEARCH(AF$1,'Pré-Teste'!$D14)) &gt; 0,$I14,)</f>
        <v/>
      </c>
      <c r="AG14">
        <f>IF(IFERROR(SEARCH(AG$1,'Pré-Teste'!$D14)) &gt; 0,$I14,)</f>
        <v>5</v>
      </c>
      <c r="AH14" t="str">
        <f>IF(IFERROR(SEARCH(AH$1,'Pré-Teste'!$D14)) &gt; 0,$I14,)</f>
        <v/>
      </c>
      <c r="AI14" t="str">
        <f>IF(IFERROR(SEARCH(AI$1,'Pré-Teste'!$D14)) &gt; 0,$I14,)</f>
        <v/>
      </c>
      <c r="AJ14">
        <f>IF(IFERROR(SEARCH(AJ$1,'Pré-Teste'!$D14)) &gt; 0,$I14,)</f>
        <v>5</v>
      </c>
      <c r="AK14">
        <f>IF(IFERROR(SEARCH(AK$1,'Pré-Teste'!$D14)) &gt; 0,$I14,)</f>
        <v>5</v>
      </c>
      <c r="AL14" s="10"/>
      <c r="AM14" t="str">
        <f>IF(IFERROR(SEARCH(AM$1,'Pré-Teste'!$D14)) &gt; 0,$J14,)</f>
        <v/>
      </c>
      <c r="AN14">
        <f>IF(IFERROR(SEARCH(AN$1,'Pré-Teste'!$D14)) &gt; 0,$J14,)</f>
        <v>6.714285714</v>
      </c>
      <c r="AO14" t="str">
        <f>IF(IFERROR(SEARCH(AO$1,'Pré-Teste'!$D14)) &gt; 0,$J14,)</f>
        <v/>
      </c>
      <c r="AP14" t="str">
        <f>IF(IFERROR(SEARCH(AP$1,'Pré-Teste'!$D14)) &gt; 0,$J14,)</f>
        <v/>
      </c>
      <c r="AQ14">
        <f>IF(IFERROR(SEARCH(AQ$1,'Pré-Teste'!$D14)) &gt; 0,$J14,)</f>
        <v>6.714285714</v>
      </c>
      <c r="AR14" t="str">
        <f>IF(IFERROR(SEARCH(AR$1,'Pré-Teste'!$D14)) &gt; 0,$J14,)</f>
        <v/>
      </c>
      <c r="AS14" t="str">
        <f>IF(IFERROR(SEARCH(AS$1,'Pré-Teste'!$D14)) &gt; 0,$J14,)</f>
        <v/>
      </c>
      <c r="AT14">
        <f>IF(IFERROR(SEARCH(AT$1,'Pré-Teste'!$D14)) &gt; 0,$J14,)</f>
        <v>6.714285714</v>
      </c>
      <c r="AU14" t="str">
        <f>IF(IFERROR(SEARCH(AU$1,'Pré-Teste'!$D14)) &gt; 0,$J14,)</f>
        <v/>
      </c>
      <c r="AV14" t="str">
        <f>IF(IFERROR(SEARCH(AV$1,'Pré-Teste'!$D14)) &gt; 0,$J14,)</f>
        <v/>
      </c>
      <c r="AW14">
        <f>IF(IFERROR(SEARCH(AW$1,'Pré-Teste'!$D14)) &gt; 0,$J14,)</f>
        <v>6.714285714</v>
      </c>
      <c r="AX14">
        <f>IF(IFERROR(SEARCH(AX$1,'Pré-Teste'!$D14)) &gt; 0,$J14,)</f>
        <v>6.714285714</v>
      </c>
      <c r="AY14" s="11"/>
      <c r="AZ14" t="str">
        <f>IF(IFERROR(SEARCH(AZ$1,'Pré-Teste'!$D14)) &gt; 0,$K14,)</f>
        <v/>
      </c>
      <c r="BA14">
        <f>IF(IFERROR(SEARCH(BA$1,'Pré-Teste'!$D14)) &gt; 0,$K14,)</f>
        <v>4.833333333</v>
      </c>
      <c r="BB14" t="str">
        <f>IF(IFERROR(SEARCH(BB$1,'Pré-Teste'!$D14)) &gt; 0,$K14,)</f>
        <v/>
      </c>
      <c r="BC14" t="str">
        <f>IF(IFERROR(SEARCH(BC$1,'Pré-Teste'!$D14)) &gt; 0,$K14,)</f>
        <v/>
      </c>
      <c r="BD14">
        <f>IF(IFERROR(SEARCH(BD$1,'Pré-Teste'!$D14)) &gt; 0,$K14,)</f>
        <v>4.833333333</v>
      </c>
      <c r="BE14" t="str">
        <f>IF(IFERROR(SEARCH(BE$1,'Pré-Teste'!$D14)) &gt; 0,$K14,)</f>
        <v/>
      </c>
      <c r="BF14" t="str">
        <f>IF(IFERROR(SEARCH(BF$1,'Pré-Teste'!$D14)) &gt; 0,$K14,)</f>
        <v/>
      </c>
      <c r="BG14">
        <f>IF(IFERROR(SEARCH(BG$1,'Pré-Teste'!$D14)) &gt; 0,$K14,)</f>
        <v>4.833333333</v>
      </c>
      <c r="BH14" t="str">
        <f>IF(IFERROR(SEARCH(BH$1,'Pré-Teste'!$D14)) &gt; 0,$K14,)</f>
        <v/>
      </c>
      <c r="BI14" t="str">
        <f>IF(IFERROR(SEARCH(BI$1,'Pré-Teste'!$D14)) &gt; 0,$K14,)</f>
        <v/>
      </c>
      <c r="BJ14">
        <f>IF(IFERROR(SEARCH(BJ$1,'Pré-Teste'!$D14)) &gt; 0,$K14,)</f>
        <v>4.833333333</v>
      </c>
      <c r="BK14">
        <f>IF(IFERROR(SEARCH(BK$1,'Pré-Teste'!$D14)) &gt; 0,$K14,)</f>
        <v>4.833333333</v>
      </c>
      <c r="BL14" s="14"/>
      <c r="BM14" t="str">
        <f>IF(IFERROR(SEARCH(BM$1,'Pré-Teste'!$D14)) &gt; 0,$L14,)</f>
        <v/>
      </c>
      <c r="BN14">
        <f>IF(IFERROR(SEARCH(BN$1,'Pré-Teste'!$D14)) &gt; 0,$L14,)</f>
        <v>5.285714286</v>
      </c>
      <c r="BO14" t="str">
        <f>IF(IFERROR(SEARCH(BO$1,'Pré-Teste'!$D14)) &gt; 0,$L14,)</f>
        <v/>
      </c>
      <c r="BP14" t="str">
        <f>IF(IFERROR(SEARCH(BP$1,'Pré-Teste'!$D14)) &gt; 0,$L14,)</f>
        <v/>
      </c>
      <c r="BQ14">
        <f>IF(IFERROR(SEARCH(BQ$1,'Pré-Teste'!$D14)) &gt; 0,$L14,)</f>
        <v>5.285714286</v>
      </c>
      <c r="BR14" t="str">
        <f>IF(IFERROR(SEARCH(BR$1,'Pré-Teste'!$D14)) &gt; 0,$L14,)</f>
        <v/>
      </c>
      <c r="BS14" t="str">
        <f>IF(IFERROR(SEARCH(BS$1,'Pré-Teste'!$D14)) &gt; 0,$L14,)</f>
        <v/>
      </c>
      <c r="BT14">
        <f>IF(IFERROR(SEARCH(BT$1,'Pré-Teste'!$D14)) &gt; 0,$L14,)</f>
        <v>5.285714286</v>
      </c>
      <c r="BU14" t="str">
        <f>IF(IFERROR(SEARCH(BU$1,'Pré-Teste'!$D14)) &gt; 0,$L14,)</f>
        <v/>
      </c>
      <c r="BV14" t="str">
        <f>IF(IFERROR(SEARCH(BV$1,'Pré-Teste'!$D14)) &gt; 0,$L14,)</f>
        <v/>
      </c>
      <c r="BW14">
        <f>IF(IFERROR(SEARCH(BW$1,'Pré-Teste'!$D14)) &gt; 0,$L14,)</f>
        <v>5.285714286</v>
      </c>
      <c r="BX14">
        <f>IF(IFERROR(SEARCH(BX$1,'Pré-Teste'!$D14)) &gt; 0,$L14,)</f>
        <v>5.285714286</v>
      </c>
    </row>
    <row r="15">
      <c r="A15" s="2">
        <v>14.0</v>
      </c>
      <c r="B15">
        <f>'Pré-Teste'!AT15</f>
        <v>20</v>
      </c>
      <c r="C15">
        <f>'Pós-Teste'!BR15</f>
        <v>20</v>
      </c>
      <c r="D15">
        <f t="shared" si="1"/>
        <v>0</v>
      </c>
      <c r="E15">
        <f>'Pós-Teste'!BW15-'Pré-Teste'!AU15</f>
        <v>0</v>
      </c>
      <c r="F15">
        <f>'Pós-Teste'!BX15-'Pré-Teste'!AV15</f>
        <v>0</v>
      </c>
      <c r="G15">
        <f>'Pós-Teste'!BY15-'Pré-Teste'!AW15</f>
        <v>0</v>
      </c>
      <c r="H15">
        <f>'Pós-Teste'!BZ15-'Pré-Teste'!AX15</f>
        <v>0</v>
      </c>
      <c r="I15">
        <f>'Pós-Teste'!BT15</f>
        <v>5.428571429</v>
      </c>
      <c r="J15">
        <f>'Pós-Teste'!BS15</f>
        <v>6.714285714</v>
      </c>
      <c r="K15">
        <f>'Pós-Teste'!BU15</f>
        <v>6.666666667</v>
      </c>
      <c r="L15">
        <f>'Pós-Teste'!BV15</f>
        <v>5.714285714</v>
      </c>
      <c r="M15" t="str">
        <f>IF(IFERROR(SEARCH(M$1,'Pré-Teste'!$D15)) &gt; 0,$D15,)</f>
        <v/>
      </c>
      <c r="N15">
        <f>IF(IFERROR(SEARCH(N$1,'Pré-Teste'!$D15)) &gt; 0,$D15,)</f>
        <v>0</v>
      </c>
      <c r="O15" t="str">
        <f>IF(IFERROR(SEARCH(O$1,'Pré-Teste'!$D15)) &gt; 0,$D15,)</f>
        <v/>
      </c>
      <c r="P15" t="str">
        <f>IF(IFERROR(SEARCH(P$1,'Pré-Teste'!$D15)) &gt; 0,$D15,)</f>
        <v/>
      </c>
      <c r="Q15" t="str">
        <f>IF(IFERROR(SEARCH(Q$1,'Pré-Teste'!$D15)) &gt; 0,$D15,)</f>
        <v/>
      </c>
      <c r="R15">
        <f>IF(IFERROR(SEARCH(R$1,'Pré-Teste'!$D15)) &gt; 0,$D15,)</f>
        <v>0</v>
      </c>
      <c r="S15" t="str">
        <f>IF(IFERROR(SEARCH(S$1,'Pré-Teste'!$D15)) &gt; 0,$D15,)</f>
        <v/>
      </c>
      <c r="T15">
        <f>IF(IFERROR(SEARCH(T$1,'Pré-Teste'!$D15)) &gt; 0,$D15,)</f>
        <v>0</v>
      </c>
      <c r="U15" t="str">
        <f>IF(IFERROR(SEARCH(U$1,'Pré-Teste'!$D15)) &gt; 0,$D15,)</f>
        <v/>
      </c>
      <c r="V15">
        <f>IF(IFERROR(SEARCH(V$1,'Pré-Teste'!$D15)) &gt; 0,$D15,)</f>
        <v>0</v>
      </c>
      <c r="W15">
        <f>IF(IFERROR(SEARCH(W$1,'Pré-Teste'!$D15)) &gt; 0,$D15,)</f>
        <v>0</v>
      </c>
      <c r="X15" t="str">
        <f>IF(IFERROR(SEARCH(X$1,'Pré-Teste'!$D15)) &gt; 0,$D15,)</f>
        <v/>
      </c>
      <c r="Y15" s="9"/>
      <c r="Z15" t="str">
        <f>IF(IFERROR(SEARCH(Z$1,'Pré-Teste'!$D15)) &gt; 0,$I15,)</f>
        <v/>
      </c>
      <c r="AA15">
        <f>IF(IFERROR(SEARCH(AA$1,'Pré-Teste'!$D15)) &gt; 0,$I15,)</f>
        <v>5.428571429</v>
      </c>
      <c r="AB15" t="str">
        <f>IF(IFERROR(SEARCH(AB$1,'Pré-Teste'!$D15)) &gt; 0,$I15,)</f>
        <v/>
      </c>
      <c r="AC15" t="str">
        <f>IF(IFERROR(SEARCH(AC$1,'Pré-Teste'!$D15)) &gt; 0,$I15,)</f>
        <v/>
      </c>
      <c r="AD15" t="str">
        <f>IF(IFERROR(SEARCH(AD$1,'Pré-Teste'!$D15)) &gt; 0,$I15,)</f>
        <v/>
      </c>
      <c r="AE15">
        <f>IF(IFERROR(SEARCH(AE$1,'Pré-Teste'!$D15)) &gt; 0,$I15,)</f>
        <v>5.428571429</v>
      </c>
      <c r="AF15" t="str">
        <f>IF(IFERROR(SEARCH(AF$1,'Pré-Teste'!$D15)) &gt; 0,$I15,)</f>
        <v/>
      </c>
      <c r="AG15">
        <f>IF(IFERROR(SEARCH(AG$1,'Pré-Teste'!$D15)) &gt; 0,$I15,)</f>
        <v>5.428571429</v>
      </c>
      <c r="AH15" t="str">
        <f>IF(IFERROR(SEARCH(AH$1,'Pré-Teste'!$D15)) &gt; 0,$I15,)</f>
        <v/>
      </c>
      <c r="AI15">
        <f>IF(IFERROR(SEARCH(AI$1,'Pré-Teste'!$D15)) &gt; 0,$I15,)</f>
        <v>5.428571429</v>
      </c>
      <c r="AJ15">
        <f>IF(IFERROR(SEARCH(AJ$1,'Pré-Teste'!$D15)) &gt; 0,$I15,)</f>
        <v>5.428571429</v>
      </c>
      <c r="AK15" t="str">
        <f>IF(IFERROR(SEARCH(AK$1,'Pré-Teste'!$D15)) &gt; 0,$I15,)</f>
        <v/>
      </c>
      <c r="AL15" s="10"/>
      <c r="AM15" t="str">
        <f>IF(IFERROR(SEARCH(AM$1,'Pré-Teste'!$D15)) &gt; 0,$J15,)</f>
        <v/>
      </c>
      <c r="AN15">
        <f>IF(IFERROR(SEARCH(AN$1,'Pré-Teste'!$D15)) &gt; 0,$J15,)</f>
        <v>6.714285714</v>
      </c>
      <c r="AO15" t="str">
        <f>IF(IFERROR(SEARCH(AO$1,'Pré-Teste'!$D15)) &gt; 0,$J15,)</f>
        <v/>
      </c>
      <c r="AP15" t="str">
        <f>IF(IFERROR(SEARCH(AP$1,'Pré-Teste'!$D15)) &gt; 0,$J15,)</f>
        <v/>
      </c>
      <c r="AQ15" t="str">
        <f>IF(IFERROR(SEARCH(AQ$1,'Pré-Teste'!$D15)) &gt; 0,$J15,)</f>
        <v/>
      </c>
      <c r="AR15">
        <f>IF(IFERROR(SEARCH(AR$1,'Pré-Teste'!$D15)) &gt; 0,$J15,)</f>
        <v>6.714285714</v>
      </c>
      <c r="AS15" t="str">
        <f>IF(IFERROR(SEARCH(AS$1,'Pré-Teste'!$D15)) &gt; 0,$J15,)</f>
        <v/>
      </c>
      <c r="AT15">
        <f>IF(IFERROR(SEARCH(AT$1,'Pré-Teste'!$D15)) &gt; 0,$J15,)</f>
        <v>6.714285714</v>
      </c>
      <c r="AU15" t="str">
        <f>IF(IFERROR(SEARCH(AU$1,'Pré-Teste'!$D15)) &gt; 0,$J15,)</f>
        <v/>
      </c>
      <c r="AV15">
        <f>IF(IFERROR(SEARCH(AV$1,'Pré-Teste'!$D15)) &gt; 0,$J15,)</f>
        <v>6.714285714</v>
      </c>
      <c r="AW15">
        <f>IF(IFERROR(SEARCH(AW$1,'Pré-Teste'!$D15)) &gt; 0,$J15,)</f>
        <v>6.714285714</v>
      </c>
      <c r="AX15" t="str">
        <f>IF(IFERROR(SEARCH(AX$1,'Pré-Teste'!$D15)) &gt; 0,$J15,)</f>
        <v/>
      </c>
      <c r="AY15" s="11"/>
      <c r="AZ15" t="str">
        <f>IF(IFERROR(SEARCH(AZ$1,'Pré-Teste'!$D15)) &gt; 0,$K15,)</f>
        <v/>
      </c>
      <c r="BA15">
        <f>IF(IFERROR(SEARCH(BA$1,'Pré-Teste'!$D15)) &gt; 0,$K15,)</f>
        <v>6.666666667</v>
      </c>
      <c r="BB15" t="str">
        <f>IF(IFERROR(SEARCH(BB$1,'Pré-Teste'!$D15)) &gt; 0,$K15,)</f>
        <v/>
      </c>
      <c r="BC15" t="str">
        <f>IF(IFERROR(SEARCH(BC$1,'Pré-Teste'!$D15)) &gt; 0,$K15,)</f>
        <v/>
      </c>
      <c r="BD15" t="str">
        <f>IF(IFERROR(SEARCH(BD$1,'Pré-Teste'!$D15)) &gt; 0,$K15,)</f>
        <v/>
      </c>
      <c r="BE15">
        <f>IF(IFERROR(SEARCH(BE$1,'Pré-Teste'!$D15)) &gt; 0,$K15,)</f>
        <v>6.666666667</v>
      </c>
      <c r="BF15" t="str">
        <f>IF(IFERROR(SEARCH(BF$1,'Pré-Teste'!$D15)) &gt; 0,$K15,)</f>
        <v/>
      </c>
      <c r="BG15">
        <f>IF(IFERROR(SEARCH(BG$1,'Pré-Teste'!$D15)) &gt; 0,$K15,)</f>
        <v>6.666666667</v>
      </c>
      <c r="BH15" t="str">
        <f>IF(IFERROR(SEARCH(BH$1,'Pré-Teste'!$D15)) &gt; 0,$K15,)</f>
        <v/>
      </c>
      <c r="BI15">
        <f>IF(IFERROR(SEARCH(BI$1,'Pré-Teste'!$D15)) &gt; 0,$K15,)</f>
        <v>6.666666667</v>
      </c>
      <c r="BJ15">
        <f>IF(IFERROR(SEARCH(BJ$1,'Pré-Teste'!$D15)) &gt; 0,$K15,)</f>
        <v>6.666666667</v>
      </c>
      <c r="BK15" t="str">
        <f>IF(IFERROR(SEARCH(BK$1,'Pré-Teste'!$D15)) &gt; 0,$K15,)</f>
        <v/>
      </c>
      <c r="BL15" s="14"/>
      <c r="BM15" t="str">
        <f>IF(IFERROR(SEARCH(BM$1,'Pré-Teste'!$D15)) &gt; 0,$L15,)</f>
        <v/>
      </c>
      <c r="BN15">
        <f>IF(IFERROR(SEARCH(BN$1,'Pré-Teste'!$D15)) &gt; 0,$L15,)</f>
        <v>5.714285714</v>
      </c>
      <c r="BO15" t="str">
        <f>IF(IFERROR(SEARCH(BO$1,'Pré-Teste'!$D15)) &gt; 0,$L15,)</f>
        <v/>
      </c>
      <c r="BP15" t="str">
        <f>IF(IFERROR(SEARCH(BP$1,'Pré-Teste'!$D15)) &gt; 0,$L15,)</f>
        <v/>
      </c>
      <c r="BQ15" t="str">
        <f>IF(IFERROR(SEARCH(BQ$1,'Pré-Teste'!$D15)) &gt; 0,$L15,)</f>
        <v/>
      </c>
      <c r="BR15">
        <f>IF(IFERROR(SEARCH(BR$1,'Pré-Teste'!$D15)) &gt; 0,$L15,)</f>
        <v>5.714285714</v>
      </c>
      <c r="BS15" t="str">
        <f>IF(IFERROR(SEARCH(BS$1,'Pré-Teste'!$D15)) &gt; 0,$L15,)</f>
        <v/>
      </c>
      <c r="BT15">
        <f>IF(IFERROR(SEARCH(BT$1,'Pré-Teste'!$D15)) &gt; 0,$L15,)</f>
        <v>5.714285714</v>
      </c>
      <c r="BU15" t="str">
        <f>IF(IFERROR(SEARCH(BU$1,'Pré-Teste'!$D15)) &gt; 0,$L15,)</f>
        <v/>
      </c>
      <c r="BV15">
        <f>IF(IFERROR(SEARCH(BV$1,'Pré-Teste'!$D15)) &gt; 0,$L15,)</f>
        <v>5.714285714</v>
      </c>
      <c r="BW15">
        <f>IF(IFERROR(SEARCH(BW$1,'Pré-Teste'!$D15)) &gt; 0,$L15,)</f>
        <v>5.714285714</v>
      </c>
      <c r="BX15" t="str">
        <f>IF(IFERROR(SEARCH(BX$1,'Pré-Teste'!$D15)) &gt; 0,$L15,)</f>
        <v/>
      </c>
    </row>
    <row r="16">
      <c r="A16" s="2">
        <v>15.0</v>
      </c>
      <c r="B16">
        <f>'Pré-Teste'!AT16</f>
        <v>17</v>
      </c>
      <c r="C16">
        <f>'Pós-Teste'!BR16</f>
        <v>17</v>
      </c>
      <c r="D16">
        <f t="shared" si="1"/>
        <v>0</v>
      </c>
      <c r="E16">
        <f>'Pós-Teste'!BW16-'Pré-Teste'!AU16</f>
        <v>0</v>
      </c>
      <c r="F16">
        <f>'Pós-Teste'!BX16-'Pré-Teste'!AV16</f>
        <v>-14.28571429</v>
      </c>
      <c r="G16">
        <f>'Pós-Teste'!BY16-'Pré-Teste'!AW16</f>
        <v>16.66666667</v>
      </c>
      <c r="H16">
        <f>'Pós-Teste'!BZ16-'Pré-Teste'!AX16</f>
        <v>0</v>
      </c>
      <c r="I16">
        <f>'Pós-Teste'!BT16</f>
        <v>4</v>
      </c>
      <c r="J16">
        <f>'Pós-Teste'!BS16</f>
        <v>5</v>
      </c>
      <c r="K16">
        <f>'Pós-Teste'!BU16</f>
        <v>4.5</v>
      </c>
      <c r="L16">
        <f>'Pós-Teste'!BV16</f>
        <v>3.571428571</v>
      </c>
      <c r="M16">
        <f>IF(IFERROR(SEARCH(M$1,'Pré-Teste'!$D16)) &gt; 0,$D16,)</f>
        <v>0</v>
      </c>
      <c r="N16">
        <f>IF(IFERROR(SEARCH(N$1,'Pré-Teste'!$D16)) &gt; 0,$D16,)</f>
        <v>0</v>
      </c>
      <c r="O16" t="str">
        <f>IF(IFERROR(SEARCH(O$1,'Pré-Teste'!$D16)) &gt; 0,$D16,)</f>
        <v/>
      </c>
      <c r="P16" t="str">
        <f>IF(IFERROR(SEARCH(P$1,'Pré-Teste'!$D16)) &gt; 0,$D16,)</f>
        <v/>
      </c>
      <c r="Q16">
        <f>IF(IFERROR(SEARCH(Q$1,'Pré-Teste'!$D16)) &gt; 0,$D16,)</f>
        <v>0</v>
      </c>
      <c r="R16" t="str">
        <f>IF(IFERROR(SEARCH(R$1,'Pré-Teste'!$D16)) &gt; 0,$D16,)</f>
        <v/>
      </c>
      <c r="S16" t="str">
        <f>IF(IFERROR(SEARCH(S$1,'Pré-Teste'!$D16)) &gt; 0,$D16,)</f>
        <v/>
      </c>
      <c r="T16">
        <f>IF(IFERROR(SEARCH(T$1,'Pré-Teste'!$D16)) &gt; 0,$D16,)</f>
        <v>0</v>
      </c>
      <c r="U16">
        <f>IF(IFERROR(SEARCH(U$1,'Pré-Teste'!$D16)) &gt; 0,$D16,)</f>
        <v>0</v>
      </c>
      <c r="V16">
        <f>IF(IFERROR(SEARCH(V$1,'Pré-Teste'!$D16)) &gt; 0,$D16,)</f>
        <v>0</v>
      </c>
      <c r="W16" t="str">
        <f>IF(IFERROR(SEARCH(W$1,'Pré-Teste'!$D16)) &gt; 0,$D16,)</f>
        <v/>
      </c>
      <c r="X16">
        <f>IF(IFERROR(SEARCH(X$1,'Pré-Teste'!$D16)) &gt; 0,$D16,)</f>
        <v>0</v>
      </c>
      <c r="Y16" s="9"/>
      <c r="Z16">
        <f>IF(IFERROR(SEARCH(Z$1,'Pré-Teste'!$D16)) &gt; 0,$I16,)</f>
        <v>4</v>
      </c>
      <c r="AA16">
        <f>IF(IFERROR(SEARCH(AA$1,'Pré-Teste'!$D16)) &gt; 0,$I16,)</f>
        <v>4</v>
      </c>
      <c r="AB16" t="str">
        <f>IF(IFERROR(SEARCH(AB$1,'Pré-Teste'!$D16)) &gt; 0,$I16,)</f>
        <v/>
      </c>
      <c r="AC16" t="str">
        <f>IF(IFERROR(SEARCH(AC$1,'Pré-Teste'!$D16)) &gt; 0,$I16,)</f>
        <v/>
      </c>
      <c r="AD16">
        <f>IF(IFERROR(SEARCH(AD$1,'Pré-Teste'!$D16)) &gt; 0,$I16,)</f>
        <v>4</v>
      </c>
      <c r="AE16" t="str">
        <f>IF(IFERROR(SEARCH(AE$1,'Pré-Teste'!$D16)) &gt; 0,$I16,)</f>
        <v/>
      </c>
      <c r="AF16" t="str">
        <f>IF(IFERROR(SEARCH(AF$1,'Pré-Teste'!$D16)) &gt; 0,$I16,)</f>
        <v/>
      </c>
      <c r="AG16">
        <f>IF(IFERROR(SEARCH(AG$1,'Pré-Teste'!$D16)) &gt; 0,$I16,)</f>
        <v>4</v>
      </c>
      <c r="AH16">
        <f>IF(IFERROR(SEARCH(AH$1,'Pré-Teste'!$D16)) &gt; 0,$I16,)</f>
        <v>4</v>
      </c>
      <c r="AI16">
        <f>IF(IFERROR(SEARCH(AI$1,'Pré-Teste'!$D16)) &gt; 0,$I16,)</f>
        <v>4</v>
      </c>
      <c r="AJ16" t="str">
        <f>IF(IFERROR(SEARCH(AJ$1,'Pré-Teste'!$D16)) &gt; 0,$I16,)</f>
        <v/>
      </c>
      <c r="AK16">
        <f>IF(IFERROR(SEARCH(AK$1,'Pré-Teste'!$D16)) &gt; 0,$I16,)</f>
        <v>4</v>
      </c>
      <c r="AL16" s="10"/>
      <c r="AM16">
        <f>IF(IFERROR(SEARCH(AM$1,'Pré-Teste'!$D16)) &gt; 0,$J16,)</f>
        <v>5</v>
      </c>
      <c r="AN16">
        <f>IF(IFERROR(SEARCH(AN$1,'Pré-Teste'!$D16)) &gt; 0,$J16,)</f>
        <v>5</v>
      </c>
      <c r="AO16" t="str">
        <f>IF(IFERROR(SEARCH(AO$1,'Pré-Teste'!$D16)) &gt; 0,$J16,)</f>
        <v/>
      </c>
      <c r="AP16" t="str">
        <f>IF(IFERROR(SEARCH(AP$1,'Pré-Teste'!$D16)) &gt; 0,$J16,)</f>
        <v/>
      </c>
      <c r="AQ16">
        <f>IF(IFERROR(SEARCH(AQ$1,'Pré-Teste'!$D16)) &gt; 0,$J16,)</f>
        <v>5</v>
      </c>
      <c r="AR16" t="str">
        <f>IF(IFERROR(SEARCH(AR$1,'Pré-Teste'!$D16)) &gt; 0,$J16,)</f>
        <v/>
      </c>
      <c r="AS16" t="str">
        <f>IF(IFERROR(SEARCH(AS$1,'Pré-Teste'!$D16)) &gt; 0,$J16,)</f>
        <v/>
      </c>
      <c r="AT16">
        <f>IF(IFERROR(SEARCH(AT$1,'Pré-Teste'!$D16)) &gt; 0,$J16,)</f>
        <v>5</v>
      </c>
      <c r="AU16">
        <f>IF(IFERROR(SEARCH(AU$1,'Pré-Teste'!$D16)) &gt; 0,$J16,)</f>
        <v>5</v>
      </c>
      <c r="AV16">
        <f>IF(IFERROR(SEARCH(AV$1,'Pré-Teste'!$D16)) &gt; 0,$J16,)</f>
        <v>5</v>
      </c>
      <c r="AW16" t="str">
        <f>IF(IFERROR(SEARCH(AW$1,'Pré-Teste'!$D16)) &gt; 0,$J16,)</f>
        <v/>
      </c>
      <c r="AX16">
        <f>IF(IFERROR(SEARCH(AX$1,'Pré-Teste'!$D16)) &gt; 0,$J16,)</f>
        <v>5</v>
      </c>
      <c r="AY16" s="11"/>
      <c r="AZ16">
        <f>IF(IFERROR(SEARCH(AZ$1,'Pré-Teste'!$D16)) &gt; 0,$K16,)</f>
        <v>4.5</v>
      </c>
      <c r="BA16">
        <f>IF(IFERROR(SEARCH(BA$1,'Pré-Teste'!$D16)) &gt; 0,$K16,)</f>
        <v>4.5</v>
      </c>
      <c r="BB16" t="str">
        <f>IF(IFERROR(SEARCH(BB$1,'Pré-Teste'!$D16)) &gt; 0,$K16,)</f>
        <v/>
      </c>
      <c r="BC16" t="str">
        <f>IF(IFERROR(SEARCH(BC$1,'Pré-Teste'!$D16)) &gt; 0,$K16,)</f>
        <v/>
      </c>
      <c r="BD16">
        <f>IF(IFERROR(SEARCH(BD$1,'Pré-Teste'!$D16)) &gt; 0,$K16,)</f>
        <v>4.5</v>
      </c>
      <c r="BE16" t="str">
        <f>IF(IFERROR(SEARCH(BE$1,'Pré-Teste'!$D16)) &gt; 0,$K16,)</f>
        <v/>
      </c>
      <c r="BF16" t="str">
        <f>IF(IFERROR(SEARCH(BF$1,'Pré-Teste'!$D16)) &gt; 0,$K16,)</f>
        <v/>
      </c>
      <c r="BG16">
        <f>IF(IFERROR(SEARCH(BG$1,'Pré-Teste'!$D16)) &gt; 0,$K16,)</f>
        <v>4.5</v>
      </c>
      <c r="BH16">
        <f>IF(IFERROR(SEARCH(BH$1,'Pré-Teste'!$D16)) &gt; 0,$K16,)</f>
        <v>4.5</v>
      </c>
      <c r="BI16">
        <f>IF(IFERROR(SEARCH(BI$1,'Pré-Teste'!$D16)) &gt; 0,$K16,)</f>
        <v>4.5</v>
      </c>
      <c r="BJ16" t="str">
        <f>IF(IFERROR(SEARCH(BJ$1,'Pré-Teste'!$D16)) &gt; 0,$K16,)</f>
        <v/>
      </c>
      <c r="BK16">
        <f>IF(IFERROR(SEARCH(BK$1,'Pré-Teste'!$D16)) &gt; 0,$K16,)</f>
        <v>4.5</v>
      </c>
      <c r="BL16" s="14"/>
      <c r="BM16">
        <f>IF(IFERROR(SEARCH(BM$1,'Pré-Teste'!$D16)) &gt; 0,$L16,)</f>
        <v>3.571428571</v>
      </c>
      <c r="BN16">
        <f>IF(IFERROR(SEARCH(BN$1,'Pré-Teste'!$D16)) &gt; 0,$L16,)</f>
        <v>3.571428571</v>
      </c>
      <c r="BO16" t="str">
        <f>IF(IFERROR(SEARCH(BO$1,'Pré-Teste'!$D16)) &gt; 0,$L16,)</f>
        <v/>
      </c>
      <c r="BP16" t="str">
        <f>IF(IFERROR(SEARCH(BP$1,'Pré-Teste'!$D16)) &gt; 0,$L16,)</f>
        <v/>
      </c>
      <c r="BQ16">
        <f>IF(IFERROR(SEARCH(BQ$1,'Pré-Teste'!$D16)) &gt; 0,$L16,)</f>
        <v>3.571428571</v>
      </c>
      <c r="BR16" t="str">
        <f>IF(IFERROR(SEARCH(BR$1,'Pré-Teste'!$D16)) &gt; 0,$L16,)</f>
        <v/>
      </c>
      <c r="BS16" t="str">
        <f>IF(IFERROR(SEARCH(BS$1,'Pré-Teste'!$D16)) &gt; 0,$L16,)</f>
        <v/>
      </c>
      <c r="BT16">
        <f>IF(IFERROR(SEARCH(BT$1,'Pré-Teste'!$D16)) &gt; 0,$L16,)</f>
        <v>3.571428571</v>
      </c>
      <c r="BU16">
        <f>IF(IFERROR(SEARCH(BU$1,'Pré-Teste'!$D16)) &gt; 0,$L16,)</f>
        <v>3.571428571</v>
      </c>
      <c r="BV16">
        <f>IF(IFERROR(SEARCH(BV$1,'Pré-Teste'!$D16)) &gt; 0,$L16,)</f>
        <v>3.571428571</v>
      </c>
      <c r="BW16" t="str">
        <f>IF(IFERROR(SEARCH(BW$1,'Pré-Teste'!$D16)) &gt; 0,$L16,)</f>
        <v/>
      </c>
      <c r="BX16">
        <f>IF(IFERROR(SEARCH(BX$1,'Pré-Teste'!$D16)) &gt; 0,$L16,)</f>
        <v>3.571428571</v>
      </c>
    </row>
    <row r="17">
      <c r="A17" s="2">
        <v>16.0</v>
      </c>
      <c r="B17">
        <f>'Pré-Teste'!AT17</f>
        <v>15</v>
      </c>
      <c r="C17">
        <f>'Pós-Teste'!BR17</f>
        <v>8</v>
      </c>
      <c r="D17">
        <f t="shared" si="1"/>
        <v>-7</v>
      </c>
      <c r="E17">
        <f>'Pós-Teste'!BW17-'Pré-Teste'!AU17</f>
        <v>-41.66666667</v>
      </c>
      <c r="F17">
        <f>'Pós-Teste'!BX17-'Pré-Teste'!AV17</f>
        <v>-30.35714286</v>
      </c>
      <c r="G17">
        <f>'Pós-Teste'!BY17-'Pré-Teste'!AW17</f>
        <v>-16.66666667</v>
      </c>
      <c r="H17">
        <f>'Pós-Teste'!BZ17-'Pré-Teste'!AX17</f>
        <v>-66.66666667</v>
      </c>
      <c r="I17">
        <f>'Pós-Teste'!BT17</f>
        <v>5.714285714</v>
      </c>
      <c r="J17">
        <f>'Pós-Teste'!BS17</f>
        <v>7</v>
      </c>
      <c r="K17">
        <f>'Pós-Teste'!BU17</f>
        <v>3.666666667</v>
      </c>
      <c r="L17">
        <f>'Pós-Teste'!BV17</f>
        <v>3.714285714</v>
      </c>
      <c r="M17" t="str">
        <f>IF(IFERROR(SEARCH(M$1,'Pré-Teste'!$D17)) &gt; 0,$D17,)</f>
        <v/>
      </c>
      <c r="N17" t="str">
        <f>IF(IFERROR(SEARCH(N$1,'Pré-Teste'!$D17)) &gt; 0,$D17,)</f>
        <v/>
      </c>
      <c r="O17" t="str">
        <f>IF(IFERROR(SEARCH(O$1,'Pré-Teste'!$D17)) &gt; 0,$D17,)</f>
        <v/>
      </c>
      <c r="P17" t="str">
        <f>IF(IFERROR(SEARCH(P$1,'Pré-Teste'!$D17)) &gt; 0,$D17,)</f>
        <v/>
      </c>
      <c r="Q17" t="str">
        <f>IF(IFERROR(SEARCH(Q$1,'Pré-Teste'!$D17)) &gt; 0,$D17,)</f>
        <v/>
      </c>
      <c r="R17" t="str">
        <f>IF(IFERROR(SEARCH(R$1,'Pré-Teste'!$D17)) &gt; 0,$D17,)</f>
        <v/>
      </c>
      <c r="S17" t="str">
        <f>IF(IFERROR(SEARCH(S$1,'Pré-Teste'!$D17)) &gt; 0,$D17,)</f>
        <v/>
      </c>
      <c r="T17">
        <f>IF(IFERROR(SEARCH(T$1,'Pré-Teste'!$D17)) &gt; 0,$D17,)</f>
        <v>-7</v>
      </c>
      <c r="U17">
        <f>IF(IFERROR(SEARCH(U$1,'Pré-Teste'!$D17)) &gt; 0,$D17,)</f>
        <v>-7</v>
      </c>
      <c r="V17" t="str">
        <f>IF(IFERROR(SEARCH(V$1,'Pré-Teste'!$D17)) &gt; 0,$D17,)</f>
        <v/>
      </c>
      <c r="W17" t="str">
        <f>IF(IFERROR(SEARCH(W$1,'Pré-Teste'!$D17)) &gt; 0,$D17,)</f>
        <v/>
      </c>
      <c r="X17" t="str">
        <f>IF(IFERROR(SEARCH(X$1,'Pré-Teste'!$D17)) &gt; 0,$D17,)</f>
        <v/>
      </c>
      <c r="Y17" s="9"/>
      <c r="Z17" t="str">
        <f>IF(IFERROR(SEARCH(Z$1,'Pré-Teste'!$D17)) &gt; 0,$I17,)</f>
        <v/>
      </c>
      <c r="AA17" t="str">
        <f>IF(IFERROR(SEARCH(AA$1,'Pré-Teste'!$D17)) &gt; 0,$I17,)</f>
        <v/>
      </c>
      <c r="AB17" t="str">
        <f>IF(IFERROR(SEARCH(AB$1,'Pré-Teste'!$D17)) &gt; 0,$I17,)</f>
        <v/>
      </c>
      <c r="AC17" t="str">
        <f>IF(IFERROR(SEARCH(AC$1,'Pré-Teste'!$D17)) &gt; 0,$I17,)</f>
        <v/>
      </c>
      <c r="AD17" t="str">
        <f>IF(IFERROR(SEARCH(AD$1,'Pré-Teste'!$D17)) &gt; 0,$I17,)</f>
        <v/>
      </c>
      <c r="AE17" t="str">
        <f>IF(IFERROR(SEARCH(AE$1,'Pré-Teste'!$D17)) &gt; 0,$I17,)</f>
        <v/>
      </c>
      <c r="AF17" t="str">
        <f>IF(IFERROR(SEARCH(AF$1,'Pré-Teste'!$D17)) &gt; 0,$I17,)</f>
        <v/>
      </c>
      <c r="AG17">
        <f>IF(IFERROR(SEARCH(AG$1,'Pré-Teste'!$D17)) &gt; 0,$I17,)</f>
        <v>5.714285714</v>
      </c>
      <c r="AH17">
        <f>IF(IFERROR(SEARCH(AH$1,'Pré-Teste'!$D17)) &gt; 0,$I17,)</f>
        <v>5.714285714</v>
      </c>
      <c r="AI17" t="str">
        <f>IF(IFERROR(SEARCH(AI$1,'Pré-Teste'!$D17)) &gt; 0,$I17,)</f>
        <v/>
      </c>
      <c r="AJ17" t="str">
        <f>IF(IFERROR(SEARCH(AJ$1,'Pré-Teste'!$D17)) &gt; 0,$I17,)</f>
        <v/>
      </c>
      <c r="AK17" t="str">
        <f>IF(IFERROR(SEARCH(AK$1,'Pré-Teste'!$D17)) &gt; 0,$I17,)</f>
        <v/>
      </c>
      <c r="AL17" s="10"/>
      <c r="AM17" t="str">
        <f>IF(IFERROR(SEARCH(AM$1,'Pré-Teste'!$D17)) &gt; 0,$J17,)</f>
        <v/>
      </c>
      <c r="AN17" t="str">
        <f>IF(IFERROR(SEARCH(AN$1,'Pré-Teste'!$D17)) &gt; 0,$J17,)</f>
        <v/>
      </c>
      <c r="AO17" t="str">
        <f>IF(IFERROR(SEARCH(AO$1,'Pré-Teste'!$D17)) &gt; 0,$J17,)</f>
        <v/>
      </c>
      <c r="AP17" t="str">
        <f>IF(IFERROR(SEARCH(AP$1,'Pré-Teste'!$D17)) &gt; 0,$J17,)</f>
        <v/>
      </c>
      <c r="AQ17" t="str">
        <f>IF(IFERROR(SEARCH(AQ$1,'Pré-Teste'!$D17)) &gt; 0,$J17,)</f>
        <v/>
      </c>
      <c r="AR17" t="str">
        <f>IF(IFERROR(SEARCH(AR$1,'Pré-Teste'!$D17)) &gt; 0,$J17,)</f>
        <v/>
      </c>
      <c r="AS17" t="str">
        <f>IF(IFERROR(SEARCH(AS$1,'Pré-Teste'!$D17)) &gt; 0,$J17,)</f>
        <v/>
      </c>
      <c r="AT17">
        <f>IF(IFERROR(SEARCH(AT$1,'Pré-Teste'!$D17)) &gt; 0,$J17,)</f>
        <v>7</v>
      </c>
      <c r="AU17">
        <f>IF(IFERROR(SEARCH(AU$1,'Pré-Teste'!$D17)) &gt; 0,$J17,)</f>
        <v>7</v>
      </c>
      <c r="AV17" t="str">
        <f>IF(IFERROR(SEARCH(AV$1,'Pré-Teste'!$D17)) &gt; 0,$J17,)</f>
        <v/>
      </c>
      <c r="AW17" t="str">
        <f>IF(IFERROR(SEARCH(AW$1,'Pré-Teste'!$D17)) &gt; 0,$J17,)</f>
        <v/>
      </c>
      <c r="AX17" t="str">
        <f>IF(IFERROR(SEARCH(AX$1,'Pré-Teste'!$D17)) &gt; 0,$J17,)</f>
        <v/>
      </c>
      <c r="AY17" s="11"/>
      <c r="AZ17" t="str">
        <f>IF(IFERROR(SEARCH(AZ$1,'Pré-Teste'!$D17)) &gt; 0,$K17,)</f>
        <v/>
      </c>
      <c r="BA17" t="str">
        <f>IF(IFERROR(SEARCH(BA$1,'Pré-Teste'!$D17)) &gt; 0,$K17,)</f>
        <v/>
      </c>
      <c r="BB17" t="str">
        <f>IF(IFERROR(SEARCH(BB$1,'Pré-Teste'!$D17)) &gt; 0,$K17,)</f>
        <v/>
      </c>
      <c r="BC17" t="str">
        <f>IF(IFERROR(SEARCH(BC$1,'Pré-Teste'!$D17)) &gt; 0,$K17,)</f>
        <v/>
      </c>
      <c r="BD17" t="str">
        <f>IF(IFERROR(SEARCH(BD$1,'Pré-Teste'!$D17)) &gt; 0,$K17,)</f>
        <v/>
      </c>
      <c r="BE17" t="str">
        <f>IF(IFERROR(SEARCH(BE$1,'Pré-Teste'!$D17)) &gt; 0,$K17,)</f>
        <v/>
      </c>
      <c r="BF17" t="str">
        <f>IF(IFERROR(SEARCH(BF$1,'Pré-Teste'!$D17)) &gt; 0,$K17,)</f>
        <v/>
      </c>
      <c r="BG17">
        <f>IF(IFERROR(SEARCH(BG$1,'Pré-Teste'!$D17)) &gt; 0,$K17,)</f>
        <v>3.666666667</v>
      </c>
      <c r="BH17">
        <f>IF(IFERROR(SEARCH(BH$1,'Pré-Teste'!$D17)) &gt; 0,$K17,)</f>
        <v>3.666666667</v>
      </c>
      <c r="BI17" t="str">
        <f>IF(IFERROR(SEARCH(BI$1,'Pré-Teste'!$D17)) &gt; 0,$K17,)</f>
        <v/>
      </c>
      <c r="BJ17" t="str">
        <f>IF(IFERROR(SEARCH(BJ$1,'Pré-Teste'!$D17)) &gt; 0,$K17,)</f>
        <v/>
      </c>
      <c r="BK17" t="str">
        <f>IF(IFERROR(SEARCH(BK$1,'Pré-Teste'!$D17)) &gt; 0,$K17,)</f>
        <v/>
      </c>
      <c r="BL17" s="14"/>
      <c r="BM17" t="str">
        <f>IF(IFERROR(SEARCH(BM$1,'Pré-Teste'!$D17)) &gt; 0,$L17,)</f>
        <v/>
      </c>
      <c r="BN17" t="str">
        <f>IF(IFERROR(SEARCH(BN$1,'Pré-Teste'!$D17)) &gt; 0,$L17,)</f>
        <v/>
      </c>
      <c r="BO17" t="str">
        <f>IF(IFERROR(SEARCH(BO$1,'Pré-Teste'!$D17)) &gt; 0,$L17,)</f>
        <v/>
      </c>
      <c r="BP17" t="str">
        <f>IF(IFERROR(SEARCH(BP$1,'Pré-Teste'!$D17)) &gt; 0,$L17,)</f>
        <v/>
      </c>
      <c r="BQ17" t="str">
        <f>IF(IFERROR(SEARCH(BQ$1,'Pré-Teste'!$D17)) &gt; 0,$L17,)</f>
        <v/>
      </c>
      <c r="BR17" t="str">
        <f>IF(IFERROR(SEARCH(BR$1,'Pré-Teste'!$D17)) &gt; 0,$L17,)</f>
        <v/>
      </c>
      <c r="BS17" t="str">
        <f>IF(IFERROR(SEARCH(BS$1,'Pré-Teste'!$D17)) &gt; 0,$L17,)</f>
        <v/>
      </c>
      <c r="BT17">
        <f>IF(IFERROR(SEARCH(BT$1,'Pré-Teste'!$D17)) &gt; 0,$L17,)</f>
        <v>3.714285714</v>
      </c>
      <c r="BU17">
        <f>IF(IFERROR(SEARCH(BU$1,'Pré-Teste'!$D17)) &gt; 0,$L17,)</f>
        <v>3.714285714</v>
      </c>
      <c r="BV17" t="str">
        <f>IF(IFERROR(SEARCH(BV$1,'Pré-Teste'!$D17)) &gt; 0,$L17,)</f>
        <v/>
      </c>
      <c r="BW17" t="str">
        <f>IF(IFERROR(SEARCH(BW$1,'Pré-Teste'!$D17)) &gt; 0,$L17,)</f>
        <v/>
      </c>
      <c r="BX17" t="str">
        <f>IF(IFERROR(SEARCH(BX$1,'Pré-Teste'!$D17)) &gt; 0,$L17,)</f>
        <v/>
      </c>
    </row>
    <row r="18">
      <c r="A18" s="2">
        <v>17.0</v>
      </c>
      <c r="B18">
        <f>'Pré-Teste'!AT18</f>
        <v>10</v>
      </c>
      <c r="C18">
        <f>'Pós-Teste'!BR18</f>
        <v>11</v>
      </c>
      <c r="D18">
        <f t="shared" si="1"/>
        <v>1</v>
      </c>
      <c r="E18">
        <f>'Pós-Teste'!BW18-'Pré-Teste'!AU18</f>
        <v>-25</v>
      </c>
      <c r="F18">
        <f>'Pós-Teste'!BX18-'Pré-Teste'!AV18</f>
        <v>32.14285714</v>
      </c>
      <c r="G18">
        <f>'Pós-Teste'!BY18-'Pré-Teste'!AW18</f>
        <v>-16.66666667</v>
      </c>
      <c r="H18">
        <f>'Pós-Teste'!BZ18-'Pré-Teste'!AX18</f>
        <v>0</v>
      </c>
      <c r="I18">
        <f>'Pós-Teste'!BT18</f>
        <v>3.714285714</v>
      </c>
      <c r="J18">
        <f>'Pós-Teste'!BS18</f>
        <v>5.142857143</v>
      </c>
      <c r="K18">
        <f>'Pós-Teste'!BU18</f>
        <v>2.666666667</v>
      </c>
      <c r="L18">
        <f>'Pós-Teste'!BV18</f>
        <v>4.428571429</v>
      </c>
      <c r="M18" t="str">
        <f>IF(IFERROR(SEARCH(M$1,'Pré-Teste'!$D18)) &gt; 0,$D18,)</f>
        <v/>
      </c>
      <c r="N18" t="str">
        <f>IF(IFERROR(SEARCH(N$1,'Pré-Teste'!$D18)) &gt; 0,$D18,)</f>
        <v/>
      </c>
      <c r="O18">
        <f>IF(IFERROR(SEARCH(O$1,'Pré-Teste'!$D18)) &gt; 0,$D18,)</f>
        <v>1</v>
      </c>
      <c r="P18" t="str">
        <f>IF(IFERROR(SEARCH(P$1,'Pré-Teste'!$D18)) &gt; 0,$D18,)</f>
        <v/>
      </c>
      <c r="Q18">
        <f>IF(IFERROR(SEARCH(Q$1,'Pré-Teste'!$D18)) &gt; 0,$D18,)</f>
        <v>1</v>
      </c>
      <c r="R18">
        <f>IF(IFERROR(SEARCH(R$1,'Pré-Teste'!$D18)) &gt; 0,$D18,)</f>
        <v>1</v>
      </c>
      <c r="S18" t="str">
        <f>IF(IFERROR(SEARCH(S$1,'Pré-Teste'!$D18)) &gt; 0,$D18,)</f>
        <v/>
      </c>
      <c r="T18" t="str">
        <f>IF(IFERROR(SEARCH(T$1,'Pré-Teste'!$D18)) &gt; 0,$D18,)</f>
        <v/>
      </c>
      <c r="U18" t="str">
        <f>IF(IFERROR(SEARCH(U$1,'Pré-Teste'!$D18)) &gt; 0,$D18,)</f>
        <v/>
      </c>
      <c r="V18">
        <f>IF(IFERROR(SEARCH(V$1,'Pré-Teste'!$D18)) &gt; 0,$D18,)</f>
        <v>1</v>
      </c>
      <c r="W18">
        <f>IF(IFERROR(SEARCH(W$1,'Pré-Teste'!$D18)) &gt; 0,$D18,)</f>
        <v>1</v>
      </c>
      <c r="X18" t="str">
        <f>IF(IFERROR(SEARCH(X$1,'Pré-Teste'!$D18)) &gt; 0,$D18,)</f>
        <v/>
      </c>
      <c r="Y18" s="9"/>
      <c r="Z18" t="str">
        <f>IF(IFERROR(SEARCH(Z$1,'Pré-Teste'!$D18)) &gt; 0,$I18,)</f>
        <v/>
      </c>
      <c r="AA18" t="str">
        <f>IF(IFERROR(SEARCH(AA$1,'Pré-Teste'!$D18)) &gt; 0,$I18,)</f>
        <v/>
      </c>
      <c r="AB18">
        <f>IF(IFERROR(SEARCH(AB$1,'Pré-Teste'!$D18)) &gt; 0,$I18,)</f>
        <v>3.714285714</v>
      </c>
      <c r="AC18" t="str">
        <f>IF(IFERROR(SEARCH(AC$1,'Pré-Teste'!$D18)) &gt; 0,$I18,)</f>
        <v/>
      </c>
      <c r="AD18">
        <f>IF(IFERROR(SEARCH(AD$1,'Pré-Teste'!$D18)) &gt; 0,$I18,)</f>
        <v>3.714285714</v>
      </c>
      <c r="AE18">
        <f>IF(IFERROR(SEARCH(AE$1,'Pré-Teste'!$D18)) &gt; 0,$I18,)</f>
        <v>3.714285714</v>
      </c>
      <c r="AF18" t="str">
        <f>IF(IFERROR(SEARCH(AF$1,'Pré-Teste'!$D18)) &gt; 0,$I18,)</f>
        <v/>
      </c>
      <c r="AG18" t="str">
        <f>IF(IFERROR(SEARCH(AG$1,'Pré-Teste'!$D18)) &gt; 0,$I18,)</f>
        <v/>
      </c>
      <c r="AH18" t="str">
        <f>IF(IFERROR(SEARCH(AH$1,'Pré-Teste'!$D18)) &gt; 0,$I18,)</f>
        <v/>
      </c>
      <c r="AI18">
        <f>IF(IFERROR(SEARCH(AI$1,'Pré-Teste'!$D18)) &gt; 0,$I18,)</f>
        <v>3.714285714</v>
      </c>
      <c r="AJ18">
        <f>IF(IFERROR(SEARCH(AJ$1,'Pré-Teste'!$D18)) &gt; 0,$I18,)</f>
        <v>3.714285714</v>
      </c>
      <c r="AK18" t="str">
        <f>IF(IFERROR(SEARCH(AK$1,'Pré-Teste'!$D18)) &gt; 0,$I18,)</f>
        <v/>
      </c>
      <c r="AL18" s="10"/>
      <c r="AM18" t="str">
        <f>IF(IFERROR(SEARCH(AM$1,'Pré-Teste'!$D18)) &gt; 0,$J18,)</f>
        <v/>
      </c>
      <c r="AN18" t="str">
        <f>IF(IFERROR(SEARCH(AN$1,'Pré-Teste'!$D18)) &gt; 0,$J18,)</f>
        <v/>
      </c>
      <c r="AO18">
        <f>IF(IFERROR(SEARCH(AO$1,'Pré-Teste'!$D18)) &gt; 0,$J18,)</f>
        <v>5.142857143</v>
      </c>
      <c r="AP18" t="str">
        <f>IF(IFERROR(SEARCH(AP$1,'Pré-Teste'!$D18)) &gt; 0,$J18,)</f>
        <v/>
      </c>
      <c r="AQ18">
        <f>IF(IFERROR(SEARCH(AQ$1,'Pré-Teste'!$D18)) &gt; 0,$J18,)</f>
        <v>5.142857143</v>
      </c>
      <c r="AR18">
        <f>IF(IFERROR(SEARCH(AR$1,'Pré-Teste'!$D18)) &gt; 0,$J18,)</f>
        <v>5.142857143</v>
      </c>
      <c r="AS18" t="str">
        <f>IF(IFERROR(SEARCH(AS$1,'Pré-Teste'!$D18)) &gt; 0,$J18,)</f>
        <v/>
      </c>
      <c r="AT18" t="str">
        <f>IF(IFERROR(SEARCH(AT$1,'Pré-Teste'!$D18)) &gt; 0,$J18,)</f>
        <v/>
      </c>
      <c r="AU18" t="str">
        <f>IF(IFERROR(SEARCH(AU$1,'Pré-Teste'!$D18)) &gt; 0,$J18,)</f>
        <v/>
      </c>
      <c r="AV18">
        <f>IF(IFERROR(SEARCH(AV$1,'Pré-Teste'!$D18)) &gt; 0,$J18,)</f>
        <v>5.142857143</v>
      </c>
      <c r="AW18">
        <f>IF(IFERROR(SEARCH(AW$1,'Pré-Teste'!$D18)) &gt; 0,$J18,)</f>
        <v>5.142857143</v>
      </c>
      <c r="AX18" t="str">
        <f>IF(IFERROR(SEARCH(AX$1,'Pré-Teste'!$D18)) &gt; 0,$J18,)</f>
        <v/>
      </c>
      <c r="AY18" s="11"/>
      <c r="AZ18" t="str">
        <f>IF(IFERROR(SEARCH(AZ$1,'Pré-Teste'!$D18)) &gt; 0,$K18,)</f>
        <v/>
      </c>
      <c r="BA18" t="str">
        <f>IF(IFERROR(SEARCH(BA$1,'Pré-Teste'!$D18)) &gt; 0,$K18,)</f>
        <v/>
      </c>
      <c r="BB18">
        <f>IF(IFERROR(SEARCH(BB$1,'Pré-Teste'!$D18)) &gt; 0,$K18,)</f>
        <v>2.666666667</v>
      </c>
      <c r="BC18" t="str">
        <f>IF(IFERROR(SEARCH(BC$1,'Pré-Teste'!$D18)) &gt; 0,$K18,)</f>
        <v/>
      </c>
      <c r="BD18">
        <f>IF(IFERROR(SEARCH(BD$1,'Pré-Teste'!$D18)) &gt; 0,$K18,)</f>
        <v>2.666666667</v>
      </c>
      <c r="BE18">
        <f>IF(IFERROR(SEARCH(BE$1,'Pré-Teste'!$D18)) &gt; 0,$K18,)</f>
        <v>2.666666667</v>
      </c>
      <c r="BF18" t="str">
        <f>IF(IFERROR(SEARCH(BF$1,'Pré-Teste'!$D18)) &gt; 0,$K18,)</f>
        <v/>
      </c>
      <c r="BG18" t="str">
        <f>IF(IFERROR(SEARCH(BG$1,'Pré-Teste'!$D18)) &gt; 0,$K18,)</f>
        <v/>
      </c>
      <c r="BH18" t="str">
        <f>IF(IFERROR(SEARCH(BH$1,'Pré-Teste'!$D18)) &gt; 0,$K18,)</f>
        <v/>
      </c>
      <c r="BI18">
        <f>IF(IFERROR(SEARCH(BI$1,'Pré-Teste'!$D18)) &gt; 0,$K18,)</f>
        <v>2.666666667</v>
      </c>
      <c r="BJ18">
        <f>IF(IFERROR(SEARCH(BJ$1,'Pré-Teste'!$D18)) &gt; 0,$K18,)</f>
        <v>2.666666667</v>
      </c>
      <c r="BK18" t="str">
        <f>IF(IFERROR(SEARCH(BK$1,'Pré-Teste'!$D18)) &gt; 0,$K18,)</f>
        <v/>
      </c>
      <c r="BL18" s="14"/>
      <c r="BM18" t="str">
        <f>IF(IFERROR(SEARCH(BM$1,'Pré-Teste'!$D18)) &gt; 0,$L18,)</f>
        <v/>
      </c>
      <c r="BN18" t="str">
        <f>IF(IFERROR(SEARCH(BN$1,'Pré-Teste'!$D18)) &gt; 0,$L18,)</f>
        <v/>
      </c>
      <c r="BO18">
        <f>IF(IFERROR(SEARCH(BO$1,'Pré-Teste'!$D18)) &gt; 0,$L18,)</f>
        <v>4.428571429</v>
      </c>
      <c r="BP18" t="str">
        <f>IF(IFERROR(SEARCH(BP$1,'Pré-Teste'!$D18)) &gt; 0,$L18,)</f>
        <v/>
      </c>
      <c r="BQ18">
        <f>IF(IFERROR(SEARCH(BQ$1,'Pré-Teste'!$D18)) &gt; 0,$L18,)</f>
        <v>4.428571429</v>
      </c>
      <c r="BR18">
        <f>IF(IFERROR(SEARCH(BR$1,'Pré-Teste'!$D18)) &gt; 0,$L18,)</f>
        <v>4.428571429</v>
      </c>
      <c r="BS18" t="str">
        <f>IF(IFERROR(SEARCH(BS$1,'Pré-Teste'!$D18)) &gt; 0,$L18,)</f>
        <v/>
      </c>
      <c r="BT18" t="str">
        <f>IF(IFERROR(SEARCH(BT$1,'Pré-Teste'!$D18)) &gt; 0,$L18,)</f>
        <v/>
      </c>
      <c r="BU18" t="str">
        <f>IF(IFERROR(SEARCH(BU$1,'Pré-Teste'!$D18)) &gt; 0,$L18,)</f>
        <v/>
      </c>
      <c r="BV18">
        <f>IF(IFERROR(SEARCH(BV$1,'Pré-Teste'!$D18)) &gt; 0,$L18,)</f>
        <v>4.428571429</v>
      </c>
      <c r="BW18">
        <f>IF(IFERROR(SEARCH(BW$1,'Pré-Teste'!$D18)) &gt; 0,$L18,)</f>
        <v>4.428571429</v>
      </c>
      <c r="BX18" t="str">
        <f>IF(IFERROR(SEARCH(BX$1,'Pré-Teste'!$D18)) &gt; 0,$L18,)</f>
        <v/>
      </c>
    </row>
    <row r="19">
      <c r="A19" s="2">
        <v>18.0</v>
      </c>
      <c r="B19">
        <f>'Pré-Teste'!AT19</f>
        <v>9</v>
      </c>
      <c r="C19">
        <f>'Pós-Teste'!BR19</f>
        <v>10</v>
      </c>
      <c r="D19">
        <f t="shared" si="1"/>
        <v>1</v>
      </c>
      <c r="E19">
        <f>'Pós-Teste'!BW19-'Pré-Teste'!AU19</f>
        <v>-16.66666667</v>
      </c>
      <c r="F19">
        <f>'Pós-Teste'!BX19-'Pré-Teste'!AV19</f>
        <v>17.85714286</v>
      </c>
      <c r="G19">
        <f>'Pós-Teste'!BY19-'Pré-Teste'!AW19</f>
        <v>0</v>
      </c>
      <c r="H19">
        <f>'Pós-Teste'!BZ19-'Pré-Teste'!AX19</f>
        <v>0</v>
      </c>
      <c r="I19">
        <f>'Pós-Teste'!BT19</f>
        <v>4.857142857</v>
      </c>
      <c r="J19">
        <f>'Pós-Teste'!BS19</f>
        <v>4</v>
      </c>
      <c r="K19">
        <f>'Pós-Teste'!BU19</f>
        <v>3</v>
      </c>
      <c r="L19">
        <f>'Pós-Teste'!BV19</f>
        <v>4</v>
      </c>
      <c r="M19" t="str">
        <f>IF(IFERROR(SEARCH(M$1,'Pré-Teste'!$D19)) &gt; 0,$D19,)</f>
        <v/>
      </c>
      <c r="N19">
        <f>IF(IFERROR(SEARCH(N$1,'Pré-Teste'!$D19)) &gt; 0,$D19,)</f>
        <v>1</v>
      </c>
      <c r="O19">
        <f>IF(IFERROR(SEARCH(O$1,'Pré-Teste'!$D19)) &gt; 0,$D19,)</f>
        <v>1</v>
      </c>
      <c r="P19" t="str">
        <f>IF(IFERROR(SEARCH(P$1,'Pré-Teste'!$D19)) &gt; 0,$D19,)</f>
        <v/>
      </c>
      <c r="Q19">
        <f>IF(IFERROR(SEARCH(Q$1,'Pré-Teste'!$D19)) &gt; 0,$D19,)</f>
        <v>1</v>
      </c>
      <c r="R19" t="str">
        <f>IF(IFERROR(SEARCH(R$1,'Pré-Teste'!$D19)) &gt; 0,$D19,)</f>
        <v/>
      </c>
      <c r="S19" t="str">
        <f>IF(IFERROR(SEARCH(S$1,'Pré-Teste'!$D19)) &gt; 0,$D19,)</f>
        <v/>
      </c>
      <c r="T19">
        <f>IF(IFERROR(SEARCH(T$1,'Pré-Teste'!$D19)) &gt; 0,$D19,)</f>
        <v>1</v>
      </c>
      <c r="U19" t="str">
        <f>IF(IFERROR(SEARCH(U$1,'Pré-Teste'!$D19)) &gt; 0,$D19,)</f>
        <v/>
      </c>
      <c r="V19" t="str">
        <f>IF(IFERROR(SEARCH(V$1,'Pré-Teste'!$D19)) &gt; 0,$D19,)</f>
        <v/>
      </c>
      <c r="W19" t="str">
        <f>IF(IFERROR(SEARCH(W$1,'Pré-Teste'!$D19)) &gt; 0,$D19,)</f>
        <v/>
      </c>
      <c r="X19" t="str">
        <f>IF(IFERROR(SEARCH(X$1,'Pré-Teste'!$D19)) &gt; 0,$D19,)</f>
        <v/>
      </c>
      <c r="Y19" s="9"/>
      <c r="Z19" t="str">
        <f>IF(IFERROR(SEARCH(Z$1,'Pré-Teste'!$D19)) &gt; 0,$I19,)</f>
        <v/>
      </c>
      <c r="AA19">
        <f>IF(IFERROR(SEARCH(AA$1,'Pré-Teste'!$D19)) &gt; 0,$I19,)</f>
        <v>4.857142857</v>
      </c>
      <c r="AB19">
        <f>IF(IFERROR(SEARCH(AB$1,'Pré-Teste'!$D19)) &gt; 0,$I19,)</f>
        <v>4.857142857</v>
      </c>
      <c r="AC19" t="str">
        <f>IF(IFERROR(SEARCH(AC$1,'Pré-Teste'!$D19)) &gt; 0,$I19,)</f>
        <v/>
      </c>
      <c r="AD19">
        <f>IF(IFERROR(SEARCH(AD$1,'Pré-Teste'!$D19)) &gt; 0,$I19,)</f>
        <v>4.857142857</v>
      </c>
      <c r="AE19" t="str">
        <f>IF(IFERROR(SEARCH(AE$1,'Pré-Teste'!$D19)) &gt; 0,$I19,)</f>
        <v/>
      </c>
      <c r="AF19" t="str">
        <f>IF(IFERROR(SEARCH(AF$1,'Pré-Teste'!$D19)) &gt; 0,$I19,)</f>
        <v/>
      </c>
      <c r="AG19">
        <f>IF(IFERROR(SEARCH(AG$1,'Pré-Teste'!$D19)) &gt; 0,$I19,)</f>
        <v>4.857142857</v>
      </c>
      <c r="AH19" t="str">
        <f>IF(IFERROR(SEARCH(AH$1,'Pré-Teste'!$D19)) &gt; 0,$I19,)</f>
        <v/>
      </c>
      <c r="AI19" t="str">
        <f>IF(IFERROR(SEARCH(AI$1,'Pré-Teste'!$D19)) &gt; 0,$I19,)</f>
        <v/>
      </c>
      <c r="AJ19" t="str">
        <f>IF(IFERROR(SEARCH(AJ$1,'Pré-Teste'!$D19)) &gt; 0,$I19,)</f>
        <v/>
      </c>
      <c r="AK19" t="str">
        <f>IF(IFERROR(SEARCH(AK$1,'Pré-Teste'!$D19)) &gt; 0,$I19,)</f>
        <v/>
      </c>
      <c r="AL19" s="10"/>
      <c r="AM19" t="str">
        <f>IF(IFERROR(SEARCH(AM$1,'Pré-Teste'!$D19)) &gt; 0,$J19,)</f>
        <v/>
      </c>
      <c r="AN19">
        <f>IF(IFERROR(SEARCH(AN$1,'Pré-Teste'!$D19)) &gt; 0,$J19,)</f>
        <v>4</v>
      </c>
      <c r="AO19">
        <f>IF(IFERROR(SEARCH(AO$1,'Pré-Teste'!$D19)) &gt; 0,$J19,)</f>
        <v>4</v>
      </c>
      <c r="AP19" t="str">
        <f>IF(IFERROR(SEARCH(AP$1,'Pré-Teste'!$D19)) &gt; 0,$J19,)</f>
        <v/>
      </c>
      <c r="AQ19">
        <f>IF(IFERROR(SEARCH(AQ$1,'Pré-Teste'!$D19)) &gt; 0,$J19,)</f>
        <v>4</v>
      </c>
      <c r="AR19" t="str">
        <f>IF(IFERROR(SEARCH(AR$1,'Pré-Teste'!$D19)) &gt; 0,$J19,)</f>
        <v/>
      </c>
      <c r="AS19" t="str">
        <f>IF(IFERROR(SEARCH(AS$1,'Pré-Teste'!$D19)) &gt; 0,$J19,)</f>
        <v/>
      </c>
      <c r="AT19">
        <f>IF(IFERROR(SEARCH(AT$1,'Pré-Teste'!$D19)) &gt; 0,$J19,)</f>
        <v>4</v>
      </c>
      <c r="AU19" t="str">
        <f>IF(IFERROR(SEARCH(AU$1,'Pré-Teste'!$D19)) &gt; 0,$J19,)</f>
        <v/>
      </c>
      <c r="AV19" t="str">
        <f>IF(IFERROR(SEARCH(AV$1,'Pré-Teste'!$D19)) &gt; 0,$J19,)</f>
        <v/>
      </c>
      <c r="AW19" t="str">
        <f>IF(IFERROR(SEARCH(AW$1,'Pré-Teste'!$D19)) &gt; 0,$J19,)</f>
        <v/>
      </c>
      <c r="AX19" t="str">
        <f>IF(IFERROR(SEARCH(AX$1,'Pré-Teste'!$D19)) &gt; 0,$J19,)</f>
        <v/>
      </c>
      <c r="AY19" s="11"/>
      <c r="AZ19" t="str">
        <f>IF(IFERROR(SEARCH(AZ$1,'Pré-Teste'!$D19)) &gt; 0,$K19,)</f>
        <v/>
      </c>
      <c r="BA19">
        <f>IF(IFERROR(SEARCH(BA$1,'Pré-Teste'!$D19)) &gt; 0,$K19,)</f>
        <v>3</v>
      </c>
      <c r="BB19">
        <f>IF(IFERROR(SEARCH(BB$1,'Pré-Teste'!$D19)) &gt; 0,$K19,)</f>
        <v>3</v>
      </c>
      <c r="BC19" t="str">
        <f>IF(IFERROR(SEARCH(BC$1,'Pré-Teste'!$D19)) &gt; 0,$K19,)</f>
        <v/>
      </c>
      <c r="BD19">
        <f>IF(IFERROR(SEARCH(BD$1,'Pré-Teste'!$D19)) &gt; 0,$K19,)</f>
        <v>3</v>
      </c>
      <c r="BE19" t="str">
        <f>IF(IFERROR(SEARCH(BE$1,'Pré-Teste'!$D19)) &gt; 0,$K19,)</f>
        <v/>
      </c>
      <c r="BF19" t="str">
        <f>IF(IFERROR(SEARCH(BF$1,'Pré-Teste'!$D19)) &gt; 0,$K19,)</f>
        <v/>
      </c>
      <c r="BG19">
        <f>IF(IFERROR(SEARCH(BG$1,'Pré-Teste'!$D19)) &gt; 0,$K19,)</f>
        <v>3</v>
      </c>
      <c r="BH19" t="str">
        <f>IF(IFERROR(SEARCH(BH$1,'Pré-Teste'!$D19)) &gt; 0,$K19,)</f>
        <v/>
      </c>
      <c r="BI19" t="str">
        <f>IF(IFERROR(SEARCH(BI$1,'Pré-Teste'!$D19)) &gt; 0,$K19,)</f>
        <v/>
      </c>
      <c r="BJ19" t="str">
        <f>IF(IFERROR(SEARCH(BJ$1,'Pré-Teste'!$D19)) &gt; 0,$K19,)</f>
        <v/>
      </c>
      <c r="BK19" t="str">
        <f>IF(IFERROR(SEARCH(BK$1,'Pré-Teste'!$D19)) &gt; 0,$K19,)</f>
        <v/>
      </c>
      <c r="BL19" s="14"/>
      <c r="BM19" t="str">
        <f>IF(IFERROR(SEARCH(BM$1,'Pré-Teste'!$D19)) &gt; 0,$L19,)</f>
        <v/>
      </c>
      <c r="BN19">
        <f>IF(IFERROR(SEARCH(BN$1,'Pré-Teste'!$D19)) &gt; 0,$L19,)</f>
        <v>4</v>
      </c>
      <c r="BO19">
        <f>IF(IFERROR(SEARCH(BO$1,'Pré-Teste'!$D19)) &gt; 0,$L19,)</f>
        <v>4</v>
      </c>
      <c r="BP19" t="str">
        <f>IF(IFERROR(SEARCH(BP$1,'Pré-Teste'!$D19)) &gt; 0,$L19,)</f>
        <v/>
      </c>
      <c r="BQ19">
        <f>IF(IFERROR(SEARCH(BQ$1,'Pré-Teste'!$D19)) &gt; 0,$L19,)</f>
        <v>4</v>
      </c>
      <c r="BR19" t="str">
        <f>IF(IFERROR(SEARCH(BR$1,'Pré-Teste'!$D19)) &gt; 0,$L19,)</f>
        <v/>
      </c>
      <c r="BS19" t="str">
        <f>IF(IFERROR(SEARCH(BS$1,'Pré-Teste'!$D19)) &gt; 0,$L19,)</f>
        <v/>
      </c>
      <c r="BT19">
        <f>IF(IFERROR(SEARCH(BT$1,'Pré-Teste'!$D19)) &gt; 0,$L19,)</f>
        <v>4</v>
      </c>
      <c r="BU19" t="str">
        <f>IF(IFERROR(SEARCH(BU$1,'Pré-Teste'!$D19)) &gt; 0,$L19,)</f>
        <v/>
      </c>
      <c r="BV19" t="str">
        <f>IF(IFERROR(SEARCH(BV$1,'Pré-Teste'!$D19)) &gt; 0,$L19,)</f>
        <v/>
      </c>
      <c r="BW19" t="str">
        <f>IF(IFERROR(SEARCH(BW$1,'Pré-Teste'!$D19)) &gt; 0,$L19,)</f>
        <v/>
      </c>
      <c r="BX19" t="str">
        <f>IF(IFERROR(SEARCH(BX$1,'Pré-Teste'!$D19)) &gt; 0,$L19,)</f>
        <v/>
      </c>
    </row>
    <row r="20">
      <c r="A20" s="2">
        <v>19.0</v>
      </c>
      <c r="B20">
        <f>'Pré-Teste'!AT20</f>
        <v>15</v>
      </c>
      <c r="C20">
        <f>'Pós-Teste'!BR20</f>
        <v>19</v>
      </c>
      <c r="D20">
        <f t="shared" si="1"/>
        <v>4</v>
      </c>
      <c r="E20">
        <f>'Pós-Teste'!BW20-'Pré-Teste'!AU20</f>
        <v>0</v>
      </c>
      <c r="F20">
        <f>'Pós-Teste'!BX20-'Pré-Teste'!AV20</f>
        <v>25</v>
      </c>
      <c r="G20">
        <f>'Pós-Teste'!BY20-'Pré-Teste'!AW20</f>
        <v>16.66666667</v>
      </c>
      <c r="H20">
        <f>'Pós-Teste'!BZ20-'Pré-Teste'!AX20</f>
        <v>33.33333333</v>
      </c>
      <c r="I20">
        <f>'Pós-Teste'!BT20</f>
        <v>5.428571429</v>
      </c>
      <c r="J20">
        <f>'Pós-Teste'!BS20</f>
        <v>5.857142857</v>
      </c>
      <c r="K20">
        <f>'Pós-Teste'!BU20</f>
        <v>4.833333333</v>
      </c>
      <c r="L20">
        <f>'Pós-Teste'!BV20</f>
        <v>6</v>
      </c>
      <c r="M20" t="str">
        <f>IF(IFERROR(SEARCH(M$1,'Pré-Teste'!$D20)) &gt; 0,$D20,)</f>
        <v/>
      </c>
      <c r="N20" t="str">
        <f>IF(IFERROR(SEARCH(N$1,'Pré-Teste'!$D20)) &gt; 0,$D20,)</f>
        <v/>
      </c>
      <c r="O20" t="str">
        <f>IF(IFERROR(SEARCH(O$1,'Pré-Teste'!$D20)) &gt; 0,$D20,)</f>
        <v/>
      </c>
      <c r="P20" t="str">
        <f>IF(IFERROR(SEARCH(P$1,'Pré-Teste'!$D20)) &gt; 0,$D20,)</f>
        <v/>
      </c>
      <c r="Q20" t="str">
        <f>IF(IFERROR(SEARCH(Q$1,'Pré-Teste'!$D20)) &gt; 0,$D20,)</f>
        <v/>
      </c>
      <c r="R20" t="str">
        <f>IF(IFERROR(SEARCH(R$1,'Pré-Teste'!$D20)) &gt; 0,$D20,)</f>
        <v/>
      </c>
      <c r="S20" t="str">
        <f>IF(IFERROR(SEARCH(S$1,'Pré-Teste'!$D20)) &gt; 0,$D20,)</f>
        <v/>
      </c>
      <c r="T20" t="str">
        <f>IF(IFERROR(SEARCH(T$1,'Pré-Teste'!$D20)) &gt; 0,$D20,)</f>
        <v/>
      </c>
      <c r="U20">
        <f>IF(IFERROR(SEARCH(U$1,'Pré-Teste'!$D20)) &gt; 0,$D20,)</f>
        <v>4</v>
      </c>
      <c r="V20" t="str">
        <f>IF(IFERROR(SEARCH(V$1,'Pré-Teste'!$D20)) &gt; 0,$D20,)</f>
        <v/>
      </c>
      <c r="W20">
        <f>IF(IFERROR(SEARCH(W$1,'Pré-Teste'!$D20)) &gt; 0,$D20,)</f>
        <v>4</v>
      </c>
      <c r="X20" t="str">
        <f>IF(IFERROR(SEARCH(X$1,'Pré-Teste'!$D20)) &gt; 0,$D20,)</f>
        <v/>
      </c>
      <c r="Y20" s="9"/>
      <c r="Z20" t="str">
        <f>IF(IFERROR(SEARCH(Z$1,'Pré-Teste'!$D20)) &gt; 0,$I20,)</f>
        <v/>
      </c>
      <c r="AA20" t="str">
        <f>IF(IFERROR(SEARCH(AA$1,'Pré-Teste'!$D20)) &gt; 0,$I20,)</f>
        <v/>
      </c>
      <c r="AB20" t="str">
        <f>IF(IFERROR(SEARCH(AB$1,'Pré-Teste'!$D20)) &gt; 0,$I20,)</f>
        <v/>
      </c>
      <c r="AC20" t="str">
        <f>IF(IFERROR(SEARCH(AC$1,'Pré-Teste'!$D20)) &gt; 0,$I20,)</f>
        <v/>
      </c>
      <c r="AD20" t="str">
        <f>IF(IFERROR(SEARCH(AD$1,'Pré-Teste'!$D20)) &gt; 0,$I20,)</f>
        <v/>
      </c>
      <c r="AE20" t="str">
        <f>IF(IFERROR(SEARCH(AE$1,'Pré-Teste'!$D20)) &gt; 0,$I20,)</f>
        <v/>
      </c>
      <c r="AF20" t="str">
        <f>IF(IFERROR(SEARCH(AF$1,'Pré-Teste'!$D20)) &gt; 0,$I20,)</f>
        <v/>
      </c>
      <c r="AG20" t="str">
        <f>IF(IFERROR(SEARCH(AG$1,'Pré-Teste'!$D20)) &gt; 0,$I20,)</f>
        <v/>
      </c>
      <c r="AH20">
        <f>IF(IFERROR(SEARCH(AH$1,'Pré-Teste'!$D20)) &gt; 0,$I20,)</f>
        <v>5.428571429</v>
      </c>
      <c r="AI20" t="str">
        <f>IF(IFERROR(SEARCH(AI$1,'Pré-Teste'!$D20)) &gt; 0,$I20,)</f>
        <v/>
      </c>
      <c r="AJ20">
        <f>IF(IFERROR(SEARCH(AJ$1,'Pré-Teste'!$D20)) &gt; 0,$I20,)</f>
        <v>5.428571429</v>
      </c>
      <c r="AK20" t="str">
        <f>IF(IFERROR(SEARCH(AK$1,'Pré-Teste'!$D20)) &gt; 0,$I20,)</f>
        <v/>
      </c>
      <c r="AL20" s="10"/>
      <c r="AM20" t="str">
        <f>IF(IFERROR(SEARCH(AM$1,'Pré-Teste'!$D20)) &gt; 0,$J20,)</f>
        <v/>
      </c>
      <c r="AN20" t="str">
        <f>IF(IFERROR(SEARCH(AN$1,'Pré-Teste'!$D20)) &gt; 0,$J20,)</f>
        <v/>
      </c>
      <c r="AO20" t="str">
        <f>IF(IFERROR(SEARCH(AO$1,'Pré-Teste'!$D20)) &gt; 0,$J20,)</f>
        <v/>
      </c>
      <c r="AP20" t="str">
        <f>IF(IFERROR(SEARCH(AP$1,'Pré-Teste'!$D20)) &gt; 0,$J20,)</f>
        <v/>
      </c>
      <c r="AQ20" t="str">
        <f>IF(IFERROR(SEARCH(AQ$1,'Pré-Teste'!$D20)) &gt; 0,$J20,)</f>
        <v/>
      </c>
      <c r="AR20" t="str">
        <f>IF(IFERROR(SEARCH(AR$1,'Pré-Teste'!$D20)) &gt; 0,$J20,)</f>
        <v/>
      </c>
      <c r="AS20" t="str">
        <f>IF(IFERROR(SEARCH(AS$1,'Pré-Teste'!$D20)) &gt; 0,$J20,)</f>
        <v/>
      </c>
      <c r="AT20" t="str">
        <f>IF(IFERROR(SEARCH(AT$1,'Pré-Teste'!$D20)) &gt; 0,$J20,)</f>
        <v/>
      </c>
      <c r="AU20">
        <f>IF(IFERROR(SEARCH(AU$1,'Pré-Teste'!$D20)) &gt; 0,$J20,)</f>
        <v>5.857142857</v>
      </c>
      <c r="AV20" t="str">
        <f>IF(IFERROR(SEARCH(AV$1,'Pré-Teste'!$D20)) &gt; 0,$J20,)</f>
        <v/>
      </c>
      <c r="AW20">
        <f>IF(IFERROR(SEARCH(AW$1,'Pré-Teste'!$D20)) &gt; 0,$J20,)</f>
        <v>5.857142857</v>
      </c>
      <c r="AX20" t="str">
        <f>IF(IFERROR(SEARCH(AX$1,'Pré-Teste'!$D20)) &gt; 0,$J20,)</f>
        <v/>
      </c>
      <c r="AY20" s="11"/>
      <c r="AZ20" t="str">
        <f>IF(IFERROR(SEARCH(AZ$1,'Pré-Teste'!$D20)) &gt; 0,$K20,)</f>
        <v/>
      </c>
      <c r="BA20" t="str">
        <f>IF(IFERROR(SEARCH(BA$1,'Pré-Teste'!$D20)) &gt; 0,$K20,)</f>
        <v/>
      </c>
      <c r="BB20" t="str">
        <f>IF(IFERROR(SEARCH(BB$1,'Pré-Teste'!$D20)) &gt; 0,$K20,)</f>
        <v/>
      </c>
      <c r="BC20" t="str">
        <f>IF(IFERROR(SEARCH(BC$1,'Pré-Teste'!$D20)) &gt; 0,$K20,)</f>
        <v/>
      </c>
      <c r="BD20" t="str">
        <f>IF(IFERROR(SEARCH(BD$1,'Pré-Teste'!$D20)) &gt; 0,$K20,)</f>
        <v/>
      </c>
      <c r="BE20" t="str">
        <f>IF(IFERROR(SEARCH(BE$1,'Pré-Teste'!$D20)) &gt; 0,$K20,)</f>
        <v/>
      </c>
      <c r="BF20" t="str">
        <f>IF(IFERROR(SEARCH(BF$1,'Pré-Teste'!$D20)) &gt; 0,$K20,)</f>
        <v/>
      </c>
      <c r="BG20" t="str">
        <f>IF(IFERROR(SEARCH(BG$1,'Pré-Teste'!$D20)) &gt; 0,$K20,)</f>
        <v/>
      </c>
      <c r="BH20">
        <f>IF(IFERROR(SEARCH(BH$1,'Pré-Teste'!$D20)) &gt; 0,$K20,)</f>
        <v>4.833333333</v>
      </c>
      <c r="BI20" t="str">
        <f>IF(IFERROR(SEARCH(BI$1,'Pré-Teste'!$D20)) &gt; 0,$K20,)</f>
        <v/>
      </c>
      <c r="BJ20">
        <f>IF(IFERROR(SEARCH(BJ$1,'Pré-Teste'!$D20)) &gt; 0,$K20,)</f>
        <v>4.833333333</v>
      </c>
      <c r="BK20" t="str">
        <f>IF(IFERROR(SEARCH(BK$1,'Pré-Teste'!$D20)) &gt; 0,$K20,)</f>
        <v/>
      </c>
      <c r="BL20" s="14"/>
      <c r="BM20" t="str">
        <f>IF(IFERROR(SEARCH(BM$1,'Pré-Teste'!$D20)) &gt; 0,$L20,)</f>
        <v/>
      </c>
      <c r="BN20" t="str">
        <f>IF(IFERROR(SEARCH(BN$1,'Pré-Teste'!$D20)) &gt; 0,$L20,)</f>
        <v/>
      </c>
      <c r="BO20" t="str">
        <f>IF(IFERROR(SEARCH(BO$1,'Pré-Teste'!$D20)) &gt; 0,$L20,)</f>
        <v/>
      </c>
      <c r="BP20" t="str">
        <f>IF(IFERROR(SEARCH(BP$1,'Pré-Teste'!$D20)) &gt; 0,$L20,)</f>
        <v/>
      </c>
      <c r="BQ20" t="str">
        <f>IF(IFERROR(SEARCH(BQ$1,'Pré-Teste'!$D20)) &gt; 0,$L20,)</f>
        <v/>
      </c>
      <c r="BR20" t="str">
        <f>IF(IFERROR(SEARCH(BR$1,'Pré-Teste'!$D20)) &gt; 0,$L20,)</f>
        <v/>
      </c>
      <c r="BS20" t="str">
        <f>IF(IFERROR(SEARCH(BS$1,'Pré-Teste'!$D20)) &gt; 0,$L20,)</f>
        <v/>
      </c>
      <c r="BT20" t="str">
        <f>IF(IFERROR(SEARCH(BT$1,'Pré-Teste'!$D20)) &gt; 0,$L20,)</f>
        <v/>
      </c>
      <c r="BU20">
        <f>IF(IFERROR(SEARCH(BU$1,'Pré-Teste'!$D20)) &gt; 0,$L20,)</f>
        <v>6</v>
      </c>
      <c r="BV20" t="str">
        <f>IF(IFERROR(SEARCH(BV$1,'Pré-Teste'!$D20)) &gt; 0,$L20,)</f>
        <v/>
      </c>
      <c r="BW20">
        <f>IF(IFERROR(SEARCH(BW$1,'Pré-Teste'!$D20)) &gt; 0,$L20,)</f>
        <v>6</v>
      </c>
      <c r="BX20" t="str">
        <f>IF(IFERROR(SEARCH(BX$1,'Pré-Teste'!$D20)) &gt; 0,$L20,)</f>
        <v/>
      </c>
    </row>
    <row r="21">
      <c r="A21" s="2" t="s">
        <v>357</v>
      </c>
      <c r="B21">
        <f t="shared" ref="B21:X21" si="2">AVERAGE(B2:B20)</f>
        <v>11.15789474</v>
      </c>
      <c r="C21">
        <f t="shared" si="2"/>
        <v>11.21052632</v>
      </c>
      <c r="D21">
        <f t="shared" si="2"/>
        <v>0.05263157895</v>
      </c>
      <c r="E21">
        <f t="shared" si="2"/>
        <v>-10.96491228</v>
      </c>
      <c r="F21">
        <f t="shared" si="2"/>
        <v>7.80075188</v>
      </c>
      <c r="G21">
        <f t="shared" si="2"/>
        <v>0.8771929825</v>
      </c>
      <c r="H21">
        <f t="shared" si="2"/>
        <v>-12.28070175</v>
      </c>
      <c r="I21">
        <f t="shared" si="2"/>
        <v>4.962406015</v>
      </c>
      <c r="J21">
        <f t="shared" si="2"/>
        <v>5.518796992</v>
      </c>
      <c r="K21">
        <f t="shared" si="2"/>
        <v>4.342105263</v>
      </c>
      <c r="L21">
        <f t="shared" si="2"/>
        <v>4.511278195</v>
      </c>
      <c r="M21">
        <f t="shared" si="2"/>
        <v>-0.4</v>
      </c>
      <c r="N21">
        <f t="shared" si="2"/>
        <v>0.1818181818</v>
      </c>
      <c r="O21">
        <f t="shared" si="2"/>
        <v>0</v>
      </c>
      <c r="P21">
        <f t="shared" si="2"/>
        <v>1.333333333</v>
      </c>
      <c r="Q21">
        <f t="shared" si="2"/>
        <v>0.375</v>
      </c>
      <c r="R21">
        <f t="shared" si="2"/>
        <v>0</v>
      </c>
      <c r="S21">
        <f t="shared" si="2"/>
        <v>-0.5</v>
      </c>
      <c r="T21">
        <f t="shared" si="2"/>
        <v>-0.08333333333</v>
      </c>
      <c r="U21">
        <f t="shared" si="2"/>
        <v>-0.1818181818</v>
      </c>
      <c r="V21">
        <f t="shared" si="2"/>
        <v>0.4285714286</v>
      </c>
      <c r="W21">
        <f t="shared" si="2"/>
        <v>0.4545454545</v>
      </c>
      <c r="X21">
        <f t="shared" si="2"/>
        <v>-0.1428571429</v>
      </c>
      <c r="Y21" s="9"/>
      <c r="Z21">
        <f t="shared" ref="Z21:AK21" si="3">AVERAGE(Z2:Z20)</f>
        <v>5.342857143</v>
      </c>
      <c r="AA21">
        <f t="shared" si="3"/>
        <v>5</v>
      </c>
      <c r="AB21">
        <f t="shared" si="3"/>
        <v>4.678571429</v>
      </c>
      <c r="AC21">
        <f t="shared" si="3"/>
        <v>5.238095238</v>
      </c>
      <c r="AD21">
        <f t="shared" si="3"/>
        <v>4.732142857</v>
      </c>
      <c r="AE21">
        <f t="shared" si="3"/>
        <v>5.142857143</v>
      </c>
      <c r="AF21">
        <f t="shared" si="3"/>
        <v>4.857142857</v>
      </c>
      <c r="AG21">
        <f t="shared" si="3"/>
        <v>5.035714286</v>
      </c>
      <c r="AH21">
        <f t="shared" si="3"/>
        <v>5.103896104</v>
      </c>
      <c r="AI21">
        <f t="shared" si="3"/>
        <v>4.836734694</v>
      </c>
      <c r="AJ21">
        <f t="shared" si="3"/>
        <v>5.064935065</v>
      </c>
      <c r="AK21">
        <f t="shared" si="3"/>
        <v>4.816326531</v>
      </c>
      <c r="AL21" s="10"/>
      <c r="AM21">
        <f t="shared" ref="AM21:AX21" si="4">AVERAGE(AM2:AM20)</f>
        <v>5.542857143</v>
      </c>
      <c r="AN21">
        <f t="shared" si="4"/>
        <v>5.350649351</v>
      </c>
      <c r="AO21">
        <f t="shared" si="4"/>
        <v>5.714285714</v>
      </c>
      <c r="AP21">
        <f t="shared" si="4"/>
        <v>5.238095238</v>
      </c>
      <c r="AQ21">
        <f t="shared" si="4"/>
        <v>5.125</v>
      </c>
      <c r="AR21">
        <f t="shared" si="4"/>
        <v>5.80952381</v>
      </c>
      <c r="AS21">
        <f t="shared" si="4"/>
        <v>5.214285714</v>
      </c>
      <c r="AT21">
        <f t="shared" si="4"/>
        <v>5.642857143</v>
      </c>
      <c r="AU21">
        <f t="shared" si="4"/>
        <v>5.818181818</v>
      </c>
      <c r="AV21">
        <f t="shared" si="4"/>
        <v>5.469387755</v>
      </c>
      <c r="AW21">
        <f t="shared" si="4"/>
        <v>5.571428571</v>
      </c>
      <c r="AX21">
        <f t="shared" si="4"/>
        <v>5.306122449</v>
      </c>
      <c r="AY21" s="11"/>
      <c r="AZ21">
        <f t="shared" ref="AZ21:BK21" si="5">AVERAGE(AZ2:AZ20)</f>
        <v>4.733333333</v>
      </c>
      <c r="BA21">
        <f t="shared" si="5"/>
        <v>4.515151515</v>
      </c>
      <c r="BB21">
        <f t="shared" si="5"/>
        <v>3.541666667</v>
      </c>
      <c r="BC21">
        <f t="shared" si="5"/>
        <v>3.944444444</v>
      </c>
      <c r="BD21">
        <f t="shared" si="5"/>
        <v>3.916666667</v>
      </c>
      <c r="BE21">
        <f t="shared" si="5"/>
        <v>4.777777778</v>
      </c>
      <c r="BF21">
        <f t="shared" si="5"/>
        <v>3.583333333</v>
      </c>
      <c r="BG21">
        <f t="shared" si="5"/>
        <v>4.222222222</v>
      </c>
      <c r="BH21">
        <f t="shared" si="5"/>
        <v>4.318181818</v>
      </c>
      <c r="BI21">
        <f t="shared" si="5"/>
        <v>3.976190476</v>
      </c>
      <c r="BJ21">
        <f t="shared" si="5"/>
        <v>4.515151515</v>
      </c>
      <c r="BK21">
        <f t="shared" si="5"/>
        <v>4</v>
      </c>
      <c r="BL21" s="14"/>
      <c r="BM21">
        <f t="shared" ref="BM21:BX21" si="6">AVERAGE(BM2:BM20)</f>
        <v>4.885714286</v>
      </c>
      <c r="BN21">
        <f t="shared" si="6"/>
        <v>4.584415584</v>
      </c>
      <c r="BO21">
        <f t="shared" si="6"/>
        <v>4.321428571</v>
      </c>
      <c r="BP21">
        <f t="shared" si="6"/>
        <v>4.761904762</v>
      </c>
      <c r="BQ21">
        <f t="shared" si="6"/>
        <v>4.285714286</v>
      </c>
      <c r="BR21">
        <f t="shared" si="6"/>
        <v>5.19047619</v>
      </c>
      <c r="BS21">
        <f t="shared" si="6"/>
        <v>4.285714286</v>
      </c>
      <c r="BT21">
        <f t="shared" si="6"/>
        <v>4.321428571</v>
      </c>
      <c r="BU21">
        <f t="shared" si="6"/>
        <v>4.298701299</v>
      </c>
      <c r="BV21">
        <f t="shared" si="6"/>
        <v>4.408163265</v>
      </c>
      <c r="BW21">
        <f t="shared" si="6"/>
        <v>5.025974026</v>
      </c>
      <c r="BX21">
        <f t="shared" si="6"/>
        <v>4.306122449</v>
      </c>
    </row>
    <row r="22">
      <c r="A22" s="2" t="s">
        <v>358</v>
      </c>
      <c r="B22">
        <f t="shared" ref="B22:X22" si="7">STDEV(B2:B20)</f>
        <v>4.775669329</v>
      </c>
      <c r="C22">
        <f t="shared" si="7"/>
        <v>5.06160874</v>
      </c>
      <c r="D22">
        <f t="shared" si="7"/>
        <v>2.895853054</v>
      </c>
      <c r="E22">
        <f t="shared" si="7"/>
        <v>30.43570327</v>
      </c>
      <c r="F22">
        <f t="shared" si="7"/>
        <v>24.28258125</v>
      </c>
      <c r="G22">
        <f t="shared" si="7"/>
        <v>20.39250968</v>
      </c>
      <c r="H22">
        <f t="shared" si="7"/>
        <v>41.88539083</v>
      </c>
      <c r="I22">
        <f t="shared" si="7"/>
        <v>0.769076522</v>
      </c>
      <c r="J22">
        <f t="shared" si="7"/>
        <v>1.090268775</v>
      </c>
      <c r="K22">
        <f t="shared" si="7"/>
        <v>1.165970274</v>
      </c>
      <c r="L22">
        <f t="shared" si="7"/>
        <v>0.8693780057</v>
      </c>
      <c r="M22">
        <f t="shared" si="7"/>
        <v>3.286335345</v>
      </c>
      <c r="N22">
        <f t="shared" si="7"/>
        <v>2.400757456</v>
      </c>
      <c r="O22">
        <f t="shared" si="7"/>
        <v>2</v>
      </c>
      <c r="P22">
        <f t="shared" si="7"/>
        <v>2.081665999</v>
      </c>
      <c r="Q22">
        <f t="shared" si="7"/>
        <v>1.995530721</v>
      </c>
      <c r="R22">
        <f t="shared" si="7"/>
        <v>1</v>
      </c>
      <c r="S22">
        <f t="shared" si="7"/>
        <v>2.380476143</v>
      </c>
      <c r="T22">
        <f t="shared" si="7"/>
        <v>3.175426481</v>
      </c>
      <c r="U22">
        <f t="shared" si="7"/>
        <v>3.060005942</v>
      </c>
      <c r="V22">
        <f t="shared" si="7"/>
        <v>1.718249386</v>
      </c>
      <c r="W22">
        <f t="shared" si="7"/>
        <v>2.978712351</v>
      </c>
      <c r="X22">
        <f t="shared" si="7"/>
        <v>2.410295378</v>
      </c>
      <c r="Y22" s="9"/>
      <c r="Z22">
        <f t="shared" ref="Z22:AK22" si="8">STDEV(Z2:Z20)</f>
        <v>0.8547585887</v>
      </c>
      <c r="AA22">
        <f t="shared" si="8"/>
        <v>0.7586238884</v>
      </c>
      <c r="AB22">
        <f t="shared" si="8"/>
        <v>0.6533534635</v>
      </c>
      <c r="AC22">
        <f t="shared" si="8"/>
        <v>1.24812785</v>
      </c>
      <c r="AD22">
        <f t="shared" si="8"/>
        <v>0.7058171453</v>
      </c>
      <c r="AE22">
        <f t="shared" si="8"/>
        <v>1.309307341</v>
      </c>
      <c r="AF22">
        <f t="shared" si="8"/>
        <v>0.719031851</v>
      </c>
      <c r="AG22">
        <f t="shared" si="8"/>
        <v>0.7684043656</v>
      </c>
      <c r="AH22">
        <f t="shared" si="8"/>
        <v>0.7453006765</v>
      </c>
      <c r="AI22">
        <f t="shared" si="8"/>
        <v>0.9946406435</v>
      </c>
      <c r="AJ22">
        <f t="shared" si="8"/>
        <v>0.8436162111</v>
      </c>
      <c r="AK22">
        <f t="shared" si="8"/>
        <v>0.9173842054</v>
      </c>
      <c r="AL22" s="10"/>
      <c r="AM22">
        <f t="shared" ref="AM22:AX22" si="9">STDEV(AM2:AM20)</f>
        <v>0.9762485465</v>
      </c>
      <c r="AN22">
        <f t="shared" si="9"/>
        <v>1.154164839</v>
      </c>
      <c r="AO22">
        <f t="shared" si="9"/>
        <v>1.399708424</v>
      </c>
      <c r="AP22">
        <f t="shared" si="9"/>
        <v>1.109636209</v>
      </c>
      <c r="AQ22">
        <f t="shared" si="9"/>
        <v>1.011414447</v>
      </c>
      <c r="AR22">
        <f t="shared" si="9"/>
        <v>0.8123201004</v>
      </c>
      <c r="AS22">
        <f t="shared" si="9"/>
        <v>1.327367606</v>
      </c>
      <c r="AT22">
        <f t="shared" si="9"/>
        <v>1.148524907</v>
      </c>
      <c r="AU22">
        <f t="shared" si="9"/>
        <v>0.9347943331</v>
      </c>
      <c r="AV22">
        <f t="shared" si="9"/>
        <v>0.8717574934</v>
      </c>
      <c r="AW22">
        <f t="shared" si="9"/>
        <v>1.078547776</v>
      </c>
      <c r="AX22">
        <f t="shared" si="9"/>
        <v>1.034863596</v>
      </c>
      <c r="AY22" s="11"/>
      <c r="AZ22">
        <f t="shared" ref="AZ22:BK22" si="10">STDEV(AZ2:AZ20)</f>
        <v>0.3456073559</v>
      </c>
      <c r="BA22">
        <f t="shared" si="10"/>
        <v>1.298406171</v>
      </c>
      <c r="BB22">
        <f t="shared" si="10"/>
        <v>0.8319432851</v>
      </c>
      <c r="BC22">
        <f t="shared" si="10"/>
        <v>0.9179284245</v>
      </c>
      <c r="BD22">
        <f t="shared" si="10"/>
        <v>1.294064594</v>
      </c>
      <c r="BE22">
        <f t="shared" si="10"/>
        <v>2.009237924</v>
      </c>
      <c r="BF22">
        <f t="shared" si="10"/>
        <v>1.092906421</v>
      </c>
      <c r="BG22">
        <f t="shared" si="10"/>
        <v>1.185632281</v>
      </c>
      <c r="BH22">
        <f t="shared" si="10"/>
        <v>1.109190259</v>
      </c>
      <c r="BI22">
        <f t="shared" si="10"/>
        <v>1.537881454</v>
      </c>
      <c r="BJ22">
        <f t="shared" si="10"/>
        <v>1.068369852</v>
      </c>
      <c r="BK22">
        <f t="shared" si="10"/>
        <v>1.03637545</v>
      </c>
      <c r="BL22" s="14"/>
      <c r="BM22">
        <f t="shared" ref="BM22:BX22" si="11">STDEV(BM2:BM20)</f>
        <v>0.9335033859</v>
      </c>
      <c r="BN22">
        <f t="shared" si="11"/>
        <v>0.9906801322</v>
      </c>
      <c r="BO22">
        <f t="shared" si="11"/>
        <v>0.513425206</v>
      </c>
      <c r="BP22">
        <f t="shared" si="11"/>
        <v>0.5773502692</v>
      </c>
      <c r="BQ22">
        <f t="shared" si="11"/>
        <v>0.9956172178</v>
      </c>
      <c r="BR22">
        <f t="shared" si="11"/>
        <v>0.675116518</v>
      </c>
      <c r="BS22">
        <f t="shared" si="11"/>
        <v>1.314492737</v>
      </c>
      <c r="BT22">
        <f t="shared" si="11"/>
        <v>0.8288065049</v>
      </c>
      <c r="BU22">
        <f t="shared" si="11"/>
        <v>0.9179714669</v>
      </c>
      <c r="BV22">
        <f t="shared" si="11"/>
        <v>0.9877775901</v>
      </c>
      <c r="BW22">
        <f t="shared" si="11"/>
        <v>0.6934627157</v>
      </c>
      <c r="BX22">
        <f t="shared" si="11"/>
        <v>0.9051198719</v>
      </c>
    </row>
    <row r="23">
      <c r="Y23" s="9"/>
      <c r="AL23" s="10"/>
      <c r="AY23" s="11"/>
      <c r="BL23" s="14"/>
    </row>
    <row r="24">
      <c r="Y24" s="9"/>
      <c r="AL24" s="10"/>
      <c r="AY24" s="11"/>
      <c r="BL24" s="14"/>
    </row>
    <row r="25">
      <c r="Y25" s="9"/>
      <c r="AL25" s="10"/>
      <c r="AY25" s="11"/>
      <c r="BL25" s="14"/>
    </row>
    <row r="26">
      <c r="Y26" s="9"/>
      <c r="AL26" s="10"/>
      <c r="AY26" s="11"/>
      <c r="BL26" s="14"/>
    </row>
    <row r="27">
      <c r="Y27" s="9"/>
      <c r="AL27" s="10"/>
      <c r="AY27" s="11"/>
      <c r="BL27" s="14"/>
    </row>
    <row r="28">
      <c r="Y28" s="9"/>
      <c r="AL28" s="10"/>
      <c r="AY28" s="11"/>
      <c r="BL28" s="14"/>
    </row>
    <row r="29">
      <c r="Y29" s="9"/>
      <c r="AL29" s="10"/>
      <c r="AY29" s="11"/>
      <c r="BL29" s="14"/>
    </row>
    <row r="30">
      <c r="Y30" s="9"/>
      <c r="AL30" s="10"/>
      <c r="AY30" s="11"/>
      <c r="BL30" s="14"/>
    </row>
    <row r="31">
      <c r="Y31" s="9"/>
      <c r="AL31" s="10"/>
      <c r="AY31" s="11"/>
      <c r="BL31" s="14"/>
    </row>
    <row r="32">
      <c r="Y32" s="9"/>
      <c r="AL32" s="10"/>
      <c r="AY32" s="11"/>
      <c r="BL32" s="14"/>
    </row>
    <row r="33">
      <c r="Y33" s="9"/>
      <c r="AL33" s="10"/>
      <c r="AY33" s="11"/>
      <c r="BL33" s="14"/>
    </row>
    <row r="34">
      <c r="Y34" s="9"/>
      <c r="AL34" s="10"/>
      <c r="AY34" s="11"/>
      <c r="BL34" s="14"/>
    </row>
    <row r="35">
      <c r="Y35" s="9"/>
      <c r="AL35" s="10"/>
      <c r="AY35" s="11"/>
      <c r="BL35" s="14"/>
    </row>
    <row r="36">
      <c r="Y36" s="9"/>
      <c r="AL36" s="10"/>
      <c r="AY36" s="11"/>
      <c r="BL36" s="14"/>
    </row>
    <row r="37">
      <c r="Y37" s="9"/>
      <c r="AL37" s="10"/>
      <c r="AY37" s="11"/>
      <c r="BL37" s="14"/>
    </row>
    <row r="38">
      <c r="Y38" s="9"/>
      <c r="AL38" s="10"/>
      <c r="AY38" s="11"/>
      <c r="BL38" s="14"/>
    </row>
    <row r="39">
      <c r="Y39" s="9"/>
      <c r="AL39" s="10"/>
      <c r="AY39" s="11"/>
      <c r="BL39" s="14"/>
    </row>
    <row r="40">
      <c r="Y40" s="9"/>
      <c r="AL40" s="10"/>
      <c r="AY40" s="11"/>
      <c r="BL40" s="14"/>
    </row>
    <row r="41">
      <c r="Y41" s="9"/>
      <c r="AL41" s="10"/>
      <c r="AY41" s="11"/>
      <c r="BL41" s="14"/>
    </row>
    <row r="42">
      <c r="Y42" s="9"/>
      <c r="AL42" s="10"/>
      <c r="AY42" s="11"/>
      <c r="BL42" s="14"/>
    </row>
    <row r="43">
      <c r="Y43" s="9"/>
      <c r="AL43" s="10"/>
      <c r="AY43" s="11"/>
      <c r="BL43" s="14"/>
    </row>
    <row r="44">
      <c r="Y44" s="9"/>
      <c r="AL44" s="10"/>
      <c r="AY44" s="11"/>
      <c r="BL44" s="14"/>
    </row>
    <row r="45">
      <c r="Y45" s="9"/>
      <c r="AL45" s="10"/>
      <c r="AY45" s="11"/>
      <c r="BL45" s="14"/>
    </row>
    <row r="46">
      <c r="Y46" s="9"/>
      <c r="AL46" s="10"/>
      <c r="AY46" s="11"/>
      <c r="BL46" s="14"/>
    </row>
    <row r="47">
      <c r="Y47" s="9"/>
      <c r="AL47" s="10"/>
      <c r="AY47" s="11"/>
      <c r="BL47" s="14"/>
    </row>
    <row r="48">
      <c r="Y48" s="9"/>
      <c r="AL48" s="10"/>
      <c r="AY48" s="11"/>
      <c r="BL48" s="14"/>
    </row>
    <row r="49">
      <c r="Y49" s="9"/>
      <c r="AL49" s="10"/>
      <c r="AY49" s="11"/>
      <c r="BL49" s="14"/>
    </row>
    <row r="50">
      <c r="Y50" s="9"/>
      <c r="AL50" s="10"/>
      <c r="AY50" s="11"/>
      <c r="BL50" s="14"/>
    </row>
    <row r="51">
      <c r="Y51" s="9"/>
      <c r="AL51" s="10"/>
      <c r="AY51" s="11"/>
      <c r="BL51" s="14"/>
    </row>
    <row r="52">
      <c r="Y52" s="9"/>
      <c r="AL52" s="10"/>
      <c r="AY52" s="11"/>
      <c r="BL52" s="14"/>
    </row>
    <row r="53">
      <c r="Y53" s="9"/>
      <c r="AL53" s="10"/>
      <c r="AY53" s="11"/>
      <c r="BL53" s="14"/>
    </row>
    <row r="54">
      <c r="Y54" s="9"/>
      <c r="AL54" s="10"/>
      <c r="AY54" s="11"/>
      <c r="BL54" s="14"/>
    </row>
    <row r="55">
      <c r="Y55" s="9"/>
      <c r="AL55" s="10"/>
      <c r="AY55" s="11"/>
      <c r="BL55" s="14"/>
    </row>
    <row r="56">
      <c r="Y56" s="9"/>
      <c r="AL56" s="10"/>
      <c r="AY56" s="11"/>
      <c r="BL56" s="14"/>
    </row>
    <row r="57">
      <c r="Y57" s="9"/>
      <c r="AL57" s="10"/>
      <c r="AY57" s="11"/>
      <c r="BL57" s="14"/>
    </row>
    <row r="58">
      <c r="Y58" s="9"/>
      <c r="AL58" s="10"/>
      <c r="AY58" s="11"/>
      <c r="BL58" s="14"/>
    </row>
    <row r="59">
      <c r="Y59" s="9"/>
      <c r="AL59" s="10"/>
      <c r="AY59" s="11"/>
      <c r="BL59" s="14"/>
    </row>
    <row r="60">
      <c r="Y60" s="9"/>
      <c r="AL60" s="10"/>
      <c r="AY60" s="11"/>
      <c r="BL60" s="14"/>
    </row>
    <row r="61">
      <c r="Y61" s="9"/>
      <c r="AL61" s="10"/>
      <c r="AY61" s="11"/>
      <c r="BL61" s="14"/>
    </row>
    <row r="62">
      <c r="Y62" s="9"/>
      <c r="AL62" s="10"/>
      <c r="AY62" s="11"/>
      <c r="BL62" s="14"/>
    </row>
    <row r="63">
      <c r="Y63" s="9"/>
      <c r="AL63" s="10"/>
      <c r="AY63" s="11"/>
      <c r="BL63" s="14"/>
    </row>
    <row r="64">
      <c r="Y64" s="9"/>
      <c r="AL64" s="10"/>
      <c r="AY64" s="11"/>
      <c r="BL64" s="14"/>
    </row>
    <row r="65">
      <c r="Y65" s="9"/>
      <c r="AL65" s="10"/>
      <c r="AY65" s="11"/>
      <c r="BL65" s="14"/>
    </row>
    <row r="66">
      <c r="Y66" s="9"/>
      <c r="AL66" s="10"/>
      <c r="AY66" s="11"/>
      <c r="BL66" s="14"/>
    </row>
    <row r="67">
      <c r="Y67" s="9"/>
      <c r="AL67" s="10"/>
      <c r="AY67" s="11"/>
      <c r="BL67" s="14"/>
    </row>
    <row r="68">
      <c r="Y68" s="9"/>
      <c r="AL68" s="10"/>
      <c r="AY68" s="11"/>
      <c r="BL68" s="14"/>
    </row>
    <row r="69">
      <c r="Y69" s="9"/>
      <c r="AL69" s="10"/>
      <c r="AY69" s="11"/>
      <c r="BL69" s="14"/>
    </row>
    <row r="70">
      <c r="Y70" s="9"/>
      <c r="AL70" s="10"/>
      <c r="AY70" s="11"/>
      <c r="BL70" s="14"/>
    </row>
    <row r="71">
      <c r="Y71" s="9"/>
      <c r="AL71" s="10"/>
      <c r="AY71" s="11"/>
      <c r="BL71" s="14"/>
    </row>
    <row r="72">
      <c r="Y72" s="9"/>
      <c r="AL72" s="10"/>
      <c r="AY72" s="11"/>
      <c r="BL72" s="14"/>
    </row>
    <row r="73">
      <c r="Y73" s="9"/>
      <c r="AL73" s="10"/>
      <c r="AY73" s="11"/>
      <c r="BL73" s="14"/>
    </row>
    <row r="74">
      <c r="Y74" s="9"/>
      <c r="AL74" s="10"/>
      <c r="AY74" s="11"/>
      <c r="BL74" s="14"/>
    </row>
    <row r="75">
      <c r="Y75" s="9"/>
      <c r="AL75" s="10"/>
      <c r="AY75" s="11"/>
      <c r="BL75" s="14"/>
    </row>
    <row r="76">
      <c r="Y76" s="9"/>
      <c r="AL76" s="10"/>
      <c r="AY76" s="11"/>
      <c r="BL76" s="14"/>
    </row>
    <row r="77">
      <c r="Y77" s="9"/>
      <c r="AL77" s="10"/>
      <c r="AY77" s="11"/>
      <c r="BL77" s="14"/>
    </row>
    <row r="78">
      <c r="Y78" s="9"/>
      <c r="AL78" s="10"/>
      <c r="AY78" s="11"/>
      <c r="BL78" s="14"/>
    </row>
    <row r="79">
      <c r="Y79" s="9"/>
      <c r="AL79" s="10"/>
      <c r="AY79" s="11"/>
      <c r="BL79" s="14"/>
    </row>
    <row r="80">
      <c r="Y80" s="9"/>
      <c r="AL80" s="10"/>
      <c r="AY80" s="11"/>
      <c r="BL80" s="14"/>
    </row>
    <row r="81">
      <c r="Y81" s="9"/>
      <c r="AL81" s="10"/>
      <c r="AY81" s="11"/>
      <c r="BL81" s="14"/>
    </row>
    <row r="82">
      <c r="Y82" s="9"/>
      <c r="AL82" s="10"/>
      <c r="AY82" s="11"/>
      <c r="BL82" s="14"/>
    </row>
    <row r="83">
      <c r="Y83" s="9"/>
      <c r="AL83" s="10"/>
      <c r="AY83" s="11"/>
      <c r="BL83" s="14"/>
    </row>
    <row r="84">
      <c r="Y84" s="9"/>
      <c r="AL84" s="10"/>
      <c r="AY84" s="11"/>
      <c r="BL84" s="14"/>
    </row>
    <row r="85">
      <c r="Y85" s="9"/>
      <c r="AL85" s="10"/>
      <c r="AY85" s="11"/>
      <c r="BL85" s="14"/>
    </row>
    <row r="86">
      <c r="Y86" s="9"/>
      <c r="AL86" s="10"/>
      <c r="AY86" s="11"/>
      <c r="BL86" s="14"/>
    </row>
    <row r="87">
      <c r="Y87" s="9"/>
      <c r="AL87" s="10"/>
      <c r="AY87" s="11"/>
      <c r="BL87" s="14"/>
    </row>
    <row r="88">
      <c r="Y88" s="9"/>
      <c r="AL88" s="10"/>
      <c r="AY88" s="11"/>
      <c r="BL88" s="14"/>
    </row>
    <row r="89">
      <c r="Y89" s="9"/>
      <c r="AL89" s="10"/>
      <c r="AY89" s="11"/>
      <c r="BL89" s="14"/>
    </row>
    <row r="90">
      <c r="Y90" s="9"/>
      <c r="AL90" s="10"/>
      <c r="AY90" s="11"/>
      <c r="BL90" s="14"/>
    </row>
    <row r="91">
      <c r="Y91" s="9"/>
      <c r="AL91" s="10"/>
      <c r="AY91" s="11"/>
      <c r="BL91" s="14"/>
    </row>
    <row r="92">
      <c r="Y92" s="9"/>
      <c r="AL92" s="10"/>
      <c r="AY92" s="11"/>
      <c r="BL92" s="14"/>
    </row>
    <row r="93">
      <c r="Y93" s="9"/>
      <c r="AL93" s="10"/>
      <c r="AY93" s="11"/>
      <c r="BL93" s="14"/>
    </row>
    <row r="94">
      <c r="Y94" s="9"/>
      <c r="AL94" s="10"/>
      <c r="AY94" s="11"/>
      <c r="BL94" s="14"/>
    </row>
    <row r="95">
      <c r="Y95" s="9"/>
      <c r="AL95" s="10"/>
      <c r="AY95" s="11"/>
      <c r="BL95" s="14"/>
    </row>
    <row r="96">
      <c r="Y96" s="9"/>
      <c r="AL96" s="10"/>
      <c r="AY96" s="11"/>
      <c r="BL96" s="14"/>
    </row>
    <row r="97">
      <c r="Y97" s="9"/>
      <c r="AL97" s="10"/>
      <c r="AY97" s="11"/>
      <c r="BL97" s="14"/>
    </row>
    <row r="98">
      <c r="Y98" s="9"/>
      <c r="AL98" s="10"/>
      <c r="AY98" s="11"/>
      <c r="BL98" s="14"/>
    </row>
    <row r="99">
      <c r="Y99" s="9"/>
      <c r="AL99" s="10"/>
      <c r="AY99" s="11"/>
      <c r="BL99" s="14"/>
    </row>
    <row r="100">
      <c r="Y100" s="9"/>
      <c r="AL100" s="10"/>
      <c r="AY100" s="11"/>
      <c r="BL100" s="14"/>
    </row>
    <row r="101">
      <c r="Y101" s="9"/>
      <c r="AL101" s="10"/>
      <c r="AY101" s="11"/>
      <c r="BL101" s="14"/>
    </row>
    <row r="102">
      <c r="Y102" s="9"/>
      <c r="AL102" s="10"/>
      <c r="AY102" s="11"/>
      <c r="BL102" s="14"/>
    </row>
    <row r="103">
      <c r="Y103" s="9"/>
      <c r="AL103" s="10"/>
      <c r="AY103" s="11"/>
      <c r="BL103" s="14"/>
    </row>
    <row r="104">
      <c r="Y104" s="9"/>
      <c r="AL104" s="10"/>
      <c r="AY104" s="11"/>
      <c r="BL104" s="14"/>
    </row>
    <row r="105">
      <c r="Y105" s="9"/>
      <c r="AL105" s="10"/>
      <c r="AY105" s="11"/>
      <c r="BL105" s="14"/>
    </row>
    <row r="106">
      <c r="Y106" s="9"/>
      <c r="AL106" s="10"/>
      <c r="AY106" s="11"/>
      <c r="BL106" s="14"/>
    </row>
    <row r="107">
      <c r="Y107" s="9"/>
      <c r="AL107" s="10"/>
      <c r="AY107" s="11"/>
      <c r="BL107" s="14"/>
    </row>
    <row r="108">
      <c r="Y108" s="9"/>
      <c r="AL108" s="10"/>
      <c r="AY108" s="11"/>
      <c r="BL108" s="14"/>
    </row>
    <row r="109">
      <c r="Y109" s="9"/>
      <c r="AL109" s="10"/>
      <c r="AY109" s="11"/>
      <c r="BL109" s="14"/>
    </row>
    <row r="110">
      <c r="Y110" s="9"/>
      <c r="AL110" s="10"/>
      <c r="AY110" s="11"/>
      <c r="BL110" s="14"/>
    </row>
    <row r="111">
      <c r="Y111" s="9"/>
      <c r="AL111" s="10"/>
      <c r="AY111" s="11"/>
      <c r="BL111" s="14"/>
    </row>
    <row r="112">
      <c r="Y112" s="9"/>
      <c r="AL112" s="10"/>
      <c r="AY112" s="11"/>
      <c r="BL112" s="14"/>
    </row>
    <row r="113">
      <c r="Y113" s="9"/>
      <c r="AL113" s="10"/>
      <c r="AY113" s="11"/>
      <c r="BL113" s="14"/>
    </row>
    <row r="114">
      <c r="Y114" s="9"/>
      <c r="AL114" s="10"/>
      <c r="AY114" s="11"/>
      <c r="BL114" s="14"/>
    </row>
    <row r="115">
      <c r="Y115" s="9"/>
      <c r="AL115" s="10"/>
      <c r="AY115" s="11"/>
      <c r="BL115" s="14"/>
    </row>
    <row r="116">
      <c r="Y116" s="9"/>
      <c r="AL116" s="10"/>
      <c r="AY116" s="11"/>
      <c r="BL116" s="14"/>
    </row>
    <row r="117">
      <c r="Y117" s="9"/>
      <c r="AL117" s="10"/>
      <c r="AY117" s="11"/>
      <c r="BL117" s="14"/>
    </row>
    <row r="118">
      <c r="Y118" s="9"/>
      <c r="AL118" s="10"/>
      <c r="AY118" s="11"/>
      <c r="BL118" s="14"/>
    </row>
    <row r="119">
      <c r="Y119" s="9"/>
      <c r="AL119" s="10"/>
      <c r="AY119" s="11"/>
      <c r="BL119" s="14"/>
    </row>
    <row r="120">
      <c r="Y120" s="9"/>
      <c r="AL120" s="10"/>
      <c r="AY120" s="11"/>
      <c r="BL120" s="14"/>
    </row>
    <row r="121">
      <c r="Y121" s="9"/>
      <c r="AL121" s="10"/>
      <c r="AY121" s="11"/>
      <c r="BL121" s="14"/>
    </row>
    <row r="122">
      <c r="Y122" s="9"/>
      <c r="AL122" s="10"/>
      <c r="AY122" s="11"/>
      <c r="BL122" s="14"/>
    </row>
    <row r="123">
      <c r="Y123" s="9"/>
      <c r="AL123" s="10"/>
      <c r="AY123" s="11"/>
      <c r="BL123" s="14"/>
    </row>
    <row r="124">
      <c r="Y124" s="9"/>
      <c r="AL124" s="10"/>
      <c r="AY124" s="11"/>
      <c r="BL124" s="14"/>
    </row>
    <row r="125">
      <c r="Y125" s="9"/>
      <c r="AL125" s="10"/>
      <c r="AY125" s="11"/>
      <c r="BL125" s="14"/>
    </row>
    <row r="126">
      <c r="Y126" s="9"/>
      <c r="AL126" s="10"/>
      <c r="AY126" s="11"/>
      <c r="BL126" s="14"/>
    </row>
    <row r="127">
      <c r="Y127" s="9"/>
      <c r="AL127" s="10"/>
      <c r="AY127" s="11"/>
      <c r="BL127" s="14"/>
    </row>
    <row r="128">
      <c r="Y128" s="9"/>
      <c r="AL128" s="10"/>
      <c r="AY128" s="11"/>
      <c r="BL128" s="14"/>
    </row>
    <row r="129">
      <c r="Y129" s="9"/>
      <c r="AL129" s="10"/>
      <c r="AY129" s="11"/>
      <c r="BL129" s="14"/>
    </row>
    <row r="130">
      <c r="Y130" s="9"/>
      <c r="AL130" s="10"/>
      <c r="AY130" s="11"/>
      <c r="BL130" s="14"/>
    </row>
    <row r="131">
      <c r="Y131" s="9"/>
      <c r="AL131" s="10"/>
      <c r="AY131" s="11"/>
      <c r="BL131" s="14"/>
    </row>
    <row r="132">
      <c r="Y132" s="9"/>
      <c r="AL132" s="10"/>
      <c r="AY132" s="11"/>
      <c r="BL132" s="14"/>
    </row>
    <row r="133">
      <c r="Y133" s="9"/>
      <c r="AL133" s="10"/>
      <c r="AY133" s="11"/>
      <c r="BL133" s="14"/>
    </row>
    <row r="134">
      <c r="Y134" s="9"/>
      <c r="AL134" s="10"/>
      <c r="AY134" s="11"/>
      <c r="BL134" s="14"/>
    </row>
    <row r="135">
      <c r="Y135" s="9"/>
      <c r="AL135" s="10"/>
      <c r="AY135" s="11"/>
      <c r="BL135" s="14"/>
    </row>
    <row r="136">
      <c r="Y136" s="9"/>
      <c r="AL136" s="10"/>
      <c r="AY136" s="11"/>
      <c r="BL136" s="14"/>
    </row>
    <row r="137">
      <c r="Y137" s="9"/>
      <c r="AL137" s="10"/>
      <c r="AY137" s="11"/>
      <c r="BL137" s="14"/>
    </row>
    <row r="138">
      <c r="Y138" s="9"/>
      <c r="AL138" s="10"/>
      <c r="AY138" s="11"/>
      <c r="BL138" s="14"/>
    </row>
    <row r="139">
      <c r="Y139" s="9"/>
      <c r="AL139" s="10"/>
      <c r="AY139" s="11"/>
      <c r="BL139" s="14"/>
    </row>
    <row r="140">
      <c r="Y140" s="9"/>
      <c r="AL140" s="10"/>
      <c r="AY140" s="11"/>
      <c r="BL140" s="14"/>
    </row>
    <row r="141">
      <c r="Y141" s="9"/>
      <c r="AL141" s="10"/>
      <c r="AY141" s="11"/>
      <c r="BL141" s="14"/>
    </row>
    <row r="142">
      <c r="Y142" s="9"/>
      <c r="AL142" s="10"/>
      <c r="AY142" s="11"/>
      <c r="BL142" s="14"/>
    </row>
    <row r="143">
      <c r="Y143" s="9"/>
      <c r="AL143" s="10"/>
      <c r="AY143" s="11"/>
      <c r="BL143" s="14"/>
    </row>
    <row r="144">
      <c r="Y144" s="9"/>
      <c r="AL144" s="10"/>
      <c r="AY144" s="11"/>
      <c r="BL144" s="14"/>
    </row>
    <row r="145">
      <c r="Y145" s="9"/>
      <c r="AL145" s="10"/>
      <c r="AY145" s="11"/>
      <c r="BL145" s="14"/>
    </row>
    <row r="146">
      <c r="Y146" s="9"/>
      <c r="AL146" s="10"/>
      <c r="AY146" s="11"/>
      <c r="BL146" s="14"/>
    </row>
    <row r="147">
      <c r="Y147" s="9"/>
      <c r="AL147" s="10"/>
      <c r="AY147" s="11"/>
      <c r="BL147" s="14"/>
    </row>
    <row r="148">
      <c r="Y148" s="9"/>
      <c r="AL148" s="10"/>
      <c r="AY148" s="11"/>
      <c r="BL148" s="14"/>
    </row>
    <row r="149">
      <c r="Y149" s="9"/>
      <c r="AL149" s="10"/>
      <c r="AY149" s="11"/>
      <c r="BL149" s="14"/>
    </row>
    <row r="150">
      <c r="Y150" s="9"/>
      <c r="AL150" s="10"/>
      <c r="AY150" s="11"/>
      <c r="BL150" s="14"/>
    </row>
    <row r="151">
      <c r="Y151" s="9"/>
      <c r="AL151" s="10"/>
      <c r="AY151" s="11"/>
      <c r="BL151" s="14"/>
    </row>
    <row r="152">
      <c r="Y152" s="9"/>
      <c r="AL152" s="10"/>
      <c r="AY152" s="11"/>
      <c r="BL152" s="14"/>
    </row>
    <row r="153">
      <c r="Y153" s="9"/>
      <c r="AL153" s="10"/>
      <c r="AY153" s="11"/>
      <c r="BL153" s="14"/>
    </row>
    <row r="154">
      <c r="Y154" s="9"/>
      <c r="AL154" s="10"/>
      <c r="AY154" s="11"/>
      <c r="BL154" s="14"/>
    </row>
    <row r="155">
      <c r="Y155" s="9"/>
      <c r="AL155" s="10"/>
      <c r="AY155" s="11"/>
      <c r="BL155" s="14"/>
    </row>
    <row r="156">
      <c r="Y156" s="9"/>
      <c r="AL156" s="10"/>
      <c r="AY156" s="11"/>
      <c r="BL156" s="14"/>
    </row>
    <row r="157">
      <c r="Y157" s="9"/>
      <c r="AL157" s="10"/>
      <c r="AY157" s="11"/>
      <c r="BL157" s="14"/>
    </row>
    <row r="158">
      <c r="Y158" s="9"/>
      <c r="AL158" s="10"/>
      <c r="AY158" s="11"/>
      <c r="BL158" s="14"/>
    </row>
    <row r="159">
      <c r="Y159" s="9"/>
      <c r="AL159" s="10"/>
      <c r="AY159" s="11"/>
      <c r="BL159" s="14"/>
    </row>
    <row r="160">
      <c r="Y160" s="9"/>
      <c r="AL160" s="10"/>
      <c r="AY160" s="11"/>
      <c r="BL160" s="14"/>
    </row>
    <row r="161">
      <c r="Y161" s="9"/>
      <c r="AL161" s="10"/>
      <c r="AY161" s="11"/>
      <c r="BL161" s="14"/>
    </row>
    <row r="162">
      <c r="Y162" s="9"/>
      <c r="AL162" s="10"/>
      <c r="AY162" s="11"/>
      <c r="BL162" s="14"/>
    </row>
    <row r="163">
      <c r="Y163" s="9"/>
      <c r="AL163" s="10"/>
      <c r="AY163" s="11"/>
      <c r="BL163" s="14"/>
    </row>
    <row r="164">
      <c r="Y164" s="9"/>
      <c r="AL164" s="10"/>
      <c r="AY164" s="11"/>
      <c r="BL164" s="14"/>
    </row>
    <row r="165">
      <c r="Y165" s="9"/>
      <c r="AL165" s="10"/>
      <c r="AY165" s="11"/>
      <c r="BL165" s="14"/>
    </row>
    <row r="166">
      <c r="Y166" s="9"/>
      <c r="AL166" s="10"/>
      <c r="AY166" s="11"/>
      <c r="BL166" s="14"/>
    </row>
    <row r="167">
      <c r="Y167" s="9"/>
      <c r="AL167" s="10"/>
      <c r="AY167" s="11"/>
      <c r="BL167" s="14"/>
    </row>
    <row r="168">
      <c r="Y168" s="9"/>
      <c r="AL168" s="10"/>
      <c r="AY168" s="11"/>
      <c r="BL168" s="14"/>
    </row>
    <row r="169">
      <c r="Y169" s="9"/>
      <c r="AL169" s="10"/>
      <c r="AY169" s="11"/>
      <c r="BL169" s="14"/>
    </row>
    <row r="170">
      <c r="Y170" s="9"/>
      <c r="AL170" s="10"/>
      <c r="AY170" s="11"/>
      <c r="BL170" s="14"/>
    </row>
    <row r="171">
      <c r="Y171" s="9"/>
      <c r="AL171" s="10"/>
      <c r="AY171" s="11"/>
      <c r="BL171" s="14"/>
    </row>
    <row r="172">
      <c r="Y172" s="9"/>
      <c r="AL172" s="10"/>
      <c r="AY172" s="11"/>
      <c r="BL172" s="14"/>
    </row>
    <row r="173">
      <c r="Y173" s="9"/>
      <c r="AL173" s="10"/>
      <c r="AY173" s="11"/>
      <c r="BL173" s="14"/>
    </row>
    <row r="174">
      <c r="Y174" s="9"/>
      <c r="AL174" s="10"/>
      <c r="AY174" s="11"/>
      <c r="BL174" s="14"/>
    </row>
    <row r="175">
      <c r="Y175" s="9"/>
      <c r="AL175" s="10"/>
      <c r="AY175" s="11"/>
      <c r="BL175" s="14"/>
    </row>
    <row r="176">
      <c r="Y176" s="9"/>
      <c r="AL176" s="10"/>
      <c r="AY176" s="11"/>
      <c r="BL176" s="14"/>
    </row>
    <row r="177">
      <c r="Y177" s="9"/>
      <c r="AL177" s="10"/>
      <c r="AY177" s="11"/>
      <c r="BL177" s="14"/>
    </row>
    <row r="178">
      <c r="Y178" s="9"/>
      <c r="AL178" s="10"/>
      <c r="AY178" s="11"/>
      <c r="BL178" s="14"/>
    </row>
    <row r="179">
      <c r="Y179" s="9"/>
      <c r="AL179" s="10"/>
      <c r="AY179" s="11"/>
      <c r="BL179" s="14"/>
    </row>
    <row r="180">
      <c r="Y180" s="9"/>
      <c r="AL180" s="10"/>
      <c r="AY180" s="11"/>
      <c r="BL180" s="14"/>
    </row>
    <row r="181">
      <c r="Y181" s="9"/>
      <c r="AL181" s="10"/>
      <c r="AY181" s="11"/>
      <c r="BL181" s="14"/>
    </row>
    <row r="182">
      <c r="Y182" s="9"/>
      <c r="AL182" s="10"/>
      <c r="AY182" s="11"/>
      <c r="BL182" s="14"/>
    </row>
    <row r="183">
      <c r="Y183" s="9"/>
      <c r="AL183" s="10"/>
      <c r="AY183" s="11"/>
      <c r="BL183" s="14"/>
    </row>
    <row r="184">
      <c r="Y184" s="9"/>
      <c r="AL184" s="10"/>
      <c r="AY184" s="11"/>
      <c r="BL184" s="14"/>
    </row>
    <row r="185">
      <c r="Y185" s="9"/>
      <c r="AL185" s="10"/>
      <c r="AY185" s="11"/>
      <c r="BL185" s="14"/>
    </row>
    <row r="186">
      <c r="Y186" s="9"/>
      <c r="AL186" s="10"/>
      <c r="AY186" s="11"/>
      <c r="BL186" s="14"/>
    </row>
    <row r="187">
      <c r="Y187" s="9"/>
      <c r="AL187" s="10"/>
      <c r="AY187" s="11"/>
      <c r="BL187" s="14"/>
    </row>
    <row r="188">
      <c r="Y188" s="9"/>
      <c r="AL188" s="10"/>
      <c r="AY188" s="11"/>
      <c r="BL188" s="14"/>
    </row>
    <row r="189">
      <c r="Y189" s="9"/>
      <c r="AL189" s="10"/>
      <c r="AY189" s="11"/>
      <c r="BL189" s="14"/>
    </row>
    <row r="190">
      <c r="Y190" s="9"/>
      <c r="AL190" s="10"/>
      <c r="AY190" s="11"/>
      <c r="BL190" s="14"/>
    </row>
    <row r="191">
      <c r="Y191" s="9"/>
      <c r="AL191" s="10"/>
      <c r="AY191" s="11"/>
      <c r="BL191" s="14"/>
    </row>
    <row r="192">
      <c r="Y192" s="9"/>
      <c r="AL192" s="10"/>
      <c r="AY192" s="11"/>
      <c r="BL192" s="14"/>
    </row>
    <row r="193">
      <c r="Y193" s="9"/>
      <c r="AL193" s="10"/>
      <c r="AY193" s="11"/>
      <c r="BL193" s="14"/>
    </row>
    <row r="194">
      <c r="Y194" s="9"/>
      <c r="AL194" s="10"/>
      <c r="AY194" s="11"/>
      <c r="BL194" s="14"/>
    </row>
    <row r="195">
      <c r="Y195" s="9"/>
      <c r="AL195" s="10"/>
      <c r="AY195" s="11"/>
      <c r="BL195" s="14"/>
    </row>
    <row r="196">
      <c r="Y196" s="9"/>
      <c r="AL196" s="10"/>
      <c r="AY196" s="11"/>
      <c r="BL196" s="14"/>
    </row>
    <row r="197">
      <c r="Y197" s="9"/>
      <c r="AL197" s="10"/>
      <c r="AY197" s="11"/>
      <c r="BL197" s="14"/>
    </row>
    <row r="198">
      <c r="Y198" s="9"/>
      <c r="AL198" s="10"/>
      <c r="AY198" s="11"/>
      <c r="BL198" s="14"/>
    </row>
    <row r="199">
      <c r="Y199" s="9"/>
      <c r="AL199" s="10"/>
      <c r="AY199" s="11"/>
      <c r="BL199" s="14"/>
    </row>
    <row r="200">
      <c r="Y200" s="9"/>
      <c r="AL200" s="10"/>
      <c r="AY200" s="11"/>
      <c r="BL200" s="14"/>
    </row>
    <row r="201">
      <c r="Y201" s="9"/>
      <c r="AL201" s="10"/>
      <c r="AY201" s="11"/>
      <c r="BL201" s="14"/>
    </row>
    <row r="202">
      <c r="Y202" s="9"/>
      <c r="AL202" s="10"/>
      <c r="AY202" s="11"/>
      <c r="BL202" s="14"/>
    </row>
    <row r="203">
      <c r="Y203" s="9"/>
      <c r="AL203" s="10"/>
      <c r="AY203" s="11"/>
      <c r="BL203" s="14"/>
    </row>
    <row r="204">
      <c r="Y204" s="9"/>
      <c r="AL204" s="10"/>
      <c r="AY204" s="11"/>
      <c r="BL204" s="14"/>
    </row>
    <row r="205">
      <c r="Y205" s="9"/>
      <c r="AL205" s="10"/>
      <c r="AY205" s="11"/>
      <c r="BL205" s="14"/>
    </row>
    <row r="206">
      <c r="Y206" s="9"/>
      <c r="AL206" s="10"/>
      <c r="AY206" s="11"/>
      <c r="BL206" s="14"/>
    </row>
    <row r="207">
      <c r="Y207" s="9"/>
      <c r="AL207" s="10"/>
      <c r="AY207" s="11"/>
      <c r="BL207" s="14"/>
    </row>
    <row r="208">
      <c r="Y208" s="9"/>
      <c r="AL208" s="10"/>
      <c r="AY208" s="11"/>
      <c r="BL208" s="14"/>
    </row>
    <row r="209">
      <c r="Y209" s="9"/>
      <c r="AL209" s="10"/>
      <c r="AY209" s="11"/>
      <c r="BL209" s="14"/>
    </row>
    <row r="210">
      <c r="Y210" s="9"/>
      <c r="AL210" s="10"/>
      <c r="AY210" s="11"/>
      <c r="BL210" s="14"/>
    </row>
    <row r="211">
      <c r="Y211" s="9"/>
      <c r="AL211" s="10"/>
      <c r="AY211" s="11"/>
      <c r="BL211" s="14"/>
    </row>
    <row r="212">
      <c r="Y212" s="9"/>
      <c r="AL212" s="10"/>
      <c r="AY212" s="11"/>
      <c r="BL212" s="14"/>
    </row>
    <row r="213">
      <c r="Y213" s="9"/>
      <c r="AL213" s="10"/>
      <c r="AY213" s="11"/>
      <c r="BL213" s="14"/>
    </row>
    <row r="214">
      <c r="Y214" s="9"/>
      <c r="AL214" s="10"/>
      <c r="AY214" s="11"/>
      <c r="BL214" s="14"/>
    </row>
    <row r="215">
      <c r="Y215" s="9"/>
      <c r="AL215" s="10"/>
      <c r="AY215" s="11"/>
      <c r="BL215" s="14"/>
    </row>
    <row r="216">
      <c r="Y216" s="9"/>
      <c r="AL216" s="10"/>
      <c r="AY216" s="11"/>
      <c r="BL216" s="14"/>
    </row>
    <row r="217">
      <c r="Y217" s="9"/>
      <c r="AL217" s="10"/>
      <c r="AY217" s="11"/>
      <c r="BL217" s="14"/>
    </row>
    <row r="218">
      <c r="Y218" s="9"/>
      <c r="AL218" s="10"/>
      <c r="AY218" s="11"/>
      <c r="BL218" s="14"/>
    </row>
    <row r="219">
      <c r="Y219" s="9"/>
      <c r="AL219" s="10"/>
      <c r="AY219" s="11"/>
      <c r="BL219" s="14"/>
    </row>
    <row r="220">
      <c r="Y220" s="9"/>
      <c r="AL220" s="10"/>
      <c r="AY220" s="11"/>
      <c r="BL220" s="14"/>
    </row>
    <row r="221">
      <c r="Y221" s="9"/>
      <c r="AL221" s="10"/>
      <c r="AY221" s="11"/>
      <c r="BL221" s="14"/>
    </row>
    <row r="222">
      <c r="Y222" s="9"/>
      <c r="AL222" s="10"/>
      <c r="AY222" s="11"/>
      <c r="BL222" s="14"/>
    </row>
    <row r="223">
      <c r="Y223" s="9"/>
      <c r="AL223" s="10"/>
      <c r="AY223" s="11"/>
      <c r="BL223" s="14"/>
    </row>
    <row r="224">
      <c r="Y224" s="9"/>
      <c r="AL224" s="10"/>
      <c r="AY224" s="11"/>
      <c r="BL224" s="14"/>
    </row>
    <row r="225">
      <c r="Y225" s="9"/>
      <c r="AL225" s="10"/>
      <c r="AY225" s="11"/>
      <c r="BL225" s="14"/>
    </row>
    <row r="226">
      <c r="Y226" s="9"/>
      <c r="AL226" s="10"/>
      <c r="AY226" s="11"/>
      <c r="BL226" s="14"/>
    </row>
    <row r="227">
      <c r="Y227" s="9"/>
      <c r="AL227" s="10"/>
      <c r="AY227" s="11"/>
      <c r="BL227" s="14"/>
    </row>
    <row r="228">
      <c r="Y228" s="9"/>
      <c r="AL228" s="10"/>
      <c r="AY228" s="11"/>
      <c r="BL228" s="14"/>
    </row>
    <row r="229">
      <c r="Y229" s="9"/>
      <c r="AL229" s="10"/>
      <c r="AY229" s="11"/>
      <c r="BL229" s="14"/>
    </row>
    <row r="230">
      <c r="Y230" s="9"/>
      <c r="AL230" s="10"/>
      <c r="AY230" s="11"/>
      <c r="BL230" s="14"/>
    </row>
    <row r="231">
      <c r="Y231" s="9"/>
      <c r="AL231" s="10"/>
      <c r="AY231" s="11"/>
      <c r="BL231" s="14"/>
    </row>
    <row r="232">
      <c r="Y232" s="9"/>
      <c r="AL232" s="10"/>
      <c r="AY232" s="11"/>
      <c r="BL232" s="14"/>
    </row>
    <row r="233">
      <c r="Y233" s="9"/>
      <c r="AL233" s="10"/>
      <c r="AY233" s="11"/>
      <c r="BL233" s="14"/>
    </row>
    <row r="234">
      <c r="Y234" s="9"/>
      <c r="AL234" s="10"/>
      <c r="AY234" s="11"/>
      <c r="BL234" s="14"/>
    </row>
    <row r="235">
      <c r="Y235" s="9"/>
      <c r="AL235" s="10"/>
      <c r="AY235" s="11"/>
      <c r="BL235" s="14"/>
    </row>
    <row r="236">
      <c r="Y236" s="9"/>
      <c r="AL236" s="10"/>
      <c r="AY236" s="11"/>
      <c r="BL236" s="14"/>
    </row>
    <row r="237">
      <c r="Y237" s="9"/>
      <c r="AL237" s="10"/>
      <c r="AY237" s="11"/>
      <c r="BL237" s="14"/>
    </row>
    <row r="238">
      <c r="Y238" s="9"/>
      <c r="AL238" s="10"/>
      <c r="AY238" s="11"/>
      <c r="BL238" s="14"/>
    </row>
    <row r="239">
      <c r="Y239" s="9"/>
      <c r="AL239" s="10"/>
      <c r="AY239" s="11"/>
      <c r="BL239" s="14"/>
    </row>
    <row r="240">
      <c r="Y240" s="9"/>
      <c r="AL240" s="10"/>
      <c r="AY240" s="11"/>
      <c r="BL240" s="14"/>
    </row>
    <row r="241">
      <c r="Y241" s="9"/>
      <c r="AL241" s="10"/>
      <c r="AY241" s="11"/>
      <c r="BL241" s="14"/>
    </row>
    <row r="242">
      <c r="Y242" s="9"/>
      <c r="AL242" s="10"/>
      <c r="AY242" s="11"/>
      <c r="BL242" s="14"/>
    </row>
    <row r="243">
      <c r="Y243" s="9"/>
      <c r="AL243" s="10"/>
      <c r="AY243" s="11"/>
      <c r="BL243" s="14"/>
    </row>
    <row r="244">
      <c r="Y244" s="9"/>
      <c r="AL244" s="10"/>
      <c r="AY244" s="11"/>
      <c r="BL244" s="14"/>
    </row>
    <row r="245">
      <c r="Y245" s="9"/>
      <c r="AL245" s="10"/>
      <c r="AY245" s="11"/>
      <c r="BL245" s="14"/>
    </row>
    <row r="246">
      <c r="Y246" s="9"/>
      <c r="AL246" s="10"/>
      <c r="AY246" s="11"/>
      <c r="BL246" s="14"/>
    </row>
    <row r="247">
      <c r="Y247" s="9"/>
      <c r="AL247" s="10"/>
      <c r="AY247" s="11"/>
      <c r="BL247" s="14"/>
    </row>
    <row r="248">
      <c r="Y248" s="9"/>
      <c r="AL248" s="10"/>
      <c r="AY248" s="11"/>
      <c r="BL248" s="14"/>
    </row>
    <row r="249">
      <c r="Y249" s="9"/>
      <c r="AL249" s="10"/>
      <c r="AY249" s="11"/>
      <c r="BL249" s="14"/>
    </row>
    <row r="250">
      <c r="Y250" s="9"/>
      <c r="AL250" s="10"/>
      <c r="AY250" s="11"/>
      <c r="BL250" s="14"/>
    </row>
    <row r="251">
      <c r="Y251" s="9"/>
      <c r="AL251" s="10"/>
      <c r="AY251" s="11"/>
      <c r="BL251" s="14"/>
    </row>
    <row r="252">
      <c r="Y252" s="9"/>
      <c r="AL252" s="10"/>
      <c r="AY252" s="11"/>
      <c r="BL252" s="14"/>
    </row>
    <row r="253">
      <c r="Y253" s="9"/>
      <c r="AL253" s="10"/>
      <c r="AY253" s="11"/>
      <c r="BL253" s="14"/>
    </row>
    <row r="254">
      <c r="Y254" s="9"/>
      <c r="AL254" s="10"/>
      <c r="AY254" s="11"/>
      <c r="BL254" s="14"/>
    </row>
    <row r="255">
      <c r="Y255" s="9"/>
      <c r="AL255" s="10"/>
      <c r="AY255" s="11"/>
      <c r="BL255" s="14"/>
    </row>
    <row r="256">
      <c r="Y256" s="9"/>
      <c r="AL256" s="10"/>
      <c r="AY256" s="11"/>
      <c r="BL256" s="14"/>
    </row>
    <row r="257">
      <c r="Y257" s="9"/>
      <c r="AL257" s="10"/>
      <c r="AY257" s="11"/>
      <c r="BL257" s="14"/>
    </row>
    <row r="258">
      <c r="Y258" s="9"/>
      <c r="AL258" s="10"/>
      <c r="AY258" s="11"/>
      <c r="BL258" s="14"/>
    </row>
    <row r="259">
      <c r="Y259" s="9"/>
      <c r="AL259" s="10"/>
      <c r="AY259" s="11"/>
      <c r="BL259" s="14"/>
    </row>
    <row r="260">
      <c r="Y260" s="9"/>
      <c r="AL260" s="10"/>
      <c r="AY260" s="11"/>
      <c r="BL260" s="14"/>
    </row>
    <row r="261">
      <c r="Y261" s="9"/>
      <c r="AL261" s="10"/>
      <c r="AY261" s="11"/>
      <c r="BL261" s="14"/>
    </row>
    <row r="262">
      <c r="Y262" s="9"/>
      <c r="AL262" s="10"/>
      <c r="AY262" s="11"/>
      <c r="BL262" s="14"/>
    </row>
    <row r="263">
      <c r="Y263" s="9"/>
      <c r="AL263" s="10"/>
      <c r="AY263" s="11"/>
      <c r="BL263" s="14"/>
    </row>
    <row r="264">
      <c r="Y264" s="9"/>
      <c r="AL264" s="10"/>
      <c r="AY264" s="11"/>
      <c r="BL264" s="14"/>
    </row>
    <row r="265">
      <c r="Y265" s="9"/>
      <c r="AL265" s="10"/>
      <c r="AY265" s="11"/>
      <c r="BL265" s="14"/>
    </row>
    <row r="266">
      <c r="Y266" s="9"/>
      <c r="AL266" s="10"/>
      <c r="AY266" s="11"/>
      <c r="BL266" s="14"/>
    </row>
    <row r="267">
      <c r="Y267" s="9"/>
      <c r="AL267" s="10"/>
      <c r="AY267" s="11"/>
      <c r="BL267" s="14"/>
    </row>
    <row r="268">
      <c r="Y268" s="9"/>
      <c r="AL268" s="10"/>
      <c r="AY268" s="11"/>
      <c r="BL268" s="14"/>
    </row>
    <row r="269">
      <c r="Y269" s="9"/>
      <c r="AL269" s="10"/>
      <c r="AY269" s="11"/>
      <c r="BL269" s="14"/>
    </row>
    <row r="270">
      <c r="Y270" s="9"/>
      <c r="AL270" s="10"/>
      <c r="AY270" s="11"/>
      <c r="BL270" s="14"/>
    </row>
    <row r="271">
      <c r="Y271" s="9"/>
      <c r="AL271" s="10"/>
      <c r="AY271" s="11"/>
      <c r="BL271" s="14"/>
    </row>
    <row r="272">
      <c r="Y272" s="9"/>
      <c r="AL272" s="10"/>
      <c r="AY272" s="11"/>
      <c r="BL272" s="14"/>
    </row>
    <row r="273">
      <c r="Y273" s="9"/>
      <c r="AL273" s="10"/>
      <c r="AY273" s="11"/>
      <c r="BL273" s="14"/>
    </row>
    <row r="274">
      <c r="Y274" s="9"/>
      <c r="AL274" s="10"/>
      <c r="AY274" s="11"/>
      <c r="BL274" s="14"/>
    </row>
    <row r="275">
      <c r="Y275" s="9"/>
      <c r="AL275" s="10"/>
      <c r="AY275" s="11"/>
      <c r="BL275" s="14"/>
    </row>
    <row r="276">
      <c r="Y276" s="9"/>
      <c r="AL276" s="10"/>
      <c r="AY276" s="11"/>
      <c r="BL276" s="14"/>
    </row>
    <row r="277">
      <c r="Y277" s="9"/>
      <c r="AL277" s="10"/>
      <c r="AY277" s="11"/>
      <c r="BL277" s="14"/>
    </row>
    <row r="278">
      <c r="Y278" s="9"/>
      <c r="AL278" s="10"/>
      <c r="AY278" s="11"/>
      <c r="BL278" s="14"/>
    </row>
    <row r="279">
      <c r="Y279" s="9"/>
      <c r="AL279" s="10"/>
      <c r="AY279" s="11"/>
      <c r="BL279" s="14"/>
    </row>
    <row r="280">
      <c r="Y280" s="9"/>
      <c r="AL280" s="10"/>
      <c r="AY280" s="11"/>
      <c r="BL280" s="14"/>
    </row>
    <row r="281">
      <c r="Y281" s="9"/>
      <c r="AL281" s="10"/>
      <c r="AY281" s="11"/>
      <c r="BL281" s="14"/>
    </row>
    <row r="282">
      <c r="Y282" s="9"/>
      <c r="AL282" s="10"/>
      <c r="AY282" s="11"/>
      <c r="BL282" s="14"/>
    </row>
    <row r="283">
      <c r="Y283" s="9"/>
      <c r="AL283" s="10"/>
      <c r="AY283" s="11"/>
      <c r="BL283" s="14"/>
    </row>
    <row r="284">
      <c r="Y284" s="9"/>
      <c r="AL284" s="10"/>
      <c r="AY284" s="11"/>
      <c r="BL284" s="14"/>
    </row>
    <row r="285">
      <c r="Y285" s="9"/>
      <c r="AL285" s="10"/>
      <c r="AY285" s="11"/>
      <c r="BL285" s="14"/>
    </row>
    <row r="286">
      <c r="Y286" s="9"/>
      <c r="AL286" s="10"/>
      <c r="AY286" s="11"/>
      <c r="BL286" s="14"/>
    </row>
    <row r="287">
      <c r="Y287" s="9"/>
      <c r="AL287" s="10"/>
      <c r="AY287" s="11"/>
      <c r="BL287" s="14"/>
    </row>
    <row r="288">
      <c r="Y288" s="9"/>
      <c r="AL288" s="10"/>
      <c r="AY288" s="11"/>
      <c r="BL288" s="14"/>
    </row>
    <row r="289">
      <c r="Y289" s="9"/>
      <c r="AL289" s="10"/>
      <c r="AY289" s="11"/>
      <c r="BL289" s="14"/>
    </row>
    <row r="290">
      <c r="Y290" s="9"/>
      <c r="AL290" s="10"/>
      <c r="AY290" s="11"/>
      <c r="BL290" s="14"/>
    </row>
    <row r="291">
      <c r="Y291" s="9"/>
      <c r="AL291" s="10"/>
      <c r="AY291" s="11"/>
      <c r="BL291" s="14"/>
    </row>
    <row r="292">
      <c r="Y292" s="9"/>
      <c r="AL292" s="10"/>
      <c r="AY292" s="11"/>
      <c r="BL292" s="14"/>
    </row>
    <row r="293">
      <c r="Y293" s="9"/>
      <c r="AL293" s="10"/>
      <c r="AY293" s="11"/>
      <c r="BL293" s="14"/>
    </row>
    <row r="294">
      <c r="Y294" s="9"/>
      <c r="AL294" s="10"/>
      <c r="AY294" s="11"/>
      <c r="BL294" s="14"/>
    </row>
    <row r="295">
      <c r="Y295" s="9"/>
      <c r="AL295" s="10"/>
      <c r="AY295" s="11"/>
      <c r="BL295" s="14"/>
    </row>
    <row r="296">
      <c r="Y296" s="9"/>
      <c r="AL296" s="10"/>
      <c r="AY296" s="11"/>
      <c r="BL296" s="14"/>
    </row>
    <row r="297">
      <c r="Y297" s="9"/>
      <c r="AL297" s="10"/>
      <c r="AY297" s="11"/>
      <c r="BL297" s="14"/>
    </row>
    <row r="298">
      <c r="Y298" s="9"/>
      <c r="AL298" s="10"/>
      <c r="AY298" s="11"/>
      <c r="BL298" s="14"/>
    </row>
    <row r="299">
      <c r="Y299" s="9"/>
      <c r="AL299" s="10"/>
      <c r="AY299" s="11"/>
      <c r="BL299" s="14"/>
    </row>
    <row r="300">
      <c r="Y300" s="9"/>
      <c r="AL300" s="10"/>
      <c r="AY300" s="11"/>
      <c r="BL300" s="14"/>
    </row>
    <row r="301">
      <c r="Y301" s="9"/>
      <c r="AL301" s="10"/>
      <c r="AY301" s="11"/>
      <c r="BL301" s="14"/>
    </row>
    <row r="302">
      <c r="Y302" s="9"/>
      <c r="AL302" s="10"/>
      <c r="AY302" s="11"/>
      <c r="BL302" s="14"/>
    </row>
    <row r="303">
      <c r="Y303" s="9"/>
      <c r="AL303" s="10"/>
      <c r="AY303" s="11"/>
      <c r="BL303" s="14"/>
    </row>
    <row r="304">
      <c r="Y304" s="9"/>
      <c r="AL304" s="10"/>
      <c r="AY304" s="11"/>
      <c r="BL304" s="14"/>
    </row>
    <row r="305">
      <c r="Y305" s="9"/>
      <c r="AL305" s="10"/>
      <c r="AY305" s="11"/>
      <c r="BL305" s="14"/>
    </row>
    <row r="306">
      <c r="Y306" s="9"/>
      <c r="AL306" s="10"/>
      <c r="AY306" s="11"/>
      <c r="BL306" s="14"/>
    </row>
    <row r="307">
      <c r="Y307" s="9"/>
      <c r="AL307" s="10"/>
      <c r="AY307" s="11"/>
      <c r="BL307" s="14"/>
    </row>
    <row r="308">
      <c r="Y308" s="9"/>
      <c r="AL308" s="10"/>
      <c r="AY308" s="11"/>
      <c r="BL308" s="14"/>
    </row>
    <row r="309">
      <c r="Y309" s="9"/>
      <c r="AL309" s="10"/>
      <c r="AY309" s="11"/>
      <c r="BL309" s="14"/>
    </row>
    <row r="310">
      <c r="Y310" s="9"/>
      <c r="AL310" s="10"/>
      <c r="AY310" s="11"/>
      <c r="BL310" s="14"/>
    </row>
    <row r="311">
      <c r="Y311" s="9"/>
      <c r="AL311" s="10"/>
      <c r="AY311" s="11"/>
      <c r="BL311" s="14"/>
    </row>
    <row r="312">
      <c r="Y312" s="9"/>
      <c r="AL312" s="10"/>
      <c r="AY312" s="11"/>
      <c r="BL312" s="14"/>
    </row>
    <row r="313">
      <c r="Y313" s="9"/>
      <c r="AL313" s="10"/>
      <c r="AY313" s="11"/>
      <c r="BL313" s="14"/>
    </row>
    <row r="314">
      <c r="Y314" s="9"/>
      <c r="AL314" s="10"/>
      <c r="AY314" s="11"/>
      <c r="BL314" s="14"/>
    </row>
    <row r="315">
      <c r="Y315" s="9"/>
      <c r="AL315" s="10"/>
      <c r="AY315" s="11"/>
      <c r="BL315" s="14"/>
    </row>
    <row r="316">
      <c r="Y316" s="9"/>
      <c r="AL316" s="10"/>
      <c r="AY316" s="11"/>
      <c r="BL316" s="14"/>
    </row>
    <row r="317">
      <c r="Y317" s="9"/>
      <c r="AL317" s="10"/>
      <c r="AY317" s="11"/>
      <c r="BL317" s="14"/>
    </row>
    <row r="318">
      <c r="Y318" s="9"/>
      <c r="AL318" s="10"/>
      <c r="AY318" s="11"/>
      <c r="BL318" s="14"/>
    </row>
    <row r="319">
      <c r="Y319" s="9"/>
      <c r="AL319" s="10"/>
      <c r="AY319" s="11"/>
      <c r="BL319" s="14"/>
    </row>
    <row r="320">
      <c r="Y320" s="9"/>
      <c r="AL320" s="10"/>
      <c r="AY320" s="11"/>
      <c r="BL320" s="14"/>
    </row>
    <row r="321">
      <c r="Y321" s="9"/>
      <c r="AL321" s="10"/>
      <c r="AY321" s="11"/>
      <c r="BL321" s="14"/>
    </row>
    <row r="322">
      <c r="Y322" s="9"/>
      <c r="AL322" s="10"/>
      <c r="AY322" s="11"/>
      <c r="BL322" s="14"/>
    </row>
    <row r="323">
      <c r="Y323" s="9"/>
      <c r="AL323" s="10"/>
      <c r="AY323" s="11"/>
      <c r="BL323" s="14"/>
    </row>
    <row r="324">
      <c r="Y324" s="9"/>
      <c r="AL324" s="10"/>
      <c r="AY324" s="11"/>
      <c r="BL324" s="14"/>
    </row>
    <row r="325">
      <c r="Y325" s="9"/>
      <c r="AL325" s="10"/>
      <c r="AY325" s="11"/>
      <c r="BL325" s="14"/>
    </row>
    <row r="326">
      <c r="Y326" s="9"/>
      <c r="AL326" s="10"/>
      <c r="AY326" s="11"/>
      <c r="BL326" s="14"/>
    </row>
    <row r="327">
      <c r="Y327" s="9"/>
      <c r="AL327" s="10"/>
      <c r="AY327" s="11"/>
      <c r="BL327" s="14"/>
    </row>
    <row r="328">
      <c r="Y328" s="9"/>
      <c r="AL328" s="10"/>
      <c r="AY328" s="11"/>
      <c r="BL328" s="14"/>
    </row>
    <row r="329">
      <c r="Y329" s="9"/>
      <c r="AL329" s="10"/>
      <c r="AY329" s="11"/>
      <c r="BL329" s="14"/>
    </row>
    <row r="330">
      <c r="Y330" s="9"/>
      <c r="AL330" s="10"/>
      <c r="AY330" s="11"/>
      <c r="BL330" s="14"/>
    </row>
    <row r="331">
      <c r="Y331" s="9"/>
      <c r="AL331" s="10"/>
      <c r="AY331" s="11"/>
      <c r="BL331" s="14"/>
    </row>
    <row r="332">
      <c r="Y332" s="9"/>
      <c r="AL332" s="10"/>
      <c r="AY332" s="11"/>
      <c r="BL332" s="14"/>
    </row>
    <row r="333">
      <c r="Y333" s="9"/>
      <c r="AL333" s="10"/>
      <c r="AY333" s="11"/>
      <c r="BL333" s="14"/>
    </row>
    <row r="334">
      <c r="Y334" s="9"/>
      <c r="AL334" s="10"/>
      <c r="AY334" s="11"/>
      <c r="BL334" s="14"/>
    </row>
    <row r="335">
      <c r="Y335" s="9"/>
      <c r="AL335" s="10"/>
      <c r="AY335" s="11"/>
      <c r="BL335" s="14"/>
    </row>
    <row r="336">
      <c r="Y336" s="9"/>
      <c r="AL336" s="10"/>
      <c r="AY336" s="11"/>
      <c r="BL336" s="14"/>
    </row>
    <row r="337">
      <c r="Y337" s="9"/>
      <c r="AL337" s="10"/>
      <c r="AY337" s="11"/>
      <c r="BL337" s="14"/>
    </row>
    <row r="338">
      <c r="Y338" s="9"/>
      <c r="AL338" s="10"/>
      <c r="AY338" s="11"/>
      <c r="BL338" s="14"/>
    </row>
    <row r="339">
      <c r="Y339" s="9"/>
      <c r="AL339" s="10"/>
      <c r="AY339" s="11"/>
      <c r="BL339" s="14"/>
    </row>
    <row r="340">
      <c r="Y340" s="9"/>
      <c r="AL340" s="10"/>
      <c r="AY340" s="11"/>
      <c r="BL340" s="14"/>
    </row>
    <row r="341">
      <c r="Y341" s="9"/>
      <c r="AL341" s="10"/>
      <c r="AY341" s="11"/>
      <c r="BL341" s="14"/>
    </row>
    <row r="342">
      <c r="Y342" s="9"/>
      <c r="AL342" s="10"/>
      <c r="AY342" s="11"/>
      <c r="BL342" s="14"/>
    </row>
    <row r="343">
      <c r="Y343" s="9"/>
      <c r="AL343" s="10"/>
      <c r="AY343" s="11"/>
      <c r="BL343" s="14"/>
    </row>
    <row r="344">
      <c r="Y344" s="9"/>
      <c r="AL344" s="10"/>
      <c r="AY344" s="11"/>
      <c r="BL344" s="14"/>
    </row>
    <row r="345">
      <c r="Y345" s="9"/>
      <c r="AL345" s="10"/>
      <c r="AY345" s="11"/>
      <c r="BL345" s="14"/>
    </row>
    <row r="346">
      <c r="Y346" s="9"/>
      <c r="AL346" s="10"/>
      <c r="AY346" s="11"/>
      <c r="BL346" s="14"/>
    </row>
    <row r="347">
      <c r="Y347" s="9"/>
      <c r="AL347" s="10"/>
      <c r="AY347" s="11"/>
      <c r="BL347" s="14"/>
    </row>
    <row r="348">
      <c r="Y348" s="9"/>
      <c r="AL348" s="10"/>
      <c r="AY348" s="11"/>
      <c r="BL348" s="14"/>
    </row>
    <row r="349">
      <c r="Y349" s="9"/>
      <c r="AL349" s="10"/>
      <c r="AY349" s="11"/>
      <c r="BL349" s="14"/>
    </row>
    <row r="350">
      <c r="Y350" s="9"/>
      <c r="AL350" s="10"/>
      <c r="AY350" s="11"/>
      <c r="BL350" s="14"/>
    </row>
    <row r="351">
      <c r="Y351" s="9"/>
      <c r="AL351" s="10"/>
      <c r="AY351" s="11"/>
      <c r="BL351" s="14"/>
    </row>
    <row r="352">
      <c r="Y352" s="9"/>
      <c r="AL352" s="10"/>
      <c r="AY352" s="11"/>
      <c r="BL352" s="14"/>
    </row>
    <row r="353">
      <c r="Y353" s="9"/>
      <c r="AL353" s="10"/>
      <c r="AY353" s="11"/>
      <c r="BL353" s="14"/>
    </row>
    <row r="354">
      <c r="Y354" s="9"/>
      <c r="AL354" s="10"/>
      <c r="AY354" s="11"/>
      <c r="BL354" s="14"/>
    </row>
    <row r="355">
      <c r="Y355" s="9"/>
      <c r="AL355" s="10"/>
      <c r="AY355" s="11"/>
      <c r="BL355" s="14"/>
    </row>
    <row r="356">
      <c r="Y356" s="9"/>
      <c r="AL356" s="10"/>
      <c r="AY356" s="11"/>
      <c r="BL356" s="14"/>
    </row>
    <row r="357">
      <c r="Y357" s="9"/>
      <c r="AL357" s="10"/>
      <c r="AY357" s="11"/>
      <c r="BL357" s="14"/>
    </row>
    <row r="358">
      <c r="Y358" s="9"/>
      <c r="AL358" s="10"/>
      <c r="AY358" s="11"/>
      <c r="BL358" s="14"/>
    </row>
    <row r="359">
      <c r="Y359" s="9"/>
      <c r="AL359" s="10"/>
      <c r="AY359" s="11"/>
      <c r="BL359" s="14"/>
    </row>
    <row r="360">
      <c r="Y360" s="9"/>
      <c r="AL360" s="10"/>
      <c r="AY360" s="11"/>
      <c r="BL360" s="14"/>
    </row>
    <row r="361">
      <c r="Y361" s="9"/>
      <c r="AL361" s="10"/>
      <c r="AY361" s="11"/>
      <c r="BL361" s="14"/>
    </row>
    <row r="362">
      <c r="Y362" s="9"/>
      <c r="AL362" s="10"/>
      <c r="AY362" s="11"/>
      <c r="BL362" s="14"/>
    </row>
    <row r="363">
      <c r="Y363" s="9"/>
      <c r="AL363" s="10"/>
      <c r="AY363" s="11"/>
      <c r="BL363" s="14"/>
    </row>
    <row r="364">
      <c r="Y364" s="9"/>
      <c r="AL364" s="10"/>
      <c r="AY364" s="11"/>
      <c r="BL364" s="14"/>
    </row>
    <row r="365">
      <c r="Y365" s="9"/>
      <c r="AL365" s="10"/>
      <c r="AY365" s="11"/>
      <c r="BL365" s="14"/>
    </row>
    <row r="366">
      <c r="Y366" s="9"/>
      <c r="AL366" s="10"/>
      <c r="AY366" s="11"/>
      <c r="BL366" s="14"/>
    </row>
    <row r="367">
      <c r="Y367" s="9"/>
      <c r="AL367" s="10"/>
      <c r="AY367" s="11"/>
      <c r="BL367" s="14"/>
    </row>
    <row r="368">
      <c r="Y368" s="9"/>
      <c r="AL368" s="10"/>
      <c r="AY368" s="11"/>
      <c r="BL368" s="14"/>
    </row>
    <row r="369">
      <c r="Y369" s="9"/>
      <c r="AL369" s="10"/>
      <c r="AY369" s="11"/>
      <c r="BL369" s="14"/>
    </row>
    <row r="370">
      <c r="Y370" s="9"/>
      <c r="AL370" s="10"/>
      <c r="AY370" s="11"/>
      <c r="BL370" s="14"/>
    </row>
    <row r="371">
      <c r="Y371" s="9"/>
      <c r="AL371" s="10"/>
      <c r="AY371" s="11"/>
      <c r="BL371" s="14"/>
    </row>
    <row r="372">
      <c r="Y372" s="9"/>
      <c r="AL372" s="10"/>
      <c r="AY372" s="11"/>
      <c r="BL372" s="14"/>
    </row>
    <row r="373">
      <c r="Y373" s="9"/>
      <c r="AL373" s="10"/>
      <c r="AY373" s="11"/>
      <c r="BL373" s="14"/>
    </row>
    <row r="374">
      <c r="Y374" s="9"/>
      <c r="AL374" s="10"/>
      <c r="AY374" s="11"/>
      <c r="BL374" s="14"/>
    </row>
    <row r="375">
      <c r="Y375" s="9"/>
      <c r="AL375" s="10"/>
      <c r="AY375" s="11"/>
      <c r="BL375" s="14"/>
    </row>
    <row r="376">
      <c r="Y376" s="9"/>
      <c r="AL376" s="10"/>
      <c r="AY376" s="11"/>
      <c r="BL376" s="14"/>
    </row>
    <row r="377">
      <c r="Y377" s="9"/>
      <c r="AL377" s="10"/>
      <c r="AY377" s="11"/>
      <c r="BL377" s="14"/>
    </row>
    <row r="378">
      <c r="Y378" s="9"/>
      <c r="AL378" s="10"/>
      <c r="AY378" s="11"/>
      <c r="BL378" s="14"/>
    </row>
    <row r="379">
      <c r="Y379" s="9"/>
      <c r="AL379" s="10"/>
      <c r="AY379" s="11"/>
      <c r="BL379" s="14"/>
    </row>
    <row r="380">
      <c r="Y380" s="9"/>
      <c r="AL380" s="10"/>
      <c r="AY380" s="11"/>
      <c r="BL380" s="14"/>
    </row>
    <row r="381">
      <c r="Y381" s="9"/>
      <c r="AL381" s="10"/>
      <c r="AY381" s="11"/>
      <c r="BL381" s="14"/>
    </row>
    <row r="382">
      <c r="Y382" s="9"/>
      <c r="AL382" s="10"/>
      <c r="AY382" s="11"/>
      <c r="BL382" s="14"/>
    </row>
    <row r="383">
      <c r="Y383" s="9"/>
      <c r="AL383" s="10"/>
      <c r="AY383" s="11"/>
      <c r="BL383" s="14"/>
    </row>
    <row r="384">
      <c r="Y384" s="9"/>
      <c r="AL384" s="10"/>
      <c r="AY384" s="11"/>
      <c r="BL384" s="14"/>
    </row>
    <row r="385">
      <c r="Y385" s="9"/>
      <c r="AL385" s="10"/>
      <c r="AY385" s="11"/>
      <c r="BL385" s="14"/>
    </row>
    <row r="386">
      <c r="Y386" s="9"/>
      <c r="AL386" s="10"/>
      <c r="AY386" s="11"/>
      <c r="BL386" s="14"/>
    </row>
    <row r="387">
      <c r="Y387" s="9"/>
      <c r="AL387" s="10"/>
      <c r="AY387" s="11"/>
      <c r="BL387" s="14"/>
    </row>
    <row r="388">
      <c r="Y388" s="9"/>
      <c r="AL388" s="10"/>
      <c r="AY388" s="11"/>
      <c r="BL388" s="14"/>
    </row>
    <row r="389">
      <c r="Y389" s="9"/>
      <c r="AL389" s="10"/>
      <c r="AY389" s="11"/>
      <c r="BL389" s="14"/>
    </row>
    <row r="390">
      <c r="Y390" s="9"/>
      <c r="AL390" s="10"/>
      <c r="AY390" s="11"/>
      <c r="BL390" s="14"/>
    </row>
    <row r="391">
      <c r="Y391" s="9"/>
      <c r="AL391" s="10"/>
      <c r="AY391" s="11"/>
      <c r="BL391" s="14"/>
    </row>
    <row r="392">
      <c r="Y392" s="9"/>
      <c r="AL392" s="10"/>
      <c r="AY392" s="11"/>
      <c r="BL392" s="14"/>
    </row>
    <row r="393">
      <c r="Y393" s="9"/>
      <c r="AL393" s="10"/>
      <c r="AY393" s="11"/>
      <c r="BL393" s="14"/>
    </row>
    <row r="394">
      <c r="Y394" s="9"/>
      <c r="AL394" s="10"/>
      <c r="AY394" s="11"/>
      <c r="BL394" s="14"/>
    </row>
    <row r="395">
      <c r="Y395" s="9"/>
      <c r="AL395" s="10"/>
      <c r="AY395" s="11"/>
      <c r="BL395" s="14"/>
    </row>
    <row r="396">
      <c r="Y396" s="9"/>
      <c r="AL396" s="10"/>
      <c r="AY396" s="11"/>
      <c r="BL396" s="14"/>
    </row>
    <row r="397">
      <c r="Y397" s="9"/>
      <c r="AL397" s="10"/>
      <c r="AY397" s="11"/>
      <c r="BL397" s="14"/>
    </row>
    <row r="398">
      <c r="Y398" s="9"/>
      <c r="AL398" s="10"/>
      <c r="AY398" s="11"/>
      <c r="BL398" s="14"/>
    </row>
    <row r="399">
      <c r="Y399" s="9"/>
      <c r="AL399" s="10"/>
      <c r="AY399" s="11"/>
      <c r="BL399" s="14"/>
    </row>
    <row r="400">
      <c r="Y400" s="9"/>
      <c r="AL400" s="10"/>
      <c r="AY400" s="11"/>
      <c r="BL400" s="14"/>
    </row>
    <row r="401">
      <c r="Y401" s="9"/>
      <c r="AL401" s="10"/>
      <c r="AY401" s="11"/>
      <c r="BL401" s="14"/>
    </row>
    <row r="402">
      <c r="Y402" s="9"/>
      <c r="AL402" s="10"/>
      <c r="AY402" s="11"/>
      <c r="BL402" s="14"/>
    </row>
    <row r="403">
      <c r="Y403" s="9"/>
      <c r="AL403" s="10"/>
      <c r="AY403" s="11"/>
      <c r="BL403" s="14"/>
    </row>
    <row r="404">
      <c r="Y404" s="9"/>
      <c r="AL404" s="10"/>
      <c r="AY404" s="11"/>
      <c r="BL404" s="14"/>
    </row>
    <row r="405">
      <c r="Y405" s="9"/>
      <c r="AL405" s="10"/>
      <c r="AY405" s="11"/>
      <c r="BL405" s="14"/>
    </row>
    <row r="406">
      <c r="Y406" s="9"/>
      <c r="AL406" s="10"/>
      <c r="AY406" s="11"/>
      <c r="BL406" s="14"/>
    </row>
    <row r="407">
      <c r="Y407" s="9"/>
      <c r="AL407" s="10"/>
      <c r="AY407" s="11"/>
      <c r="BL407" s="14"/>
    </row>
    <row r="408">
      <c r="Y408" s="9"/>
      <c r="AL408" s="10"/>
      <c r="AY408" s="11"/>
      <c r="BL408" s="14"/>
    </row>
    <row r="409">
      <c r="Y409" s="9"/>
      <c r="AL409" s="10"/>
      <c r="AY409" s="11"/>
      <c r="BL409" s="14"/>
    </row>
    <row r="410">
      <c r="Y410" s="9"/>
      <c r="AL410" s="10"/>
      <c r="AY410" s="11"/>
      <c r="BL410" s="14"/>
    </row>
    <row r="411">
      <c r="Y411" s="9"/>
      <c r="AL411" s="10"/>
      <c r="AY411" s="11"/>
      <c r="BL411" s="14"/>
    </row>
    <row r="412">
      <c r="Y412" s="9"/>
      <c r="AL412" s="10"/>
      <c r="AY412" s="11"/>
      <c r="BL412" s="14"/>
    </row>
    <row r="413">
      <c r="Y413" s="9"/>
      <c r="AL413" s="10"/>
      <c r="AY413" s="11"/>
      <c r="BL413" s="14"/>
    </row>
    <row r="414">
      <c r="Y414" s="9"/>
      <c r="AL414" s="10"/>
      <c r="AY414" s="11"/>
      <c r="BL414" s="14"/>
    </row>
    <row r="415">
      <c r="Y415" s="9"/>
      <c r="AL415" s="10"/>
      <c r="AY415" s="11"/>
      <c r="BL415" s="14"/>
    </row>
    <row r="416">
      <c r="Y416" s="9"/>
      <c r="AL416" s="10"/>
      <c r="AY416" s="11"/>
      <c r="BL416" s="14"/>
    </row>
    <row r="417">
      <c r="Y417" s="9"/>
      <c r="AL417" s="10"/>
      <c r="AY417" s="11"/>
      <c r="BL417" s="14"/>
    </row>
    <row r="418">
      <c r="Y418" s="9"/>
      <c r="AL418" s="10"/>
      <c r="AY418" s="11"/>
      <c r="BL418" s="14"/>
    </row>
    <row r="419">
      <c r="Y419" s="9"/>
      <c r="AL419" s="10"/>
      <c r="AY419" s="11"/>
      <c r="BL419" s="14"/>
    </row>
    <row r="420">
      <c r="Y420" s="9"/>
      <c r="AL420" s="10"/>
      <c r="AY420" s="11"/>
      <c r="BL420" s="14"/>
    </row>
    <row r="421">
      <c r="Y421" s="9"/>
      <c r="AL421" s="10"/>
      <c r="AY421" s="11"/>
      <c r="BL421" s="14"/>
    </row>
    <row r="422">
      <c r="Y422" s="9"/>
      <c r="AL422" s="10"/>
      <c r="AY422" s="11"/>
      <c r="BL422" s="14"/>
    </row>
    <row r="423">
      <c r="Y423" s="9"/>
      <c r="AL423" s="10"/>
      <c r="AY423" s="11"/>
      <c r="BL423" s="14"/>
    </row>
    <row r="424">
      <c r="Y424" s="9"/>
      <c r="AL424" s="10"/>
      <c r="AY424" s="11"/>
      <c r="BL424" s="14"/>
    </row>
    <row r="425">
      <c r="Y425" s="9"/>
      <c r="AL425" s="10"/>
      <c r="AY425" s="11"/>
      <c r="BL425" s="14"/>
    </row>
    <row r="426">
      <c r="Y426" s="9"/>
      <c r="AL426" s="10"/>
      <c r="AY426" s="11"/>
      <c r="BL426" s="14"/>
    </row>
    <row r="427">
      <c r="Y427" s="9"/>
      <c r="AL427" s="10"/>
      <c r="AY427" s="11"/>
      <c r="BL427" s="14"/>
    </row>
    <row r="428">
      <c r="Y428" s="9"/>
      <c r="AL428" s="10"/>
      <c r="AY428" s="11"/>
      <c r="BL428" s="14"/>
    </row>
    <row r="429">
      <c r="Y429" s="9"/>
      <c r="AL429" s="10"/>
      <c r="AY429" s="11"/>
      <c r="BL429" s="14"/>
    </row>
    <row r="430">
      <c r="Y430" s="9"/>
      <c r="AL430" s="10"/>
      <c r="AY430" s="11"/>
      <c r="BL430" s="14"/>
    </row>
    <row r="431">
      <c r="Y431" s="9"/>
      <c r="AL431" s="10"/>
      <c r="AY431" s="11"/>
      <c r="BL431" s="14"/>
    </row>
    <row r="432">
      <c r="Y432" s="9"/>
      <c r="AL432" s="10"/>
      <c r="AY432" s="11"/>
      <c r="BL432" s="14"/>
    </row>
    <row r="433">
      <c r="Y433" s="9"/>
      <c r="AL433" s="10"/>
      <c r="AY433" s="11"/>
      <c r="BL433" s="14"/>
    </row>
    <row r="434">
      <c r="Y434" s="9"/>
      <c r="AL434" s="10"/>
      <c r="AY434" s="11"/>
      <c r="BL434" s="14"/>
    </row>
    <row r="435">
      <c r="Y435" s="9"/>
      <c r="AL435" s="10"/>
      <c r="AY435" s="11"/>
      <c r="BL435" s="14"/>
    </row>
    <row r="436">
      <c r="Y436" s="9"/>
      <c r="AL436" s="10"/>
      <c r="AY436" s="11"/>
      <c r="BL436" s="14"/>
    </row>
    <row r="437">
      <c r="Y437" s="9"/>
      <c r="AL437" s="10"/>
      <c r="AY437" s="11"/>
      <c r="BL437" s="14"/>
    </row>
    <row r="438">
      <c r="Y438" s="9"/>
      <c r="AL438" s="10"/>
      <c r="AY438" s="11"/>
      <c r="BL438" s="14"/>
    </row>
    <row r="439">
      <c r="Y439" s="9"/>
      <c r="AL439" s="10"/>
      <c r="AY439" s="11"/>
      <c r="BL439" s="14"/>
    </row>
    <row r="440">
      <c r="Y440" s="9"/>
      <c r="AL440" s="10"/>
      <c r="AY440" s="11"/>
      <c r="BL440" s="14"/>
    </row>
    <row r="441">
      <c r="Y441" s="9"/>
      <c r="AL441" s="10"/>
      <c r="AY441" s="11"/>
      <c r="BL441" s="14"/>
    </row>
    <row r="442">
      <c r="Y442" s="9"/>
      <c r="AL442" s="10"/>
      <c r="AY442" s="11"/>
      <c r="BL442" s="14"/>
    </row>
    <row r="443">
      <c r="Y443" s="9"/>
      <c r="AL443" s="10"/>
      <c r="AY443" s="11"/>
      <c r="BL443" s="14"/>
    </row>
    <row r="444">
      <c r="Y444" s="9"/>
      <c r="AL444" s="10"/>
      <c r="AY444" s="11"/>
      <c r="BL444" s="14"/>
    </row>
    <row r="445">
      <c r="Y445" s="9"/>
      <c r="AL445" s="10"/>
      <c r="AY445" s="11"/>
      <c r="BL445" s="14"/>
    </row>
    <row r="446">
      <c r="Y446" s="9"/>
      <c r="AL446" s="10"/>
      <c r="AY446" s="11"/>
      <c r="BL446" s="14"/>
    </row>
    <row r="447">
      <c r="Y447" s="9"/>
      <c r="AL447" s="10"/>
      <c r="AY447" s="11"/>
      <c r="BL447" s="14"/>
    </row>
    <row r="448">
      <c r="Y448" s="9"/>
      <c r="AL448" s="10"/>
      <c r="AY448" s="11"/>
      <c r="BL448" s="14"/>
    </row>
    <row r="449">
      <c r="Y449" s="9"/>
      <c r="AL449" s="10"/>
      <c r="AY449" s="11"/>
      <c r="BL449" s="14"/>
    </row>
    <row r="450">
      <c r="Y450" s="9"/>
      <c r="AL450" s="10"/>
      <c r="AY450" s="11"/>
      <c r="BL450" s="14"/>
    </row>
    <row r="451">
      <c r="Y451" s="9"/>
      <c r="AL451" s="10"/>
      <c r="AY451" s="11"/>
      <c r="BL451" s="14"/>
    </row>
    <row r="452">
      <c r="Y452" s="9"/>
      <c r="AL452" s="10"/>
      <c r="AY452" s="11"/>
      <c r="BL452" s="14"/>
    </row>
    <row r="453">
      <c r="Y453" s="9"/>
      <c r="AL453" s="10"/>
      <c r="AY453" s="11"/>
      <c r="BL453" s="14"/>
    </row>
    <row r="454">
      <c r="Y454" s="9"/>
      <c r="AL454" s="10"/>
      <c r="AY454" s="11"/>
      <c r="BL454" s="14"/>
    </row>
    <row r="455">
      <c r="Y455" s="9"/>
      <c r="AL455" s="10"/>
      <c r="AY455" s="11"/>
      <c r="BL455" s="14"/>
    </row>
    <row r="456">
      <c r="Y456" s="9"/>
      <c r="AL456" s="10"/>
      <c r="AY456" s="11"/>
      <c r="BL456" s="14"/>
    </row>
    <row r="457">
      <c r="Y457" s="9"/>
      <c r="AL457" s="10"/>
      <c r="AY457" s="11"/>
      <c r="BL457" s="14"/>
    </row>
    <row r="458">
      <c r="Y458" s="9"/>
      <c r="AL458" s="10"/>
      <c r="AY458" s="11"/>
      <c r="BL458" s="14"/>
    </row>
    <row r="459">
      <c r="Y459" s="9"/>
      <c r="AL459" s="10"/>
      <c r="AY459" s="11"/>
      <c r="BL459" s="14"/>
    </row>
    <row r="460">
      <c r="Y460" s="9"/>
      <c r="AL460" s="10"/>
      <c r="AY460" s="11"/>
      <c r="BL460" s="14"/>
    </row>
    <row r="461">
      <c r="Y461" s="9"/>
      <c r="AL461" s="10"/>
      <c r="AY461" s="11"/>
      <c r="BL461" s="14"/>
    </row>
    <row r="462">
      <c r="Y462" s="9"/>
      <c r="AL462" s="10"/>
      <c r="AY462" s="11"/>
      <c r="BL462" s="14"/>
    </row>
    <row r="463">
      <c r="Y463" s="9"/>
      <c r="AL463" s="10"/>
      <c r="AY463" s="11"/>
      <c r="BL463" s="14"/>
    </row>
    <row r="464">
      <c r="Y464" s="9"/>
      <c r="AL464" s="10"/>
      <c r="AY464" s="11"/>
      <c r="BL464" s="14"/>
    </row>
    <row r="465">
      <c r="Y465" s="9"/>
      <c r="AL465" s="10"/>
      <c r="AY465" s="11"/>
      <c r="BL465" s="14"/>
    </row>
    <row r="466">
      <c r="Y466" s="9"/>
      <c r="AL466" s="10"/>
      <c r="AY466" s="11"/>
      <c r="BL466" s="14"/>
    </row>
    <row r="467">
      <c r="Y467" s="9"/>
      <c r="AL467" s="10"/>
      <c r="AY467" s="11"/>
      <c r="BL467" s="14"/>
    </row>
    <row r="468">
      <c r="Y468" s="9"/>
      <c r="AL468" s="10"/>
      <c r="AY468" s="11"/>
      <c r="BL468" s="14"/>
    </row>
    <row r="469">
      <c r="Y469" s="9"/>
      <c r="AL469" s="10"/>
      <c r="AY469" s="11"/>
      <c r="BL469" s="14"/>
    </row>
    <row r="470">
      <c r="Y470" s="9"/>
      <c r="AL470" s="10"/>
      <c r="AY470" s="11"/>
      <c r="BL470" s="14"/>
    </row>
    <row r="471">
      <c r="Y471" s="9"/>
      <c r="AL471" s="10"/>
      <c r="AY471" s="11"/>
      <c r="BL471" s="14"/>
    </row>
    <row r="472">
      <c r="Y472" s="9"/>
      <c r="AL472" s="10"/>
      <c r="AY472" s="11"/>
      <c r="BL472" s="14"/>
    </row>
    <row r="473">
      <c r="Y473" s="9"/>
      <c r="AL473" s="10"/>
      <c r="AY473" s="11"/>
      <c r="BL473" s="14"/>
    </row>
    <row r="474">
      <c r="Y474" s="9"/>
      <c r="AL474" s="10"/>
      <c r="AY474" s="11"/>
      <c r="BL474" s="14"/>
    </row>
    <row r="475">
      <c r="Y475" s="9"/>
      <c r="AL475" s="10"/>
      <c r="AY475" s="11"/>
      <c r="BL475" s="14"/>
    </row>
    <row r="476">
      <c r="Y476" s="9"/>
      <c r="AL476" s="10"/>
      <c r="AY476" s="11"/>
      <c r="BL476" s="14"/>
    </row>
    <row r="477">
      <c r="Y477" s="9"/>
      <c r="AL477" s="10"/>
      <c r="AY477" s="11"/>
      <c r="BL477" s="14"/>
    </row>
    <row r="478">
      <c r="Y478" s="9"/>
      <c r="AL478" s="10"/>
      <c r="AY478" s="11"/>
      <c r="BL478" s="14"/>
    </row>
    <row r="479">
      <c r="Y479" s="9"/>
      <c r="AL479" s="10"/>
      <c r="AY479" s="11"/>
      <c r="BL479" s="14"/>
    </row>
    <row r="480">
      <c r="Y480" s="9"/>
      <c r="AL480" s="10"/>
      <c r="AY480" s="11"/>
      <c r="BL480" s="14"/>
    </row>
    <row r="481">
      <c r="Y481" s="9"/>
      <c r="AL481" s="10"/>
      <c r="AY481" s="11"/>
      <c r="BL481" s="14"/>
    </row>
    <row r="482">
      <c r="Y482" s="9"/>
      <c r="AL482" s="10"/>
      <c r="AY482" s="11"/>
      <c r="BL482" s="14"/>
    </row>
    <row r="483">
      <c r="Y483" s="9"/>
      <c r="AL483" s="10"/>
      <c r="AY483" s="11"/>
      <c r="BL483" s="14"/>
    </row>
    <row r="484">
      <c r="Y484" s="9"/>
      <c r="AL484" s="10"/>
      <c r="AY484" s="11"/>
      <c r="BL484" s="14"/>
    </row>
    <row r="485">
      <c r="Y485" s="9"/>
      <c r="AL485" s="10"/>
      <c r="AY485" s="11"/>
      <c r="BL485" s="14"/>
    </row>
    <row r="486">
      <c r="Y486" s="9"/>
      <c r="AL486" s="10"/>
      <c r="AY486" s="11"/>
      <c r="BL486" s="14"/>
    </row>
    <row r="487">
      <c r="Y487" s="9"/>
      <c r="AL487" s="10"/>
      <c r="AY487" s="11"/>
      <c r="BL487" s="14"/>
    </row>
    <row r="488">
      <c r="Y488" s="9"/>
      <c r="AL488" s="10"/>
      <c r="AY488" s="11"/>
      <c r="BL488" s="14"/>
    </row>
    <row r="489">
      <c r="Y489" s="9"/>
      <c r="AL489" s="10"/>
      <c r="AY489" s="11"/>
      <c r="BL489" s="14"/>
    </row>
    <row r="490">
      <c r="Y490" s="9"/>
      <c r="AL490" s="10"/>
      <c r="AY490" s="11"/>
      <c r="BL490" s="14"/>
    </row>
    <row r="491">
      <c r="Y491" s="9"/>
      <c r="AL491" s="10"/>
      <c r="AY491" s="11"/>
      <c r="BL491" s="14"/>
    </row>
    <row r="492">
      <c r="Y492" s="9"/>
      <c r="AL492" s="10"/>
      <c r="AY492" s="11"/>
      <c r="BL492" s="14"/>
    </row>
    <row r="493">
      <c r="Y493" s="9"/>
      <c r="AL493" s="10"/>
      <c r="AY493" s="11"/>
      <c r="BL493" s="14"/>
    </row>
    <row r="494">
      <c r="Y494" s="9"/>
      <c r="AL494" s="10"/>
      <c r="AY494" s="11"/>
      <c r="BL494" s="14"/>
    </row>
    <row r="495">
      <c r="Y495" s="9"/>
      <c r="AL495" s="10"/>
      <c r="AY495" s="11"/>
      <c r="BL495" s="14"/>
    </row>
    <row r="496">
      <c r="Y496" s="9"/>
      <c r="AL496" s="10"/>
      <c r="AY496" s="11"/>
      <c r="BL496" s="14"/>
    </row>
    <row r="497">
      <c r="Y497" s="9"/>
      <c r="AL497" s="10"/>
      <c r="AY497" s="11"/>
      <c r="BL497" s="14"/>
    </row>
    <row r="498">
      <c r="Y498" s="9"/>
      <c r="AL498" s="10"/>
      <c r="AY498" s="11"/>
      <c r="BL498" s="14"/>
    </row>
    <row r="499">
      <c r="Y499" s="9"/>
      <c r="AL499" s="10"/>
      <c r="AY499" s="11"/>
      <c r="BL499" s="14"/>
    </row>
    <row r="500">
      <c r="Y500" s="9"/>
      <c r="AL500" s="10"/>
      <c r="AY500" s="11"/>
      <c r="BL500" s="14"/>
    </row>
    <row r="501">
      <c r="Y501" s="9"/>
      <c r="AL501" s="10"/>
      <c r="AY501" s="11"/>
      <c r="BL501" s="14"/>
    </row>
    <row r="502">
      <c r="Y502" s="9"/>
      <c r="AL502" s="10"/>
      <c r="AY502" s="11"/>
      <c r="BL502" s="14"/>
    </row>
    <row r="503">
      <c r="Y503" s="9"/>
      <c r="AL503" s="10"/>
      <c r="AY503" s="11"/>
      <c r="BL503" s="14"/>
    </row>
    <row r="504">
      <c r="Y504" s="9"/>
      <c r="AL504" s="10"/>
      <c r="AY504" s="11"/>
      <c r="BL504" s="14"/>
    </row>
    <row r="505">
      <c r="Y505" s="9"/>
      <c r="AL505" s="10"/>
      <c r="AY505" s="11"/>
      <c r="BL505" s="14"/>
    </row>
    <row r="506">
      <c r="Y506" s="9"/>
      <c r="AL506" s="10"/>
      <c r="AY506" s="11"/>
      <c r="BL506" s="14"/>
    </row>
    <row r="507">
      <c r="Y507" s="9"/>
      <c r="AL507" s="10"/>
      <c r="AY507" s="11"/>
      <c r="BL507" s="14"/>
    </row>
    <row r="508">
      <c r="Y508" s="9"/>
      <c r="AL508" s="10"/>
      <c r="AY508" s="11"/>
      <c r="BL508" s="14"/>
    </row>
    <row r="509">
      <c r="Y509" s="9"/>
      <c r="AL509" s="10"/>
      <c r="AY509" s="11"/>
      <c r="BL509" s="14"/>
    </row>
    <row r="510">
      <c r="Y510" s="9"/>
      <c r="AL510" s="10"/>
      <c r="AY510" s="11"/>
      <c r="BL510" s="14"/>
    </row>
    <row r="511">
      <c r="Y511" s="9"/>
      <c r="AL511" s="10"/>
      <c r="AY511" s="11"/>
      <c r="BL511" s="14"/>
    </row>
    <row r="512">
      <c r="Y512" s="9"/>
      <c r="AL512" s="10"/>
      <c r="AY512" s="11"/>
      <c r="BL512" s="14"/>
    </row>
    <row r="513">
      <c r="Y513" s="9"/>
      <c r="AL513" s="10"/>
      <c r="AY513" s="11"/>
      <c r="BL513" s="14"/>
    </row>
    <row r="514">
      <c r="Y514" s="9"/>
      <c r="AL514" s="10"/>
      <c r="AY514" s="11"/>
      <c r="BL514" s="14"/>
    </row>
    <row r="515">
      <c r="Y515" s="9"/>
      <c r="AL515" s="10"/>
      <c r="AY515" s="11"/>
      <c r="BL515" s="14"/>
    </row>
    <row r="516">
      <c r="Y516" s="9"/>
      <c r="AL516" s="10"/>
      <c r="AY516" s="11"/>
      <c r="BL516" s="14"/>
    </row>
    <row r="517">
      <c r="Y517" s="9"/>
      <c r="AL517" s="10"/>
      <c r="AY517" s="11"/>
      <c r="BL517" s="14"/>
    </row>
    <row r="518">
      <c r="Y518" s="9"/>
      <c r="AL518" s="10"/>
      <c r="AY518" s="11"/>
      <c r="BL518" s="14"/>
    </row>
    <row r="519">
      <c r="Y519" s="9"/>
      <c r="AL519" s="10"/>
      <c r="AY519" s="11"/>
      <c r="BL519" s="14"/>
    </row>
    <row r="520">
      <c r="Y520" s="9"/>
      <c r="AL520" s="10"/>
      <c r="AY520" s="11"/>
      <c r="BL520" s="14"/>
    </row>
    <row r="521">
      <c r="Y521" s="9"/>
      <c r="AL521" s="10"/>
      <c r="AY521" s="11"/>
      <c r="BL521" s="14"/>
    </row>
    <row r="522">
      <c r="Y522" s="9"/>
      <c r="AL522" s="10"/>
      <c r="AY522" s="11"/>
      <c r="BL522" s="14"/>
    </row>
    <row r="523">
      <c r="Y523" s="9"/>
      <c r="AL523" s="10"/>
      <c r="AY523" s="11"/>
      <c r="BL523" s="14"/>
    </row>
    <row r="524">
      <c r="Y524" s="9"/>
      <c r="AL524" s="10"/>
      <c r="AY524" s="11"/>
      <c r="BL524" s="14"/>
    </row>
    <row r="525">
      <c r="Y525" s="9"/>
      <c r="AL525" s="10"/>
      <c r="AY525" s="11"/>
      <c r="BL525" s="14"/>
    </row>
    <row r="526">
      <c r="Y526" s="9"/>
      <c r="AL526" s="10"/>
      <c r="AY526" s="11"/>
      <c r="BL526" s="14"/>
    </row>
    <row r="527">
      <c r="Y527" s="9"/>
      <c r="AL527" s="10"/>
      <c r="AY527" s="11"/>
      <c r="BL527" s="14"/>
    </row>
    <row r="528">
      <c r="Y528" s="9"/>
      <c r="AL528" s="10"/>
      <c r="AY528" s="11"/>
      <c r="BL528" s="14"/>
    </row>
    <row r="529">
      <c r="Y529" s="9"/>
      <c r="AL529" s="10"/>
      <c r="AY529" s="11"/>
      <c r="BL529" s="14"/>
    </row>
    <row r="530">
      <c r="Y530" s="9"/>
      <c r="AL530" s="10"/>
      <c r="AY530" s="11"/>
      <c r="BL530" s="14"/>
    </row>
    <row r="531">
      <c r="Y531" s="9"/>
      <c r="AL531" s="10"/>
      <c r="AY531" s="11"/>
      <c r="BL531" s="14"/>
    </row>
    <row r="532">
      <c r="Y532" s="9"/>
      <c r="AL532" s="10"/>
      <c r="AY532" s="11"/>
      <c r="BL532" s="14"/>
    </row>
    <row r="533">
      <c r="Y533" s="9"/>
      <c r="AL533" s="10"/>
      <c r="AY533" s="11"/>
      <c r="BL533" s="14"/>
    </row>
    <row r="534">
      <c r="Y534" s="9"/>
      <c r="AL534" s="10"/>
      <c r="AY534" s="11"/>
      <c r="BL534" s="14"/>
    </row>
    <row r="535">
      <c r="Y535" s="9"/>
      <c r="AL535" s="10"/>
      <c r="AY535" s="11"/>
      <c r="BL535" s="14"/>
    </row>
    <row r="536">
      <c r="Y536" s="9"/>
      <c r="AL536" s="10"/>
      <c r="AY536" s="11"/>
      <c r="BL536" s="14"/>
    </row>
    <row r="537">
      <c r="Y537" s="9"/>
      <c r="AL537" s="10"/>
      <c r="AY537" s="11"/>
      <c r="BL537" s="14"/>
    </row>
    <row r="538">
      <c r="Y538" s="9"/>
      <c r="AL538" s="10"/>
      <c r="AY538" s="11"/>
      <c r="BL538" s="14"/>
    </row>
    <row r="539">
      <c r="Y539" s="9"/>
      <c r="AL539" s="10"/>
      <c r="AY539" s="11"/>
      <c r="BL539" s="14"/>
    </row>
    <row r="540">
      <c r="Y540" s="9"/>
      <c r="AL540" s="10"/>
      <c r="AY540" s="11"/>
      <c r="BL540" s="14"/>
    </row>
    <row r="541">
      <c r="Y541" s="9"/>
      <c r="AL541" s="10"/>
      <c r="AY541" s="11"/>
      <c r="BL541" s="14"/>
    </row>
    <row r="542">
      <c r="Y542" s="9"/>
      <c r="AL542" s="10"/>
      <c r="AY542" s="11"/>
      <c r="BL542" s="14"/>
    </row>
    <row r="543">
      <c r="Y543" s="9"/>
      <c r="AL543" s="10"/>
      <c r="AY543" s="11"/>
      <c r="BL543" s="14"/>
    </row>
    <row r="544">
      <c r="Y544" s="9"/>
      <c r="AL544" s="10"/>
      <c r="AY544" s="11"/>
      <c r="BL544" s="14"/>
    </row>
    <row r="545">
      <c r="Y545" s="9"/>
      <c r="AL545" s="10"/>
      <c r="AY545" s="11"/>
      <c r="BL545" s="14"/>
    </row>
    <row r="546">
      <c r="Y546" s="9"/>
      <c r="AL546" s="10"/>
      <c r="AY546" s="11"/>
      <c r="BL546" s="14"/>
    </row>
    <row r="547">
      <c r="Y547" s="9"/>
      <c r="AL547" s="10"/>
      <c r="AY547" s="11"/>
      <c r="BL547" s="14"/>
    </row>
    <row r="548">
      <c r="Y548" s="9"/>
      <c r="AL548" s="10"/>
      <c r="AY548" s="11"/>
      <c r="BL548" s="14"/>
    </row>
    <row r="549">
      <c r="Y549" s="9"/>
      <c r="AL549" s="10"/>
      <c r="AY549" s="11"/>
      <c r="BL549" s="14"/>
    </row>
    <row r="550">
      <c r="Y550" s="9"/>
      <c r="AL550" s="10"/>
      <c r="AY550" s="11"/>
      <c r="BL550" s="14"/>
    </row>
    <row r="551">
      <c r="Y551" s="9"/>
      <c r="AL551" s="10"/>
      <c r="AY551" s="11"/>
      <c r="BL551" s="14"/>
    </row>
    <row r="552">
      <c r="Y552" s="9"/>
      <c r="AL552" s="10"/>
      <c r="AY552" s="11"/>
      <c r="BL552" s="14"/>
    </row>
    <row r="553">
      <c r="Y553" s="9"/>
      <c r="AL553" s="10"/>
      <c r="AY553" s="11"/>
      <c r="BL553" s="14"/>
    </row>
    <row r="554">
      <c r="Y554" s="9"/>
      <c r="AL554" s="10"/>
      <c r="AY554" s="11"/>
      <c r="BL554" s="14"/>
    </row>
    <row r="555">
      <c r="Y555" s="9"/>
      <c r="AL555" s="10"/>
      <c r="AY555" s="11"/>
      <c r="BL555" s="14"/>
    </row>
    <row r="556">
      <c r="Y556" s="9"/>
      <c r="AL556" s="10"/>
      <c r="AY556" s="11"/>
      <c r="BL556" s="14"/>
    </row>
    <row r="557">
      <c r="Y557" s="9"/>
      <c r="AL557" s="10"/>
      <c r="AY557" s="11"/>
      <c r="BL557" s="14"/>
    </row>
    <row r="558">
      <c r="Y558" s="9"/>
      <c r="AL558" s="10"/>
      <c r="AY558" s="11"/>
      <c r="BL558" s="14"/>
    </row>
    <row r="559">
      <c r="Y559" s="9"/>
      <c r="AL559" s="10"/>
      <c r="AY559" s="11"/>
      <c r="BL559" s="14"/>
    </row>
    <row r="560">
      <c r="Y560" s="9"/>
      <c r="AL560" s="10"/>
      <c r="AY560" s="11"/>
      <c r="BL560" s="14"/>
    </row>
    <row r="561">
      <c r="Y561" s="9"/>
      <c r="AL561" s="10"/>
      <c r="AY561" s="11"/>
      <c r="BL561" s="14"/>
    </row>
    <row r="562">
      <c r="Y562" s="9"/>
      <c r="AL562" s="10"/>
      <c r="AY562" s="11"/>
      <c r="BL562" s="14"/>
    </row>
    <row r="563">
      <c r="Y563" s="9"/>
      <c r="AL563" s="10"/>
      <c r="AY563" s="11"/>
      <c r="BL563" s="14"/>
    </row>
    <row r="564">
      <c r="Y564" s="9"/>
      <c r="AL564" s="10"/>
      <c r="AY564" s="11"/>
      <c r="BL564" s="14"/>
    </row>
    <row r="565">
      <c r="Y565" s="9"/>
      <c r="AL565" s="10"/>
      <c r="AY565" s="11"/>
      <c r="BL565" s="14"/>
    </row>
    <row r="566">
      <c r="Y566" s="9"/>
      <c r="AL566" s="10"/>
      <c r="AY566" s="11"/>
      <c r="BL566" s="14"/>
    </row>
    <row r="567">
      <c r="Y567" s="9"/>
      <c r="AL567" s="10"/>
      <c r="AY567" s="11"/>
      <c r="BL567" s="14"/>
    </row>
    <row r="568">
      <c r="Y568" s="9"/>
      <c r="AL568" s="10"/>
      <c r="AY568" s="11"/>
      <c r="BL568" s="14"/>
    </row>
    <row r="569">
      <c r="Y569" s="9"/>
      <c r="AL569" s="10"/>
      <c r="AY569" s="11"/>
      <c r="BL569" s="14"/>
    </row>
    <row r="570">
      <c r="Y570" s="9"/>
      <c r="AL570" s="10"/>
      <c r="AY570" s="11"/>
      <c r="BL570" s="14"/>
    </row>
    <row r="571">
      <c r="Y571" s="9"/>
      <c r="AL571" s="10"/>
      <c r="AY571" s="11"/>
      <c r="BL571" s="14"/>
    </row>
    <row r="572">
      <c r="Y572" s="9"/>
      <c r="AL572" s="10"/>
      <c r="AY572" s="11"/>
      <c r="BL572" s="14"/>
    </row>
    <row r="573">
      <c r="Y573" s="9"/>
      <c r="AL573" s="10"/>
      <c r="AY573" s="11"/>
      <c r="BL573" s="14"/>
    </row>
    <row r="574">
      <c r="Y574" s="9"/>
      <c r="AL574" s="10"/>
      <c r="AY574" s="11"/>
      <c r="BL574" s="14"/>
    </row>
    <row r="575">
      <c r="Y575" s="9"/>
      <c r="AL575" s="10"/>
      <c r="AY575" s="11"/>
      <c r="BL575" s="14"/>
    </row>
    <row r="576">
      <c r="Y576" s="9"/>
      <c r="AL576" s="10"/>
      <c r="AY576" s="11"/>
      <c r="BL576" s="14"/>
    </row>
    <row r="577">
      <c r="Y577" s="9"/>
      <c r="AL577" s="10"/>
      <c r="AY577" s="11"/>
      <c r="BL577" s="14"/>
    </row>
    <row r="578">
      <c r="Y578" s="9"/>
      <c r="AL578" s="10"/>
      <c r="AY578" s="11"/>
      <c r="BL578" s="14"/>
    </row>
    <row r="579">
      <c r="Y579" s="9"/>
      <c r="AL579" s="10"/>
      <c r="AY579" s="11"/>
      <c r="BL579" s="14"/>
    </row>
    <row r="580">
      <c r="Y580" s="9"/>
      <c r="AL580" s="10"/>
      <c r="AY580" s="11"/>
      <c r="BL580" s="14"/>
    </row>
    <row r="581">
      <c r="Y581" s="9"/>
      <c r="AL581" s="10"/>
      <c r="AY581" s="11"/>
      <c r="BL581" s="14"/>
    </row>
    <row r="582">
      <c r="Y582" s="9"/>
      <c r="AL582" s="10"/>
      <c r="AY582" s="11"/>
      <c r="BL582" s="14"/>
    </row>
    <row r="583">
      <c r="Y583" s="9"/>
      <c r="AL583" s="10"/>
      <c r="AY583" s="11"/>
      <c r="BL583" s="14"/>
    </row>
    <row r="584">
      <c r="Y584" s="9"/>
      <c r="AL584" s="10"/>
      <c r="AY584" s="11"/>
      <c r="BL584" s="14"/>
    </row>
    <row r="585">
      <c r="Y585" s="9"/>
      <c r="AL585" s="10"/>
      <c r="AY585" s="11"/>
      <c r="BL585" s="14"/>
    </row>
    <row r="586">
      <c r="Y586" s="9"/>
      <c r="AL586" s="10"/>
      <c r="AY586" s="11"/>
      <c r="BL586" s="14"/>
    </row>
    <row r="587">
      <c r="Y587" s="9"/>
      <c r="AL587" s="10"/>
      <c r="AY587" s="11"/>
      <c r="BL587" s="14"/>
    </row>
    <row r="588">
      <c r="Y588" s="9"/>
      <c r="AL588" s="10"/>
      <c r="AY588" s="11"/>
      <c r="BL588" s="14"/>
    </row>
    <row r="589">
      <c r="Y589" s="9"/>
      <c r="AL589" s="10"/>
      <c r="AY589" s="11"/>
      <c r="BL589" s="14"/>
    </row>
    <row r="590">
      <c r="Y590" s="9"/>
      <c r="AL590" s="10"/>
      <c r="AY590" s="11"/>
      <c r="BL590" s="14"/>
    </row>
    <row r="591">
      <c r="Y591" s="9"/>
      <c r="AL591" s="10"/>
      <c r="AY591" s="11"/>
      <c r="BL591" s="14"/>
    </row>
    <row r="592">
      <c r="Y592" s="9"/>
      <c r="AL592" s="10"/>
      <c r="AY592" s="11"/>
      <c r="BL592" s="14"/>
    </row>
    <row r="593">
      <c r="Y593" s="9"/>
      <c r="AL593" s="10"/>
      <c r="AY593" s="11"/>
      <c r="BL593" s="14"/>
    </row>
    <row r="594">
      <c r="Y594" s="9"/>
      <c r="AL594" s="10"/>
      <c r="AY594" s="11"/>
      <c r="BL594" s="14"/>
    </row>
    <row r="595">
      <c r="Y595" s="9"/>
      <c r="AL595" s="10"/>
      <c r="AY595" s="11"/>
      <c r="BL595" s="14"/>
    </row>
    <row r="596">
      <c r="Y596" s="9"/>
      <c r="AL596" s="10"/>
      <c r="AY596" s="11"/>
      <c r="BL596" s="14"/>
    </row>
    <row r="597">
      <c r="Y597" s="9"/>
      <c r="AL597" s="10"/>
      <c r="AY597" s="11"/>
      <c r="BL597" s="14"/>
    </row>
    <row r="598">
      <c r="Y598" s="9"/>
      <c r="AL598" s="10"/>
      <c r="AY598" s="11"/>
      <c r="BL598" s="14"/>
    </row>
    <row r="599">
      <c r="Y599" s="9"/>
      <c r="AL599" s="10"/>
      <c r="AY599" s="11"/>
      <c r="BL599" s="14"/>
    </row>
    <row r="600">
      <c r="Y600" s="9"/>
      <c r="AL600" s="10"/>
      <c r="AY600" s="11"/>
      <c r="BL600" s="14"/>
    </row>
    <row r="601">
      <c r="Y601" s="9"/>
      <c r="AL601" s="10"/>
      <c r="AY601" s="11"/>
      <c r="BL601" s="14"/>
    </row>
    <row r="602">
      <c r="Y602" s="9"/>
      <c r="AL602" s="10"/>
      <c r="AY602" s="11"/>
      <c r="BL602" s="14"/>
    </row>
    <row r="603">
      <c r="Y603" s="9"/>
      <c r="AL603" s="10"/>
      <c r="AY603" s="11"/>
      <c r="BL603" s="14"/>
    </row>
    <row r="604">
      <c r="Y604" s="9"/>
      <c r="AL604" s="10"/>
      <c r="AY604" s="11"/>
      <c r="BL604" s="14"/>
    </row>
    <row r="605">
      <c r="Y605" s="9"/>
      <c r="AL605" s="10"/>
      <c r="AY605" s="11"/>
      <c r="BL605" s="14"/>
    </row>
    <row r="606">
      <c r="Y606" s="9"/>
      <c r="AL606" s="10"/>
      <c r="AY606" s="11"/>
      <c r="BL606" s="14"/>
    </row>
    <row r="607">
      <c r="Y607" s="9"/>
      <c r="AL607" s="10"/>
      <c r="AY607" s="11"/>
      <c r="BL607" s="14"/>
    </row>
    <row r="608">
      <c r="Y608" s="9"/>
      <c r="AL608" s="10"/>
      <c r="AY608" s="11"/>
      <c r="BL608" s="14"/>
    </row>
    <row r="609">
      <c r="Y609" s="9"/>
      <c r="AL609" s="10"/>
      <c r="AY609" s="11"/>
      <c r="BL609" s="14"/>
    </row>
    <row r="610">
      <c r="Y610" s="9"/>
      <c r="AL610" s="10"/>
      <c r="AY610" s="11"/>
      <c r="BL610" s="14"/>
    </row>
    <row r="611">
      <c r="Y611" s="9"/>
      <c r="AL611" s="10"/>
      <c r="AY611" s="11"/>
      <c r="BL611" s="14"/>
    </row>
    <row r="612">
      <c r="Y612" s="9"/>
      <c r="AL612" s="10"/>
      <c r="AY612" s="11"/>
      <c r="BL612" s="14"/>
    </row>
    <row r="613">
      <c r="Y613" s="9"/>
      <c r="AL613" s="10"/>
      <c r="AY613" s="11"/>
      <c r="BL613" s="14"/>
    </row>
    <row r="614">
      <c r="Y614" s="9"/>
      <c r="AL614" s="10"/>
      <c r="AY614" s="11"/>
      <c r="BL614" s="14"/>
    </row>
    <row r="615">
      <c r="Y615" s="9"/>
      <c r="AL615" s="10"/>
      <c r="AY615" s="11"/>
      <c r="BL615" s="14"/>
    </row>
    <row r="616">
      <c r="Y616" s="9"/>
      <c r="AL616" s="10"/>
      <c r="AY616" s="11"/>
      <c r="BL616" s="14"/>
    </row>
    <row r="617">
      <c r="Y617" s="9"/>
      <c r="AL617" s="10"/>
      <c r="AY617" s="11"/>
      <c r="BL617" s="14"/>
    </row>
    <row r="618">
      <c r="Y618" s="9"/>
      <c r="AL618" s="10"/>
      <c r="AY618" s="11"/>
      <c r="BL618" s="14"/>
    </row>
    <row r="619">
      <c r="Y619" s="9"/>
      <c r="AL619" s="10"/>
      <c r="AY619" s="11"/>
      <c r="BL619" s="14"/>
    </row>
    <row r="620">
      <c r="Y620" s="9"/>
      <c r="AL620" s="10"/>
      <c r="AY620" s="11"/>
      <c r="BL620" s="14"/>
    </row>
    <row r="621">
      <c r="Y621" s="9"/>
      <c r="AL621" s="10"/>
      <c r="AY621" s="11"/>
      <c r="BL621" s="14"/>
    </row>
    <row r="622">
      <c r="Y622" s="9"/>
      <c r="AL622" s="10"/>
      <c r="AY622" s="11"/>
      <c r="BL622" s="14"/>
    </row>
    <row r="623">
      <c r="Y623" s="9"/>
      <c r="AL623" s="10"/>
      <c r="AY623" s="11"/>
      <c r="BL623" s="14"/>
    </row>
    <row r="624">
      <c r="Y624" s="9"/>
      <c r="AL624" s="10"/>
      <c r="AY624" s="11"/>
      <c r="BL624" s="14"/>
    </row>
    <row r="625">
      <c r="Y625" s="9"/>
      <c r="AL625" s="10"/>
      <c r="AY625" s="11"/>
      <c r="BL625" s="14"/>
    </row>
    <row r="626">
      <c r="Y626" s="9"/>
      <c r="AL626" s="10"/>
      <c r="AY626" s="11"/>
      <c r="BL626" s="14"/>
    </row>
    <row r="627">
      <c r="Y627" s="9"/>
      <c r="AL627" s="10"/>
      <c r="AY627" s="11"/>
      <c r="BL627" s="14"/>
    </row>
    <row r="628">
      <c r="Y628" s="9"/>
      <c r="AL628" s="10"/>
      <c r="AY628" s="11"/>
      <c r="BL628" s="14"/>
    </row>
    <row r="629">
      <c r="Y629" s="9"/>
      <c r="AL629" s="10"/>
      <c r="AY629" s="11"/>
      <c r="BL629" s="14"/>
    </row>
    <row r="630">
      <c r="Y630" s="9"/>
      <c r="AL630" s="10"/>
      <c r="AY630" s="11"/>
      <c r="BL630" s="14"/>
    </row>
    <row r="631">
      <c r="Y631" s="9"/>
      <c r="AL631" s="10"/>
      <c r="AY631" s="11"/>
      <c r="BL631" s="14"/>
    </row>
    <row r="632">
      <c r="Y632" s="9"/>
      <c r="AL632" s="10"/>
      <c r="AY632" s="11"/>
      <c r="BL632" s="14"/>
    </row>
    <row r="633">
      <c r="Y633" s="9"/>
      <c r="AL633" s="10"/>
      <c r="AY633" s="11"/>
      <c r="BL633" s="14"/>
    </row>
    <row r="634">
      <c r="Y634" s="9"/>
      <c r="AL634" s="10"/>
      <c r="AY634" s="11"/>
      <c r="BL634" s="14"/>
    </row>
    <row r="635">
      <c r="Y635" s="9"/>
      <c r="AL635" s="10"/>
      <c r="AY635" s="11"/>
      <c r="BL635" s="14"/>
    </row>
    <row r="636">
      <c r="Y636" s="9"/>
      <c r="AL636" s="10"/>
      <c r="AY636" s="11"/>
      <c r="BL636" s="14"/>
    </row>
    <row r="637">
      <c r="Y637" s="9"/>
      <c r="AL637" s="10"/>
      <c r="AY637" s="11"/>
      <c r="BL637" s="14"/>
    </row>
    <row r="638">
      <c r="Y638" s="9"/>
      <c r="AL638" s="10"/>
      <c r="AY638" s="11"/>
      <c r="BL638" s="14"/>
    </row>
    <row r="639">
      <c r="Y639" s="9"/>
      <c r="AL639" s="10"/>
      <c r="AY639" s="11"/>
      <c r="BL639" s="14"/>
    </row>
    <row r="640">
      <c r="Y640" s="9"/>
      <c r="AL640" s="10"/>
      <c r="AY640" s="11"/>
      <c r="BL640" s="14"/>
    </row>
    <row r="641">
      <c r="Y641" s="9"/>
      <c r="AL641" s="10"/>
      <c r="AY641" s="11"/>
      <c r="BL641" s="14"/>
    </row>
    <row r="642">
      <c r="Y642" s="9"/>
      <c r="AL642" s="10"/>
      <c r="AY642" s="11"/>
      <c r="BL642" s="14"/>
    </row>
    <row r="643">
      <c r="Y643" s="9"/>
      <c r="AL643" s="10"/>
      <c r="AY643" s="11"/>
      <c r="BL643" s="14"/>
    </row>
    <row r="644">
      <c r="Y644" s="9"/>
      <c r="AL644" s="10"/>
      <c r="AY644" s="11"/>
      <c r="BL644" s="14"/>
    </row>
    <row r="645">
      <c r="Y645" s="9"/>
      <c r="AL645" s="10"/>
      <c r="AY645" s="11"/>
      <c r="BL645" s="14"/>
    </row>
    <row r="646">
      <c r="Y646" s="9"/>
      <c r="AL646" s="10"/>
      <c r="AY646" s="11"/>
      <c r="BL646" s="14"/>
    </row>
    <row r="647">
      <c r="Y647" s="9"/>
      <c r="AL647" s="10"/>
      <c r="AY647" s="11"/>
      <c r="BL647" s="14"/>
    </row>
    <row r="648">
      <c r="Y648" s="9"/>
      <c r="AL648" s="10"/>
      <c r="AY648" s="11"/>
      <c r="BL648" s="14"/>
    </row>
    <row r="649">
      <c r="Y649" s="9"/>
      <c r="AL649" s="10"/>
      <c r="AY649" s="11"/>
      <c r="BL649" s="14"/>
    </row>
    <row r="650">
      <c r="Y650" s="9"/>
      <c r="AL650" s="10"/>
      <c r="AY650" s="11"/>
      <c r="BL650" s="14"/>
    </row>
    <row r="651">
      <c r="Y651" s="9"/>
      <c r="AL651" s="10"/>
      <c r="AY651" s="11"/>
      <c r="BL651" s="14"/>
    </row>
    <row r="652">
      <c r="Y652" s="9"/>
      <c r="AL652" s="10"/>
      <c r="AY652" s="11"/>
      <c r="BL652" s="14"/>
    </row>
    <row r="653">
      <c r="Y653" s="9"/>
      <c r="AL653" s="10"/>
      <c r="AY653" s="11"/>
      <c r="BL653" s="14"/>
    </row>
    <row r="654">
      <c r="Y654" s="9"/>
      <c r="AL654" s="10"/>
      <c r="AY654" s="11"/>
      <c r="BL654" s="14"/>
    </row>
    <row r="655">
      <c r="Y655" s="9"/>
      <c r="AL655" s="10"/>
      <c r="AY655" s="11"/>
      <c r="BL655" s="14"/>
    </row>
    <row r="656">
      <c r="Y656" s="9"/>
      <c r="AL656" s="10"/>
      <c r="AY656" s="11"/>
      <c r="BL656" s="14"/>
    </row>
    <row r="657">
      <c r="Y657" s="9"/>
      <c r="AL657" s="10"/>
      <c r="AY657" s="11"/>
      <c r="BL657" s="14"/>
    </row>
    <row r="658">
      <c r="Y658" s="9"/>
      <c r="AL658" s="10"/>
      <c r="AY658" s="11"/>
      <c r="BL658" s="14"/>
    </row>
    <row r="659">
      <c r="Y659" s="9"/>
      <c r="AL659" s="10"/>
      <c r="AY659" s="11"/>
      <c r="BL659" s="14"/>
    </row>
    <row r="660">
      <c r="Y660" s="9"/>
      <c r="AL660" s="10"/>
      <c r="AY660" s="11"/>
      <c r="BL660" s="14"/>
    </row>
    <row r="661">
      <c r="Y661" s="9"/>
      <c r="AL661" s="10"/>
      <c r="AY661" s="11"/>
      <c r="BL661" s="14"/>
    </row>
    <row r="662">
      <c r="Y662" s="9"/>
      <c r="AL662" s="10"/>
      <c r="AY662" s="11"/>
      <c r="BL662" s="14"/>
    </row>
    <row r="663">
      <c r="Y663" s="9"/>
      <c r="AL663" s="10"/>
      <c r="AY663" s="11"/>
      <c r="BL663" s="14"/>
    </row>
    <row r="664">
      <c r="Y664" s="9"/>
      <c r="AL664" s="10"/>
      <c r="AY664" s="11"/>
      <c r="BL664" s="14"/>
    </row>
    <row r="665">
      <c r="Y665" s="9"/>
      <c r="AL665" s="10"/>
      <c r="AY665" s="11"/>
      <c r="BL665" s="14"/>
    </row>
    <row r="666">
      <c r="Y666" s="9"/>
      <c r="AL666" s="10"/>
      <c r="AY666" s="11"/>
      <c r="BL666" s="14"/>
    </row>
    <row r="667">
      <c r="Y667" s="9"/>
      <c r="AL667" s="10"/>
      <c r="AY667" s="11"/>
      <c r="BL667" s="14"/>
    </row>
    <row r="668">
      <c r="Y668" s="9"/>
      <c r="AL668" s="10"/>
      <c r="AY668" s="11"/>
      <c r="BL668" s="14"/>
    </row>
    <row r="669">
      <c r="Y669" s="9"/>
      <c r="AL669" s="10"/>
      <c r="AY669" s="11"/>
      <c r="BL669" s="14"/>
    </row>
    <row r="670">
      <c r="Y670" s="9"/>
      <c r="AL670" s="10"/>
      <c r="AY670" s="11"/>
      <c r="BL670" s="14"/>
    </row>
    <row r="671">
      <c r="Y671" s="9"/>
      <c r="AL671" s="10"/>
      <c r="AY671" s="11"/>
      <c r="BL671" s="14"/>
    </row>
    <row r="672">
      <c r="Y672" s="9"/>
      <c r="AL672" s="10"/>
      <c r="AY672" s="11"/>
      <c r="BL672" s="14"/>
    </row>
    <row r="673">
      <c r="Y673" s="9"/>
      <c r="AL673" s="10"/>
      <c r="AY673" s="11"/>
      <c r="BL673" s="14"/>
    </row>
    <row r="674">
      <c r="Y674" s="9"/>
      <c r="AL674" s="10"/>
      <c r="AY674" s="11"/>
      <c r="BL674" s="14"/>
    </row>
    <row r="675">
      <c r="Y675" s="9"/>
      <c r="AL675" s="10"/>
      <c r="AY675" s="11"/>
      <c r="BL675" s="14"/>
    </row>
    <row r="676">
      <c r="Y676" s="9"/>
      <c r="AL676" s="10"/>
      <c r="AY676" s="11"/>
      <c r="BL676" s="14"/>
    </row>
    <row r="677">
      <c r="Y677" s="9"/>
      <c r="AL677" s="10"/>
      <c r="AY677" s="11"/>
      <c r="BL677" s="14"/>
    </row>
    <row r="678">
      <c r="Y678" s="9"/>
      <c r="AL678" s="10"/>
      <c r="AY678" s="11"/>
      <c r="BL678" s="14"/>
    </row>
    <row r="679">
      <c r="Y679" s="9"/>
      <c r="AL679" s="10"/>
      <c r="AY679" s="11"/>
      <c r="BL679" s="14"/>
    </row>
    <row r="680">
      <c r="Y680" s="9"/>
      <c r="AL680" s="10"/>
      <c r="AY680" s="11"/>
      <c r="BL680" s="14"/>
    </row>
    <row r="681">
      <c r="Y681" s="9"/>
      <c r="AL681" s="10"/>
      <c r="AY681" s="11"/>
      <c r="BL681" s="14"/>
    </row>
    <row r="682">
      <c r="Y682" s="9"/>
      <c r="AL682" s="10"/>
      <c r="AY682" s="11"/>
      <c r="BL682" s="14"/>
    </row>
    <row r="683">
      <c r="Y683" s="9"/>
      <c r="AL683" s="10"/>
      <c r="AY683" s="11"/>
      <c r="BL683" s="14"/>
    </row>
    <row r="684">
      <c r="Y684" s="9"/>
      <c r="AL684" s="10"/>
      <c r="AY684" s="11"/>
      <c r="BL684" s="14"/>
    </row>
    <row r="685">
      <c r="Y685" s="9"/>
      <c r="AL685" s="10"/>
      <c r="AY685" s="11"/>
      <c r="BL685" s="14"/>
    </row>
    <row r="686">
      <c r="Y686" s="9"/>
      <c r="AL686" s="10"/>
      <c r="AY686" s="11"/>
      <c r="BL686" s="14"/>
    </row>
    <row r="687">
      <c r="Y687" s="9"/>
      <c r="AL687" s="10"/>
      <c r="AY687" s="11"/>
      <c r="BL687" s="14"/>
    </row>
    <row r="688">
      <c r="Y688" s="9"/>
      <c r="AL688" s="10"/>
      <c r="AY688" s="11"/>
      <c r="BL688" s="14"/>
    </row>
    <row r="689">
      <c r="Y689" s="9"/>
      <c r="AL689" s="10"/>
      <c r="AY689" s="11"/>
      <c r="BL689" s="14"/>
    </row>
    <row r="690">
      <c r="Y690" s="9"/>
      <c r="AL690" s="10"/>
      <c r="AY690" s="11"/>
      <c r="BL690" s="14"/>
    </row>
    <row r="691">
      <c r="Y691" s="9"/>
      <c r="AL691" s="10"/>
      <c r="AY691" s="11"/>
      <c r="BL691" s="14"/>
    </row>
    <row r="692">
      <c r="Y692" s="9"/>
      <c r="AL692" s="10"/>
      <c r="AY692" s="11"/>
      <c r="BL692" s="14"/>
    </row>
    <row r="693">
      <c r="Y693" s="9"/>
      <c r="AL693" s="10"/>
      <c r="AY693" s="11"/>
      <c r="BL693" s="14"/>
    </row>
    <row r="694">
      <c r="Y694" s="9"/>
      <c r="AL694" s="10"/>
      <c r="AY694" s="11"/>
      <c r="BL694" s="14"/>
    </row>
    <row r="695">
      <c r="Y695" s="9"/>
      <c r="AL695" s="10"/>
      <c r="AY695" s="11"/>
      <c r="BL695" s="14"/>
    </row>
    <row r="696">
      <c r="Y696" s="9"/>
      <c r="AL696" s="10"/>
      <c r="AY696" s="11"/>
      <c r="BL696" s="14"/>
    </row>
    <row r="697">
      <c r="Y697" s="9"/>
      <c r="AL697" s="10"/>
      <c r="AY697" s="11"/>
      <c r="BL697" s="14"/>
    </row>
    <row r="698">
      <c r="Y698" s="9"/>
      <c r="AL698" s="10"/>
      <c r="AY698" s="11"/>
      <c r="BL698" s="14"/>
    </row>
    <row r="699">
      <c r="Y699" s="9"/>
      <c r="AL699" s="10"/>
      <c r="AY699" s="11"/>
      <c r="BL699" s="14"/>
    </row>
    <row r="700">
      <c r="Y700" s="9"/>
      <c r="AL700" s="10"/>
      <c r="AY700" s="11"/>
      <c r="BL700" s="14"/>
    </row>
    <row r="701">
      <c r="Y701" s="9"/>
      <c r="AL701" s="10"/>
      <c r="AY701" s="11"/>
      <c r="BL701" s="14"/>
    </row>
    <row r="702">
      <c r="Y702" s="9"/>
      <c r="AL702" s="10"/>
      <c r="AY702" s="11"/>
      <c r="BL702" s="14"/>
    </row>
    <row r="703">
      <c r="Y703" s="9"/>
      <c r="AL703" s="10"/>
      <c r="AY703" s="11"/>
      <c r="BL703" s="14"/>
    </row>
    <row r="704">
      <c r="Y704" s="9"/>
      <c r="AL704" s="10"/>
      <c r="AY704" s="11"/>
      <c r="BL704" s="14"/>
    </row>
    <row r="705">
      <c r="Y705" s="9"/>
      <c r="AL705" s="10"/>
      <c r="AY705" s="11"/>
      <c r="BL705" s="14"/>
    </row>
    <row r="706">
      <c r="Y706" s="9"/>
      <c r="AL706" s="10"/>
      <c r="AY706" s="11"/>
      <c r="BL706" s="14"/>
    </row>
    <row r="707">
      <c r="Y707" s="9"/>
      <c r="AL707" s="10"/>
      <c r="AY707" s="11"/>
      <c r="BL707" s="14"/>
    </row>
    <row r="708">
      <c r="Y708" s="9"/>
      <c r="AL708" s="10"/>
      <c r="AY708" s="11"/>
      <c r="BL708" s="14"/>
    </row>
    <row r="709">
      <c r="Y709" s="9"/>
      <c r="AL709" s="10"/>
      <c r="AY709" s="11"/>
      <c r="BL709" s="14"/>
    </row>
    <row r="710">
      <c r="Y710" s="9"/>
      <c r="AL710" s="10"/>
      <c r="AY710" s="11"/>
      <c r="BL710" s="14"/>
    </row>
    <row r="711">
      <c r="Y711" s="9"/>
      <c r="AL711" s="10"/>
      <c r="AY711" s="11"/>
      <c r="BL711" s="14"/>
    </row>
    <row r="712">
      <c r="Y712" s="9"/>
      <c r="AL712" s="10"/>
      <c r="AY712" s="11"/>
      <c r="BL712" s="14"/>
    </row>
    <row r="713">
      <c r="Y713" s="9"/>
      <c r="AL713" s="10"/>
      <c r="AY713" s="11"/>
      <c r="BL713" s="14"/>
    </row>
    <row r="714">
      <c r="Y714" s="9"/>
      <c r="AL714" s="10"/>
      <c r="AY714" s="11"/>
      <c r="BL714" s="14"/>
    </row>
    <row r="715">
      <c r="Y715" s="9"/>
      <c r="AL715" s="10"/>
      <c r="AY715" s="11"/>
      <c r="BL715" s="14"/>
    </row>
    <row r="716">
      <c r="Y716" s="9"/>
      <c r="AL716" s="10"/>
      <c r="AY716" s="11"/>
      <c r="BL716" s="14"/>
    </row>
    <row r="717">
      <c r="Y717" s="9"/>
      <c r="AL717" s="10"/>
      <c r="AY717" s="11"/>
      <c r="BL717" s="14"/>
    </row>
    <row r="718">
      <c r="Y718" s="9"/>
      <c r="AL718" s="10"/>
      <c r="AY718" s="11"/>
      <c r="BL718" s="14"/>
    </row>
    <row r="719">
      <c r="Y719" s="9"/>
      <c r="AL719" s="10"/>
      <c r="AY719" s="11"/>
      <c r="BL719" s="14"/>
    </row>
    <row r="720">
      <c r="Y720" s="9"/>
      <c r="AL720" s="10"/>
      <c r="AY720" s="11"/>
      <c r="BL720" s="14"/>
    </row>
    <row r="721">
      <c r="Y721" s="9"/>
      <c r="AL721" s="10"/>
      <c r="AY721" s="11"/>
      <c r="BL721" s="14"/>
    </row>
    <row r="722">
      <c r="Y722" s="9"/>
      <c r="AL722" s="10"/>
      <c r="AY722" s="11"/>
      <c r="BL722" s="14"/>
    </row>
    <row r="723">
      <c r="Y723" s="9"/>
      <c r="AL723" s="10"/>
      <c r="AY723" s="11"/>
      <c r="BL723" s="14"/>
    </row>
    <row r="724">
      <c r="Y724" s="9"/>
      <c r="AL724" s="10"/>
      <c r="AY724" s="11"/>
      <c r="BL724" s="14"/>
    </row>
    <row r="725">
      <c r="Y725" s="9"/>
      <c r="AL725" s="10"/>
      <c r="AY725" s="11"/>
      <c r="BL725" s="14"/>
    </row>
    <row r="726">
      <c r="Y726" s="9"/>
      <c r="AL726" s="10"/>
      <c r="AY726" s="11"/>
      <c r="BL726" s="14"/>
    </row>
    <row r="727">
      <c r="Y727" s="9"/>
      <c r="AL727" s="10"/>
      <c r="AY727" s="11"/>
      <c r="BL727" s="14"/>
    </row>
    <row r="728">
      <c r="Y728" s="9"/>
      <c r="AL728" s="10"/>
      <c r="AY728" s="11"/>
      <c r="BL728" s="14"/>
    </row>
    <row r="729">
      <c r="Y729" s="9"/>
      <c r="AL729" s="10"/>
      <c r="AY729" s="11"/>
      <c r="BL729" s="14"/>
    </row>
    <row r="730">
      <c r="Y730" s="9"/>
      <c r="AL730" s="10"/>
      <c r="AY730" s="11"/>
      <c r="BL730" s="14"/>
    </row>
    <row r="731">
      <c r="Y731" s="9"/>
      <c r="AL731" s="10"/>
      <c r="AY731" s="11"/>
      <c r="BL731" s="14"/>
    </row>
    <row r="732">
      <c r="Y732" s="9"/>
      <c r="AL732" s="10"/>
      <c r="AY732" s="11"/>
      <c r="BL732" s="14"/>
    </row>
    <row r="733">
      <c r="Y733" s="9"/>
      <c r="AL733" s="10"/>
      <c r="AY733" s="11"/>
      <c r="BL733" s="14"/>
    </row>
    <row r="734">
      <c r="Y734" s="9"/>
      <c r="AL734" s="10"/>
      <c r="AY734" s="11"/>
      <c r="BL734" s="14"/>
    </row>
    <row r="735">
      <c r="Y735" s="9"/>
      <c r="AL735" s="10"/>
      <c r="AY735" s="11"/>
      <c r="BL735" s="14"/>
    </row>
    <row r="736">
      <c r="Y736" s="9"/>
      <c r="AL736" s="10"/>
      <c r="AY736" s="11"/>
      <c r="BL736" s="14"/>
    </row>
    <row r="737">
      <c r="Y737" s="9"/>
      <c r="AL737" s="10"/>
      <c r="AY737" s="11"/>
      <c r="BL737" s="14"/>
    </row>
    <row r="738">
      <c r="Y738" s="9"/>
      <c r="AL738" s="10"/>
      <c r="AY738" s="11"/>
      <c r="BL738" s="14"/>
    </row>
    <row r="739">
      <c r="Y739" s="9"/>
      <c r="AL739" s="10"/>
      <c r="AY739" s="11"/>
      <c r="BL739" s="14"/>
    </row>
    <row r="740">
      <c r="Y740" s="9"/>
      <c r="AL740" s="10"/>
      <c r="AY740" s="11"/>
      <c r="BL740" s="14"/>
    </row>
    <row r="741">
      <c r="Y741" s="9"/>
      <c r="AL741" s="10"/>
      <c r="AY741" s="11"/>
      <c r="BL741" s="14"/>
    </row>
    <row r="742">
      <c r="Y742" s="9"/>
      <c r="AL742" s="10"/>
      <c r="AY742" s="11"/>
      <c r="BL742" s="14"/>
    </row>
    <row r="743">
      <c r="Y743" s="9"/>
      <c r="AL743" s="10"/>
      <c r="AY743" s="11"/>
      <c r="BL743" s="14"/>
    </row>
    <row r="744">
      <c r="Y744" s="9"/>
      <c r="AL744" s="10"/>
      <c r="AY744" s="11"/>
      <c r="BL744" s="14"/>
    </row>
    <row r="745">
      <c r="Y745" s="9"/>
      <c r="AL745" s="10"/>
      <c r="AY745" s="11"/>
      <c r="BL745" s="14"/>
    </row>
    <row r="746">
      <c r="Y746" s="9"/>
      <c r="AL746" s="10"/>
      <c r="AY746" s="11"/>
      <c r="BL746" s="14"/>
    </row>
    <row r="747">
      <c r="Y747" s="9"/>
      <c r="AL747" s="10"/>
      <c r="AY747" s="11"/>
      <c r="BL747" s="14"/>
    </row>
    <row r="748">
      <c r="Y748" s="9"/>
      <c r="AL748" s="10"/>
      <c r="AY748" s="11"/>
      <c r="BL748" s="14"/>
    </row>
    <row r="749">
      <c r="Y749" s="9"/>
      <c r="AL749" s="10"/>
      <c r="AY749" s="11"/>
      <c r="BL749" s="14"/>
    </row>
    <row r="750">
      <c r="Y750" s="9"/>
      <c r="AL750" s="10"/>
      <c r="AY750" s="11"/>
      <c r="BL750" s="14"/>
    </row>
    <row r="751">
      <c r="Y751" s="9"/>
      <c r="AL751" s="10"/>
      <c r="AY751" s="11"/>
      <c r="BL751" s="14"/>
    </row>
    <row r="752">
      <c r="Y752" s="9"/>
      <c r="AL752" s="10"/>
      <c r="AY752" s="11"/>
      <c r="BL752" s="14"/>
    </row>
    <row r="753">
      <c r="Y753" s="9"/>
      <c r="AL753" s="10"/>
      <c r="AY753" s="11"/>
      <c r="BL753" s="14"/>
    </row>
    <row r="754">
      <c r="Y754" s="9"/>
      <c r="AL754" s="10"/>
      <c r="AY754" s="11"/>
      <c r="BL754" s="14"/>
    </row>
    <row r="755">
      <c r="Y755" s="9"/>
      <c r="AL755" s="10"/>
      <c r="AY755" s="11"/>
      <c r="BL755" s="14"/>
    </row>
    <row r="756">
      <c r="Y756" s="9"/>
      <c r="AL756" s="10"/>
      <c r="AY756" s="11"/>
      <c r="BL756" s="14"/>
    </row>
    <row r="757">
      <c r="Y757" s="9"/>
      <c r="AL757" s="10"/>
      <c r="AY757" s="11"/>
      <c r="BL757" s="14"/>
    </row>
    <row r="758">
      <c r="Y758" s="9"/>
      <c r="AL758" s="10"/>
      <c r="AY758" s="11"/>
      <c r="BL758" s="14"/>
    </row>
    <row r="759">
      <c r="Y759" s="9"/>
      <c r="AL759" s="10"/>
      <c r="AY759" s="11"/>
      <c r="BL759" s="14"/>
    </row>
    <row r="760">
      <c r="Y760" s="9"/>
      <c r="AL760" s="10"/>
      <c r="AY760" s="11"/>
      <c r="BL760" s="14"/>
    </row>
    <row r="761">
      <c r="Y761" s="9"/>
      <c r="AL761" s="10"/>
      <c r="AY761" s="11"/>
      <c r="BL761" s="14"/>
    </row>
    <row r="762">
      <c r="Y762" s="9"/>
      <c r="AL762" s="10"/>
      <c r="AY762" s="11"/>
      <c r="BL762" s="14"/>
    </row>
    <row r="763">
      <c r="Y763" s="9"/>
      <c r="AL763" s="10"/>
      <c r="AY763" s="11"/>
      <c r="BL763" s="14"/>
    </row>
    <row r="764">
      <c r="Y764" s="9"/>
      <c r="AL764" s="10"/>
      <c r="AY764" s="11"/>
      <c r="BL764" s="14"/>
    </row>
    <row r="765">
      <c r="Y765" s="9"/>
      <c r="AL765" s="10"/>
      <c r="AY765" s="11"/>
      <c r="BL765" s="14"/>
    </row>
    <row r="766">
      <c r="Y766" s="9"/>
      <c r="AL766" s="10"/>
      <c r="AY766" s="11"/>
      <c r="BL766" s="14"/>
    </row>
    <row r="767">
      <c r="Y767" s="9"/>
      <c r="AL767" s="10"/>
      <c r="AY767" s="11"/>
      <c r="BL767" s="14"/>
    </row>
    <row r="768">
      <c r="Y768" s="9"/>
      <c r="AL768" s="10"/>
      <c r="AY768" s="11"/>
      <c r="BL768" s="14"/>
    </row>
    <row r="769">
      <c r="Y769" s="9"/>
      <c r="AL769" s="10"/>
      <c r="AY769" s="11"/>
      <c r="BL769" s="14"/>
    </row>
    <row r="770">
      <c r="Y770" s="9"/>
      <c r="AL770" s="10"/>
      <c r="AY770" s="11"/>
      <c r="BL770" s="14"/>
    </row>
    <row r="771">
      <c r="Y771" s="9"/>
      <c r="AL771" s="10"/>
      <c r="AY771" s="11"/>
      <c r="BL771" s="14"/>
    </row>
    <row r="772">
      <c r="Y772" s="9"/>
      <c r="AL772" s="10"/>
      <c r="AY772" s="11"/>
      <c r="BL772" s="14"/>
    </row>
    <row r="773">
      <c r="Y773" s="9"/>
      <c r="AL773" s="10"/>
      <c r="AY773" s="11"/>
      <c r="BL773" s="14"/>
    </row>
    <row r="774">
      <c r="Y774" s="9"/>
      <c r="AL774" s="10"/>
      <c r="AY774" s="11"/>
      <c r="BL774" s="14"/>
    </row>
    <row r="775">
      <c r="Y775" s="9"/>
      <c r="AL775" s="10"/>
      <c r="AY775" s="11"/>
      <c r="BL775" s="14"/>
    </row>
    <row r="776">
      <c r="Y776" s="9"/>
      <c r="AL776" s="10"/>
      <c r="AY776" s="11"/>
      <c r="BL776" s="14"/>
    </row>
    <row r="777">
      <c r="Y777" s="9"/>
      <c r="AL777" s="10"/>
      <c r="AY777" s="11"/>
      <c r="BL777" s="14"/>
    </row>
    <row r="778">
      <c r="Y778" s="9"/>
      <c r="AL778" s="10"/>
      <c r="AY778" s="11"/>
      <c r="BL778" s="14"/>
    </row>
    <row r="779">
      <c r="Y779" s="9"/>
      <c r="AL779" s="10"/>
      <c r="AY779" s="11"/>
      <c r="BL779" s="14"/>
    </row>
    <row r="780">
      <c r="Y780" s="9"/>
      <c r="AL780" s="10"/>
      <c r="AY780" s="11"/>
      <c r="BL780" s="14"/>
    </row>
    <row r="781">
      <c r="Y781" s="9"/>
      <c r="AL781" s="10"/>
      <c r="AY781" s="11"/>
      <c r="BL781" s="14"/>
    </row>
    <row r="782">
      <c r="Y782" s="9"/>
      <c r="AL782" s="10"/>
      <c r="AY782" s="11"/>
      <c r="BL782" s="14"/>
    </row>
    <row r="783">
      <c r="Y783" s="9"/>
      <c r="AL783" s="10"/>
      <c r="AY783" s="11"/>
      <c r="BL783" s="14"/>
    </row>
    <row r="784">
      <c r="Y784" s="9"/>
      <c r="AL784" s="10"/>
      <c r="AY784" s="11"/>
      <c r="BL784" s="14"/>
    </row>
    <row r="785">
      <c r="Y785" s="9"/>
      <c r="AL785" s="10"/>
      <c r="AY785" s="11"/>
      <c r="BL785" s="14"/>
    </row>
    <row r="786">
      <c r="Y786" s="9"/>
      <c r="AL786" s="10"/>
      <c r="AY786" s="11"/>
      <c r="BL786" s="14"/>
    </row>
    <row r="787">
      <c r="Y787" s="9"/>
      <c r="AL787" s="10"/>
      <c r="AY787" s="11"/>
      <c r="BL787" s="14"/>
    </row>
    <row r="788">
      <c r="Y788" s="9"/>
      <c r="AL788" s="10"/>
      <c r="AY788" s="11"/>
      <c r="BL788" s="14"/>
    </row>
    <row r="789">
      <c r="Y789" s="9"/>
      <c r="AL789" s="10"/>
      <c r="AY789" s="11"/>
      <c r="BL789" s="14"/>
    </row>
    <row r="790">
      <c r="Y790" s="9"/>
      <c r="AL790" s="10"/>
      <c r="AY790" s="11"/>
      <c r="BL790" s="14"/>
    </row>
    <row r="791">
      <c r="Y791" s="9"/>
      <c r="AL791" s="10"/>
      <c r="AY791" s="11"/>
      <c r="BL791" s="14"/>
    </row>
    <row r="792">
      <c r="Y792" s="9"/>
      <c r="AL792" s="10"/>
      <c r="AY792" s="11"/>
      <c r="BL792" s="14"/>
    </row>
    <row r="793">
      <c r="Y793" s="9"/>
      <c r="AL793" s="10"/>
      <c r="AY793" s="11"/>
      <c r="BL793" s="14"/>
    </row>
    <row r="794">
      <c r="Y794" s="9"/>
      <c r="AL794" s="10"/>
      <c r="AY794" s="11"/>
      <c r="BL794" s="14"/>
    </row>
    <row r="795">
      <c r="Y795" s="9"/>
      <c r="AL795" s="10"/>
      <c r="AY795" s="11"/>
      <c r="BL795" s="14"/>
    </row>
    <row r="796">
      <c r="Y796" s="9"/>
      <c r="AL796" s="10"/>
      <c r="AY796" s="11"/>
      <c r="BL796" s="14"/>
    </row>
    <row r="797">
      <c r="Y797" s="9"/>
      <c r="AL797" s="10"/>
      <c r="AY797" s="11"/>
      <c r="BL797" s="14"/>
    </row>
    <row r="798">
      <c r="Y798" s="9"/>
      <c r="AL798" s="10"/>
      <c r="AY798" s="11"/>
      <c r="BL798" s="14"/>
    </row>
    <row r="799">
      <c r="Y799" s="9"/>
      <c r="AL799" s="10"/>
      <c r="AY799" s="11"/>
      <c r="BL799" s="14"/>
    </row>
    <row r="800">
      <c r="Y800" s="9"/>
      <c r="AL800" s="10"/>
      <c r="AY800" s="11"/>
      <c r="BL800" s="14"/>
    </row>
    <row r="801">
      <c r="Y801" s="9"/>
      <c r="AL801" s="10"/>
      <c r="AY801" s="11"/>
      <c r="BL801" s="14"/>
    </row>
    <row r="802">
      <c r="Y802" s="9"/>
      <c r="AL802" s="10"/>
      <c r="AY802" s="11"/>
      <c r="BL802" s="14"/>
    </row>
    <row r="803">
      <c r="Y803" s="9"/>
      <c r="AL803" s="10"/>
      <c r="AY803" s="11"/>
      <c r="BL803" s="14"/>
    </row>
    <row r="804">
      <c r="Y804" s="9"/>
      <c r="AL804" s="10"/>
      <c r="AY804" s="11"/>
      <c r="BL804" s="14"/>
    </row>
    <row r="805">
      <c r="Y805" s="9"/>
      <c r="AL805" s="10"/>
      <c r="AY805" s="11"/>
      <c r="BL805" s="14"/>
    </row>
    <row r="806">
      <c r="Y806" s="9"/>
      <c r="AL806" s="10"/>
      <c r="AY806" s="11"/>
      <c r="BL806" s="14"/>
    </row>
    <row r="807">
      <c r="Y807" s="9"/>
      <c r="AL807" s="10"/>
      <c r="AY807" s="11"/>
      <c r="BL807" s="14"/>
    </row>
    <row r="808">
      <c r="Y808" s="9"/>
      <c r="AL808" s="10"/>
      <c r="AY808" s="11"/>
      <c r="BL808" s="14"/>
    </row>
    <row r="809">
      <c r="Y809" s="9"/>
      <c r="AL809" s="10"/>
      <c r="AY809" s="11"/>
      <c r="BL809" s="14"/>
    </row>
    <row r="810">
      <c r="Y810" s="9"/>
      <c r="AL810" s="10"/>
      <c r="AY810" s="11"/>
      <c r="BL810" s="14"/>
    </row>
    <row r="811">
      <c r="Y811" s="9"/>
      <c r="AL811" s="10"/>
      <c r="AY811" s="11"/>
      <c r="BL811" s="14"/>
    </row>
    <row r="812">
      <c r="Y812" s="9"/>
      <c r="AL812" s="10"/>
      <c r="AY812" s="11"/>
      <c r="BL812" s="14"/>
    </row>
    <row r="813">
      <c r="Y813" s="9"/>
      <c r="AL813" s="10"/>
      <c r="AY813" s="11"/>
      <c r="BL813" s="14"/>
    </row>
    <row r="814">
      <c r="Y814" s="9"/>
      <c r="AL814" s="10"/>
      <c r="AY814" s="11"/>
      <c r="BL814" s="14"/>
    </row>
    <row r="815">
      <c r="Y815" s="9"/>
      <c r="AL815" s="10"/>
      <c r="AY815" s="11"/>
      <c r="BL815" s="14"/>
    </row>
    <row r="816">
      <c r="Y816" s="9"/>
      <c r="AL816" s="10"/>
      <c r="AY816" s="11"/>
      <c r="BL816" s="14"/>
    </row>
    <row r="817">
      <c r="Y817" s="9"/>
      <c r="AL817" s="10"/>
      <c r="AY817" s="11"/>
      <c r="BL817" s="14"/>
    </row>
    <row r="818">
      <c r="Y818" s="9"/>
      <c r="AL818" s="10"/>
      <c r="AY818" s="11"/>
      <c r="BL818" s="14"/>
    </row>
    <row r="819">
      <c r="Y819" s="9"/>
      <c r="AL819" s="10"/>
      <c r="AY819" s="11"/>
      <c r="BL819" s="14"/>
    </row>
    <row r="820">
      <c r="Y820" s="9"/>
      <c r="AL820" s="10"/>
      <c r="AY820" s="11"/>
      <c r="BL820" s="14"/>
    </row>
    <row r="821">
      <c r="Y821" s="9"/>
      <c r="AL821" s="10"/>
      <c r="AY821" s="11"/>
      <c r="BL821" s="14"/>
    </row>
    <row r="822">
      <c r="Y822" s="9"/>
      <c r="AL822" s="10"/>
      <c r="AY822" s="11"/>
      <c r="BL822" s="14"/>
    </row>
    <row r="823">
      <c r="Y823" s="9"/>
      <c r="AL823" s="10"/>
      <c r="AY823" s="11"/>
      <c r="BL823" s="14"/>
    </row>
    <row r="824">
      <c r="Y824" s="9"/>
      <c r="AL824" s="10"/>
      <c r="AY824" s="11"/>
      <c r="BL824" s="14"/>
    </row>
    <row r="825">
      <c r="Y825" s="9"/>
      <c r="AL825" s="10"/>
      <c r="AY825" s="11"/>
      <c r="BL825" s="14"/>
    </row>
    <row r="826">
      <c r="Y826" s="9"/>
      <c r="AL826" s="10"/>
      <c r="AY826" s="11"/>
      <c r="BL826" s="14"/>
    </row>
    <row r="827">
      <c r="Y827" s="9"/>
      <c r="AL827" s="10"/>
      <c r="AY827" s="11"/>
      <c r="BL827" s="14"/>
    </row>
    <row r="828">
      <c r="Y828" s="9"/>
      <c r="AL828" s="10"/>
      <c r="AY828" s="11"/>
      <c r="BL828" s="14"/>
    </row>
    <row r="829">
      <c r="Y829" s="9"/>
      <c r="AL829" s="10"/>
      <c r="AY829" s="11"/>
      <c r="BL829" s="14"/>
    </row>
    <row r="830">
      <c r="Y830" s="9"/>
      <c r="AL830" s="10"/>
      <c r="AY830" s="11"/>
      <c r="BL830" s="14"/>
    </row>
    <row r="831">
      <c r="Y831" s="9"/>
      <c r="AL831" s="10"/>
      <c r="AY831" s="11"/>
      <c r="BL831" s="14"/>
    </row>
    <row r="832">
      <c r="Y832" s="9"/>
      <c r="AL832" s="10"/>
      <c r="AY832" s="11"/>
      <c r="BL832" s="14"/>
    </row>
    <row r="833">
      <c r="Y833" s="9"/>
      <c r="AL833" s="10"/>
      <c r="AY833" s="11"/>
      <c r="BL833" s="14"/>
    </row>
    <row r="834">
      <c r="Y834" s="9"/>
      <c r="AL834" s="10"/>
      <c r="AY834" s="11"/>
      <c r="BL834" s="14"/>
    </row>
    <row r="835">
      <c r="Y835" s="9"/>
      <c r="AL835" s="10"/>
      <c r="AY835" s="11"/>
      <c r="BL835" s="14"/>
    </row>
    <row r="836">
      <c r="Y836" s="9"/>
      <c r="AL836" s="10"/>
      <c r="AY836" s="11"/>
      <c r="BL836" s="14"/>
    </row>
    <row r="837">
      <c r="Y837" s="9"/>
      <c r="AL837" s="10"/>
      <c r="AY837" s="11"/>
      <c r="BL837" s="14"/>
    </row>
    <row r="838">
      <c r="Y838" s="9"/>
      <c r="AL838" s="10"/>
      <c r="AY838" s="11"/>
      <c r="BL838" s="14"/>
    </row>
    <row r="839">
      <c r="Y839" s="9"/>
      <c r="AL839" s="10"/>
      <c r="AY839" s="11"/>
      <c r="BL839" s="14"/>
    </row>
    <row r="840">
      <c r="Y840" s="9"/>
      <c r="AL840" s="10"/>
      <c r="AY840" s="11"/>
      <c r="BL840" s="14"/>
    </row>
    <row r="841">
      <c r="Y841" s="9"/>
      <c r="AL841" s="10"/>
      <c r="AY841" s="11"/>
      <c r="BL841" s="14"/>
    </row>
    <row r="842">
      <c r="Y842" s="9"/>
      <c r="AL842" s="10"/>
      <c r="AY842" s="11"/>
      <c r="BL842" s="14"/>
    </row>
    <row r="843">
      <c r="Y843" s="9"/>
      <c r="AL843" s="10"/>
      <c r="AY843" s="11"/>
      <c r="BL843" s="14"/>
    </row>
    <row r="844">
      <c r="Y844" s="9"/>
      <c r="AL844" s="10"/>
      <c r="AY844" s="11"/>
      <c r="BL844" s="14"/>
    </row>
    <row r="845">
      <c r="Y845" s="9"/>
      <c r="AL845" s="10"/>
      <c r="AY845" s="11"/>
      <c r="BL845" s="14"/>
    </row>
    <row r="846">
      <c r="Y846" s="9"/>
      <c r="AL846" s="10"/>
      <c r="AY846" s="11"/>
      <c r="BL846" s="14"/>
    </row>
    <row r="847">
      <c r="Y847" s="9"/>
      <c r="AL847" s="10"/>
      <c r="AY847" s="11"/>
      <c r="BL847" s="14"/>
    </row>
    <row r="848">
      <c r="Y848" s="9"/>
      <c r="AL848" s="10"/>
      <c r="AY848" s="11"/>
      <c r="BL848" s="14"/>
    </row>
    <row r="849">
      <c r="Y849" s="9"/>
      <c r="AL849" s="10"/>
      <c r="AY849" s="11"/>
      <c r="BL849" s="14"/>
    </row>
    <row r="850">
      <c r="Y850" s="9"/>
      <c r="AL850" s="10"/>
      <c r="AY850" s="11"/>
      <c r="BL850" s="14"/>
    </row>
    <row r="851">
      <c r="Y851" s="9"/>
      <c r="AL851" s="10"/>
      <c r="AY851" s="11"/>
      <c r="BL851" s="14"/>
    </row>
    <row r="852">
      <c r="Y852" s="9"/>
      <c r="AL852" s="10"/>
      <c r="AY852" s="11"/>
      <c r="BL852" s="14"/>
    </row>
    <row r="853">
      <c r="Y853" s="9"/>
      <c r="AL853" s="10"/>
      <c r="AY853" s="11"/>
      <c r="BL853" s="14"/>
    </row>
    <row r="854">
      <c r="Y854" s="9"/>
      <c r="AL854" s="10"/>
      <c r="AY854" s="11"/>
      <c r="BL854" s="14"/>
    </row>
    <row r="855">
      <c r="Y855" s="9"/>
      <c r="AL855" s="10"/>
      <c r="AY855" s="11"/>
      <c r="BL855" s="14"/>
    </row>
    <row r="856">
      <c r="Y856" s="9"/>
      <c r="AL856" s="10"/>
      <c r="AY856" s="11"/>
      <c r="BL856" s="14"/>
    </row>
    <row r="857">
      <c r="Y857" s="9"/>
      <c r="AL857" s="10"/>
      <c r="AY857" s="11"/>
      <c r="BL857" s="14"/>
    </row>
    <row r="858">
      <c r="Y858" s="9"/>
      <c r="AL858" s="10"/>
      <c r="AY858" s="11"/>
      <c r="BL858" s="14"/>
    </row>
    <row r="859">
      <c r="Y859" s="9"/>
      <c r="AL859" s="10"/>
      <c r="AY859" s="11"/>
      <c r="BL859" s="14"/>
    </row>
    <row r="860">
      <c r="Y860" s="9"/>
      <c r="AL860" s="10"/>
      <c r="AY860" s="11"/>
      <c r="BL860" s="14"/>
    </row>
    <row r="861">
      <c r="Y861" s="9"/>
      <c r="AL861" s="10"/>
      <c r="AY861" s="11"/>
      <c r="BL861" s="14"/>
    </row>
    <row r="862">
      <c r="Y862" s="9"/>
      <c r="AL862" s="10"/>
      <c r="AY862" s="11"/>
      <c r="BL862" s="14"/>
    </row>
    <row r="863">
      <c r="Y863" s="9"/>
      <c r="AL863" s="10"/>
      <c r="AY863" s="11"/>
      <c r="BL863" s="14"/>
    </row>
    <row r="864">
      <c r="Y864" s="9"/>
      <c r="AL864" s="10"/>
      <c r="AY864" s="11"/>
      <c r="BL864" s="14"/>
    </row>
    <row r="865">
      <c r="Y865" s="9"/>
      <c r="AL865" s="10"/>
      <c r="AY865" s="11"/>
      <c r="BL865" s="14"/>
    </row>
    <row r="866">
      <c r="Y866" s="9"/>
      <c r="AL866" s="10"/>
      <c r="AY866" s="11"/>
      <c r="BL866" s="14"/>
    </row>
    <row r="867">
      <c r="Y867" s="9"/>
      <c r="AL867" s="10"/>
      <c r="AY867" s="11"/>
      <c r="BL867" s="14"/>
    </row>
    <row r="868">
      <c r="Y868" s="9"/>
      <c r="AL868" s="10"/>
      <c r="AY868" s="11"/>
      <c r="BL868" s="14"/>
    </row>
    <row r="869">
      <c r="Y869" s="9"/>
      <c r="AL869" s="10"/>
      <c r="AY869" s="11"/>
      <c r="BL869" s="14"/>
    </row>
    <row r="870">
      <c r="Y870" s="9"/>
      <c r="AL870" s="10"/>
      <c r="AY870" s="11"/>
      <c r="BL870" s="14"/>
    </row>
    <row r="871">
      <c r="Y871" s="9"/>
      <c r="AL871" s="10"/>
      <c r="AY871" s="11"/>
      <c r="BL871" s="14"/>
    </row>
    <row r="872">
      <c r="Y872" s="9"/>
      <c r="AL872" s="10"/>
      <c r="AY872" s="11"/>
      <c r="BL872" s="14"/>
    </row>
    <row r="873">
      <c r="Y873" s="9"/>
      <c r="AL873" s="10"/>
      <c r="AY873" s="11"/>
      <c r="BL873" s="14"/>
    </row>
    <row r="874">
      <c r="Y874" s="9"/>
      <c r="AL874" s="10"/>
      <c r="AY874" s="11"/>
      <c r="BL874" s="14"/>
    </row>
    <row r="875">
      <c r="Y875" s="9"/>
      <c r="AL875" s="10"/>
      <c r="AY875" s="11"/>
      <c r="BL875" s="14"/>
    </row>
    <row r="876">
      <c r="Y876" s="9"/>
      <c r="AL876" s="10"/>
      <c r="AY876" s="11"/>
      <c r="BL876" s="14"/>
    </row>
    <row r="877">
      <c r="Y877" s="9"/>
      <c r="AL877" s="10"/>
      <c r="AY877" s="11"/>
      <c r="BL877" s="14"/>
    </row>
    <row r="878">
      <c r="Y878" s="9"/>
      <c r="AL878" s="10"/>
      <c r="AY878" s="11"/>
      <c r="BL878" s="14"/>
    </row>
    <row r="879">
      <c r="Y879" s="9"/>
      <c r="AL879" s="10"/>
      <c r="AY879" s="11"/>
      <c r="BL879" s="14"/>
    </row>
    <row r="880">
      <c r="Y880" s="9"/>
      <c r="AL880" s="10"/>
      <c r="AY880" s="11"/>
      <c r="BL880" s="14"/>
    </row>
    <row r="881">
      <c r="Y881" s="9"/>
      <c r="AL881" s="10"/>
      <c r="AY881" s="11"/>
      <c r="BL881" s="14"/>
    </row>
    <row r="882">
      <c r="Y882" s="9"/>
      <c r="AL882" s="10"/>
      <c r="AY882" s="11"/>
      <c r="BL882" s="14"/>
    </row>
    <row r="883">
      <c r="Y883" s="9"/>
      <c r="AL883" s="10"/>
      <c r="AY883" s="11"/>
      <c r="BL883" s="14"/>
    </row>
    <row r="884">
      <c r="Y884" s="9"/>
      <c r="AL884" s="10"/>
      <c r="AY884" s="11"/>
      <c r="BL884" s="14"/>
    </row>
    <row r="885">
      <c r="Y885" s="9"/>
      <c r="AL885" s="10"/>
      <c r="AY885" s="11"/>
      <c r="BL885" s="14"/>
    </row>
    <row r="886">
      <c r="Y886" s="9"/>
      <c r="AL886" s="10"/>
      <c r="AY886" s="11"/>
      <c r="BL886" s="14"/>
    </row>
    <row r="887">
      <c r="Y887" s="9"/>
      <c r="AL887" s="10"/>
      <c r="AY887" s="11"/>
      <c r="BL887" s="14"/>
    </row>
    <row r="888">
      <c r="Y888" s="9"/>
      <c r="AL888" s="10"/>
      <c r="AY888" s="11"/>
      <c r="BL888" s="14"/>
    </row>
    <row r="889">
      <c r="Y889" s="9"/>
      <c r="AL889" s="10"/>
      <c r="AY889" s="11"/>
      <c r="BL889" s="14"/>
    </row>
    <row r="890">
      <c r="Y890" s="9"/>
      <c r="AL890" s="10"/>
      <c r="AY890" s="11"/>
      <c r="BL890" s="14"/>
    </row>
    <row r="891">
      <c r="Y891" s="9"/>
      <c r="AL891" s="10"/>
      <c r="AY891" s="11"/>
      <c r="BL891" s="14"/>
    </row>
    <row r="892">
      <c r="Y892" s="9"/>
      <c r="AL892" s="10"/>
      <c r="AY892" s="11"/>
      <c r="BL892" s="14"/>
    </row>
    <row r="893">
      <c r="Y893" s="9"/>
      <c r="AL893" s="10"/>
      <c r="AY893" s="11"/>
      <c r="BL893" s="14"/>
    </row>
    <row r="894">
      <c r="Y894" s="9"/>
      <c r="AL894" s="10"/>
      <c r="AY894" s="11"/>
      <c r="BL894" s="14"/>
    </row>
    <row r="895">
      <c r="Y895" s="9"/>
      <c r="AL895" s="10"/>
      <c r="AY895" s="11"/>
      <c r="BL895" s="14"/>
    </row>
    <row r="896">
      <c r="Y896" s="9"/>
      <c r="AL896" s="10"/>
      <c r="AY896" s="11"/>
      <c r="BL896" s="14"/>
    </row>
    <row r="897">
      <c r="Y897" s="9"/>
      <c r="AL897" s="10"/>
      <c r="AY897" s="11"/>
      <c r="BL897" s="14"/>
    </row>
    <row r="898">
      <c r="Y898" s="9"/>
      <c r="AL898" s="10"/>
      <c r="AY898" s="11"/>
      <c r="BL898" s="14"/>
    </row>
    <row r="899">
      <c r="Y899" s="9"/>
      <c r="AL899" s="10"/>
      <c r="AY899" s="11"/>
      <c r="BL899" s="14"/>
    </row>
    <row r="900">
      <c r="Y900" s="9"/>
      <c r="AL900" s="10"/>
      <c r="AY900" s="11"/>
      <c r="BL900" s="14"/>
    </row>
    <row r="901">
      <c r="Y901" s="9"/>
      <c r="AL901" s="10"/>
      <c r="AY901" s="11"/>
      <c r="BL901" s="14"/>
    </row>
    <row r="902">
      <c r="Y902" s="9"/>
      <c r="AL902" s="10"/>
      <c r="AY902" s="11"/>
      <c r="BL902" s="14"/>
    </row>
    <row r="903">
      <c r="Y903" s="9"/>
      <c r="AL903" s="10"/>
      <c r="AY903" s="11"/>
      <c r="BL903" s="14"/>
    </row>
    <row r="904">
      <c r="Y904" s="9"/>
      <c r="AL904" s="10"/>
      <c r="AY904" s="11"/>
      <c r="BL904" s="14"/>
    </row>
    <row r="905">
      <c r="Y905" s="9"/>
      <c r="AL905" s="10"/>
      <c r="AY905" s="11"/>
      <c r="BL905" s="14"/>
    </row>
    <row r="906">
      <c r="Y906" s="9"/>
      <c r="AL906" s="10"/>
      <c r="AY906" s="11"/>
      <c r="BL906" s="14"/>
    </row>
    <row r="907">
      <c r="Y907" s="9"/>
      <c r="AL907" s="10"/>
      <c r="AY907" s="11"/>
      <c r="BL907" s="14"/>
    </row>
    <row r="908">
      <c r="Y908" s="9"/>
      <c r="AL908" s="10"/>
      <c r="AY908" s="11"/>
      <c r="BL908" s="14"/>
    </row>
    <row r="909">
      <c r="Y909" s="9"/>
      <c r="AL909" s="10"/>
      <c r="AY909" s="11"/>
      <c r="BL909" s="14"/>
    </row>
    <row r="910">
      <c r="Y910" s="9"/>
      <c r="AL910" s="10"/>
      <c r="AY910" s="11"/>
      <c r="BL910" s="14"/>
    </row>
    <row r="911">
      <c r="Y911" s="9"/>
      <c r="AL911" s="10"/>
      <c r="AY911" s="11"/>
      <c r="BL911" s="14"/>
    </row>
    <row r="912">
      <c r="Y912" s="9"/>
      <c r="AL912" s="10"/>
      <c r="AY912" s="11"/>
      <c r="BL912" s="14"/>
    </row>
    <row r="913">
      <c r="Y913" s="9"/>
      <c r="AL913" s="10"/>
      <c r="AY913" s="11"/>
      <c r="BL913" s="14"/>
    </row>
    <row r="914">
      <c r="Y914" s="9"/>
      <c r="AL914" s="10"/>
      <c r="AY914" s="11"/>
      <c r="BL914" s="14"/>
    </row>
    <row r="915">
      <c r="Y915" s="9"/>
      <c r="AL915" s="10"/>
      <c r="AY915" s="11"/>
      <c r="BL915" s="14"/>
    </row>
    <row r="916">
      <c r="Y916" s="9"/>
      <c r="AL916" s="10"/>
      <c r="AY916" s="11"/>
      <c r="BL916" s="14"/>
    </row>
    <row r="917">
      <c r="Y917" s="9"/>
      <c r="AL917" s="10"/>
      <c r="AY917" s="11"/>
      <c r="BL917" s="14"/>
    </row>
    <row r="918">
      <c r="Y918" s="9"/>
      <c r="AL918" s="10"/>
      <c r="AY918" s="11"/>
      <c r="BL918" s="14"/>
    </row>
    <row r="919">
      <c r="Y919" s="9"/>
      <c r="AL919" s="10"/>
      <c r="AY919" s="11"/>
      <c r="BL919" s="14"/>
    </row>
    <row r="920">
      <c r="Y920" s="9"/>
      <c r="AL920" s="10"/>
      <c r="AY920" s="11"/>
      <c r="BL920" s="14"/>
    </row>
    <row r="921">
      <c r="Y921" s="9"/>
      <c r="AL921" s="10"/>
      <c r="AY921" s="11"/>
      <c r="BL921" s="14"/>
    </row>
    <row r="922">
      <c r="Y922" s="9"/>
      <c r="AL922" s="10"/>
      <c r="AY922" s="11"/>
      <c r="BL922" s="14"/>
    </row>
    <row r="923">
      <c r="Y923" s="9"/>
      <c r="AL923" s="10"/>
      <c r="AY923" s="11"/>
      <c r="BL923" s="14"/>
    </row>
    <row r="924">
      <c r="Y924" s="9"/>
      <c r="AL924" s="10"/>
      <c r="AY924" s="11"/>
      <c r="BL924" s="14"/>
    </row>
    <row r="925">
      <c r="Y925" s="9"/>
      <c r="AL925" s="10"/>
      <c r="AY925" s="11"/>
      <c r="BL925" s="14"/>
    </row>
    <row r="926">
      <c r="Y926" s="9"/>
      <c r="AL926" s="10"/>
      <c r="AY926" s="11"/>
      <c r="BL926" s="14"/>
    </row>
    <row r="927">
      <c r="Y927" s="9"/>
      <c r="AL927" s="10"/>
      <c r="AY927" s="11"/>
      <c r="BL927" s="14"/>
    </row>
    <row r="928">
      <c r="Y928" s="9"/>
      <c r="AL928" s="10"/>
      <c r="AY928" s="11"/>
      <c r="BL928" s="14"/>
    </row>
    <row r="929">
      <c r="Y929" s="9"/>
      <c r="AL929" s="10"/>
      <c r="AY929" s="11"/>
      <c r="BL929" s="14"/>
    </row>
    <row r="930">
      <c r="Y930" s="9"/>
      <c r="AL930" s="10"/>
      <c r="AY930" s="11"/>
      <c r="BL930" s="14"/>
    </row>
    <row r="931">
      <c r="Y931" s="9"/>
      <c r="AL931" s="10"/>
      <c r="AY931" s="11"/>
      <c r="BL931" s="14"/>
    </row>
    <row r="932">
      <c r="Y932" s="9"/>
      <c r="AL932" s="10"/>
      <c r="AY932" s="11"/>
      <c r="BL932" s="14"/>
    </row>
    <row r="933">
      <c r="Y933" s="9"/>
      <c r="AL933" s="10"/>
      <c r="AY933" s="11"/>
      <c r="BL933" s="14"/>
    </row>
    <row r="934">
      <c r="Y934" s="9"/>
      <c r="AL934" s="10"/>
      <c r="AY934" s="11"/>
      <c r="BL934" s="14"/>
    </row>
    <row r="935">
      <c r="Y935" s="9"/>
      <c r="AL935" s="10"/>
      <c r="AY935" s="11"/>
      <c r="BL935" s="14"/>
    </row>
    <row r="936">
      <c r="Y936" s="9"/>
      <c r="AL936" s="10"/>
      <c r="AY936" s="11"/>
      <c r="BL936" s="14"/>
    </row>
    <row r="937">
      <c r="Y937" s="9"/>
      <c r="AL937" s="10"/>
      <c r="AY937" s="11"/>
      <c r="BL937" s="14"/>
    </row>
    <row r="938">
      <c r="Y938" s="9"/>
      <c r="AL938" s="10"/>
      <c r="AY938" s="11"/>
      <c r="BL938" s="14"/>
    </row>
    <row r="939">
      <c r="Y939" s="9"/>
      <c r="AL939" s="10"/>
      <c r="AY939" s="11"/>
      <c r="BL939" s="14"/>
    </row>
    <row r="940">
      <c r="Y940" s="9"/>
      <c r="AL940" s="10"/>
      <c r="AY940" s="11"/>
      <c r="BL940" s="14"/>
    </row>
    <row r="941">
      <c r="Y941" s="9"/>
      <c r="AL941" s="10"/>
      <c r="AY941" s="11"/>
      <c r="BL941" s="14"/>
    </row>
    <row r="942">
      <c r="Y942" s="9"/>
      <c r="AL942" s="10"/>
      <c r="AY942" s="11"/>
      <c r="BL942" s="14"/>
    </row>
    <row r="943">
      <c r="Y943" s="9"/>
      <c r="AL943" s="10"/>
      <c r="AY943" s="11"/>
      <c r="BL943" s="14"/>
    </row>
    <row r="944">
      <c r="Y944" s="9"/>
      <c r="AL944" s="10"/>
      <c r="AY944" s="11"/>
      <c r="BL944" s="14"/>
    </row>
    <row r="945">
      <c r="Y945" s="9"/>
      <c r="AL945" s="10"/>
      <c r="AY945" s="11"/>
      <c r="BL945" s="14"/>
    </row>
    <row r="946">
      <c r="Y946" s="9"/>
      <c r="AL946" s="10"/>
      <c r="AY946" s="11"/>
      <c r="BL946" s="14"/>
    </row>
    <row r="947">
      <c r="Y947" s="9"/>
      <c r="AL947" s="10"/>
      <c r="AY947" s="11"/>
      <c r="BL947" s="14"/>
    </row>
    <row r="948">
      <c r="Y948" s="9"/>
      <c r="AL948" s="10"/>
      <c r="AY948" s="11"/>
      <c r="BL948" s="14"/>
    </row>
    <row r="949">
      <c r="Y949" s="9"/>
      <c r="AL949" s="10"/>
      <c r="AY949" s="11"/>
      <c r="BL949" s="14"/>
    </row>
    <row r="950">
      <c r="Y950" s="9"/>
      <c r="AL950" s="10"/>
      <c r="AY950" s="11"/>
      <c r="BL950" s="14"/>
    </row>
    <row r="951">
      <c r="Y951" s="9"/>
      <c r="AL951" s="10"/>
      <c r="AY951" s="11"/>
      <c r="BL951" s="14"/>
    </row>
    <row r="952">
      <c r="Y952" s="9"/>
      <c r="AL952" s="10"/>
      <c r="AY952" s="11"/>
      <c r="BL952" s="14"/>
    </row>
    <row r="953">
      <c r="Y953" s="9"/>
      <c r="AL953" s="10"/>
      <c r="AY953" s="11"/>
      <c r="BL953" s="14"/>
    </row>
    <row r="954">
      <c r="Y954" s="9"/>
      <c r="AL954" s="10"/>
      <c r="AY954" s="11"/>
      <c r="BL954" s="14"/>
    </row>
    <row r="955">
      <c r="Y955" s="9"/>
      <c r="AL955" s="10"/>
      <c r="AY955" s="11"/>
      <c r="BL955" s="14"/>
    </row>
    <row r="956">
      <c r="Y956" s="9"/>
      <c r="AL956" s="10"/>
      <c r="AY956" s="11"/>
      <c r="BL956" s="14"/>
    </row>
    <row r="957">
      <c r="Y957" s="9"/>
      <c r="AL957" s="10"/>
      <c r="AY957" s="11"/>
      <c r="BL957" s="14"/>
    </row>
    <row r="958">
      <c r="Y958" s="9"/>
      <c r="AL958" s="10"/>
      <c r="AY958" s="11"/>
      <c r="BL958" s="14"/>
    </row>
    <row r="959">
      <c r="Y959" s="9"/>
      <c r="AL959" s="10"/>
      <c r="AY959" s="11"/>
      <c r="BL959" s="14"/>
    </row>
    <row r="960">
      <c r="Y960" s="9"/>
      <c r="AL960" s="10"/>
      <c r="AY960" s="11"/>
      <c r="BL960" s="14"/>
    </row>
    <row r="961">
      <c r="Y961" s="9"/>
      <c r="AL961" s="10"/>
      <c r="AY961" s="11"/>
      <c r="BL961" s="14"/>
    </row>
    <row r="962">
      <c r="Y962" s="9"/>
      <c r="AL962" s="10"/>
      <c r="AY962" s="11"/>
      <c r="BL962" s="14"/>
    </row>
    <row r="963">
      <c r="Y963" s="9"/>
      <c r="AL963" s="10"/>
      <c r="AY963" s="11"/>
      <c r="BL963" s="14"/>
    </row>
    <row r="964">
      <c r="Y964" s="9"/>
      <c r="AL964" s="10"/>
      <c r="AY964" s="11"/>
      <c r="BL964" s="14"/>
    </row>
    <row r="965">
      <c r="Y965" s="9"/>
      <c r="AL965" s="10"/>
      <c r="AY965" s="11"/>
      <c r="BL965" s="14"/>
    </row>
    <row r="966">
      <c r="Y966" s="9"/>
      <c r="AL966" s="10"/>
      <c r="AY966" s="11"/>
      <c r="BL966" s="14"/>
    </row>
    <row r="967">
      <c r="Y967" s="9"/>
      <c r="AL967" s="10"/>
      <c r="AY967" s="11"/>
      <c r="BL967" s="14"/>
    </row>
    <row r="968">
      <c r="Y968" s="9"/>
      <c r="AL968" s="10"/>
      <c r="AY968" s="11"/>
      <c r="BL968" s="14"/>
    </row>
    <row r="969">
      <c r="Y969" s="9"/>
      <c r="AL969" s="10"/>
      <c r="AY969" s="11"/>
      <c r="BL969" s="14"/>
    </row>
    <row r="970">
      <c r="Y970" s="9"/>
      <c r="AL970" s="10"/>
      <c r="AY970" s="11"/>
      <c r="BL970" s="14"/>
    </row>
    <row r="971">
      <c r="Y971" s="9"/>
      <c r="AL971" s="10"/>
      <c r="AY971" s="11"/>
      <c r="BL971" s="14"/>
    </row>
    <row r="972">
      <c r="Y972" s="9"/>
      <c r="AL972" s="10"/>
      <c r="AY972" s="11"/>
      <c r="BL972" s="14"/>
    </row>
    <row r="973">
      <c r="Y973" s="9"/>
      <c r="AL973" s="10"/>
      <c r="AY973" s="11"/>
      <c r="BL973" s="14"/>
    </row>
    <row r="974">
      <c r="Y974" s="9"/>
      <c r="AL974" s="10"/>
      <c r="AY974" s="11"/>
      <c r="BL974" s="14"/>
    </row>
    <row r="975">
      <c r="Y975" s="9"/>
      <c r="AL975" s="10"/>
      <c r="AY975" s="11"/>
      <c r="BL975" s="14"/>
    </row>
    <row r="976">
      <c r="Y976" s="9"/>
      <c r="AL976" s="10"/>
      <c r="AY976" s="11"/>
      <c r="BL976" s="14"/>
    </row>
    <row r="977">
      <c r="Y977" s="9"/>
      <c r="AL977" s="10"/>
      <c r="AY977" s="11"/>
      <c r="BL977" s="14"/>
    </row>
    <row r="978">
      <c r="Y978" s="9"/>
      <c r="AL978" s="10"/>
      <c r="AY978" s="11"/>
      <c r="BL978" s="14"/>
    </row>
    <row r="979">
      <c r="Y979" s="9"/>
      <c r="AL979" s="10"/>
      <c r="AY979" s="11"/>
      <c r="BL979" s="14"/>
    </row>
    <row r="980">
      <c r="Y980" s="9"/>
      <c r="AL980" s="10"/>
      <c r="AY980" s="11"/>
      <c r="BL980" s="14"/>
    </row>
    <row r="981">
      <c r="Y981" s="9"/>
      <c r="AL981" s="10"/>
      <c r="AY981" s="11"/>
      <c r="BL981" s="14"/>
    </row>
    <row r="982">
      <c r="Y982" s="9"/>
      <c r="AL982" s="10"/>
      <c r="AY982" s="11"/>
      <c r="BL982" s="14"/>
    </row>
    <row r="983">
      <c r="Y983" s="9"/>
      <c r="AL983" s="10"/>
      <c r="AY983" s="11"/>
      <c r="BL983" s="14"/>
    </row>
    <row r="984">
      <c r="Y984" s="9"/>
      <c r="AL984" s="10"/>
      <c r="AY984" s="11"/>
      <c r="BL984" s="14"/>
    </row>
    <row r="985">
      <c r="Y985" s="9"/>
      <c r="AL985" s="10"/>
      <c r="AY985" s="11"/>
      <c r="BL985" s="14"/>
    </row>
    <row r="986">
      <c r="Y986" s="9"/>
      <c r="AL986" s="10"/>
      <c r="AY986" s="11"/>
      <c r="BL986" s="14"/>
    </row>
    <row r="987">
      <c r="Y987" s="9"/>
      <c r="AL987" s="10"/>
      <c r="AY987" s="11"/>
      <c r="BL987" s="14"/>
    </row>
    <row r="988">
      <c r="Y988" s="9"/>
      <c r="AL988" s="10"/>
      <c r="AY988" s="11"/>
      <c r="BL988" s="14"/>
    </row>
    <row r="989">
      <c r="Y989" s="9"/>
      <c r="AL989" s="10"/>
      <c r="AY989" s="11"/>
      <c r="BL989" s="14"/>
    </row>
    <row r="990">
      <c r="Y990" s="9"/>
      <c r="AL990" s="10"/>
      <c r="AY990" s="11"/>
      <c r="BL990" s="14"/>
    </row>
    <row r="991">
      <c r="Y991" s="9"/>
      <c r="AL991" s="10"/>
      <c r="AY991" s="11"/>
      <c r="BL991" s="14"/>
    </row>
    <row r="992">
      <c r="Y992" s="9"/>
      <c r="AL992" s="10"/>
      <c r="AY992" s="11"/>
      <c r="BL992" s="14"/>
    </row>
    <row r="993">
      <c r="Y993" s="9"/>
      <c r="AL993" s="10"/>
      <c r="AY993" s="11"/>
      <c r="BL993" s="14"/>
    </row>
    <row r="994">
      <c r="Y994" s="9"/>
      <c r="AL994" s="10"/>
      <c r="AY994" s="11"/>
      <c r="BL994" s="14"/>
    </row>
    <row r="995">
      <c r="Y995" s="9"/>
      <c r="AL995" s="10"/>
      <c r="AY995" s="11"/>
      <c r="BL995" s="14"/>
    </row>
    <row r="996">
      <c r="Y996" s="9"/>
      <c r="AL996" s="10"/>
      <c r="AY996" s="11"/>
      <c r="BL996" s="14"/>
    </row>
    <row r="997">
      <c r="Y997" s="9"/>
      <c r="AL997" s="10"/>
      <c r="AY997" s="11"/>
      <c r="BL997" s="14"/>
    </row>
    <row r="998">
      <c r="Y998" s="9"/>
      <c r="AL998" s="10"/>
      <c r="AY998" s="11"/>
      <c r="BL998" s="14"/>
    </row>
    <row r="999">
      <c r="Y999" s="9"/>
      <c r="AL999" s="10"/>
      <c r="AY999" s="11"/>
      <c r="BL999" s="14"/>
    </row>
    <row r="1000">
      <c r="Y1000" s="9"/>
      <c r="AL1000" s="10"/>
      <c r="AY1000" s="11"/>
      <c r="BL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7.29"/>
    <col customWidth="1" min="2" max="2" width="9.71"/>
    <col customWidth="1" min="3" max="3" width="9.86"/>
    <col customWidth="1" min="4" max="4" width="9.57"/>
    <col customWidth="1" min="5" max="5" width="9.14"/>
    <col customWidth="1" min="6" max="6" width="8.29"/>
    <col customWidth="1" min="7" max="7" width="7.57"/>
    <col customWidth="1" min="8" max="8" width="7.43"/>
    <col customWidth="1" min="9" max="9" width="9.43"/>
    <col customWidth="1" min="10" max="10" width="9.86"/>
    <col customWidth="1" min="11" max="11" width="10.29"/>
    <col customWidth="1" min="12" max="12" width="10.71"/>
    <col customWidth="1" min="13" max="13" width="9.57"/>
    <col customWidth="1" min="14" max="14" width="8.0"/>
    <col customWidth="1" min="15" max="15" width="8.86"/>
    <col customWidth="1" min="16" max="16" width="10.43"/>
    <col customWidth="1" min="17" max="17" width="10.71"/>
    <col customWidth="1" min="18" max="18" width="9.57"/>
    <col customWidth="1" min="19" max="19" width="10.57"/>
    <col customWidth="1" min="20" max="20" width="9.0"/>
    <col customWidth="1" min="21" max="21" width="10.0"/>
    <col customWidth="1" min="22" max="22" width="8.86"/>
    <col customWidth="1" min="23" max="23" width="10.0"/>
    <col customWidth="1" min="24" max="24" width="11.71"/>
    <col customWidth="1" min="25" max="25" width="8.57"/>
    <col customWidth="1" min="26" max="26" width="8.0"/>
    <col customWidth="1" min="27" max="27" width="8.86"/>
    <col customWidth="1" min="28" max="28" width="9.71"/>
    <col customWidth="1" min="29" max="29" width="9.86"/>
    <col customWidth="1" min="30" max="30" width="9.57"/>
    <col customWidth="1" min="31" max="31" width="9.14"/>
    <col customWidth="1" min="32" max="32" width="8.29"/>
    <col customWidth="1" min="33" max="33" width="7.57"/>
    <col customWidth="1" min="34" max="34" width="7.43"/>
    <col customWidth="1" min="35" max="35" width="9.43"/>
    <col customWidth="1" min="36" max="36" width="9.86"/>
    <col customWidth="1" min="37" max="37" width="10.29"/>
    <col customWidth="1" min="38" max="38" width="10.71"/>
    <col customWidth="1" min="39" max="39" width="9.57"/>
    <col customWidth="1" min="40" max="40" width="8.0"/>
    <col customWidth="1" min="41" max="41" width="8.86"/>
    <col customWidth="1" min="42" max="42" width="10.43"/>
    <col customWidth="1" min="43" max="43" width="10.71"/>
    <col customWidth="1" min="44" max="44" width="9.57"/>
    <col customWidth="1" min="45" max="45" width="10.57"/>
    <col customWidth="1" min="46" max="46" width="9.0"/>
    <col customWidth="1" min="47" max="47" width="10.0"/>
    <col customWidth="1" min="48" max="48" width="8.86"/>
    <col customWidth="1" min="49" max="49" width="10.43"/>
    <col customWidth="1" min="50" max="50" width="10.0"/>
    <col customWidth="1" min="51" max="51" width="11.71"/>
    <col customWidth="1" min="52" max="52" width="8.57"/>
    <col customWidth="1" min="53" max="53" width="8.0"/>
    <col customWidth="1" min="54" max="54" width="8.86"/>
    <col customWidth="1" min="55" max="55" width="9.71"/>
    <col customWidth="1" min="56" max="56" width="9.86"/>
    <col customWidth="1" min="57" max="57" width="9.57"/>
    <col customWidth="1" min="58" max="58" width="9.14"/>
    <col customWidth="1" min="59" max="59" width="8.29"/>
    <col customWidth="1" min="60" max="60" width="7.57"/>
    <col customWidth="1" min="61" max="61" width="7.43"/>
    <col customWidth="1" min="62" max="62" width="9.43"/>
    <col customWidth="1" min="63" max="63" width="9.86"/>
    <col customWidth="1" min="64" max="64" width="10.29"/>
    <col customWidth="1" min="65" max="65" width="10.71"/>
    <col customWidth="1" min="66" max="66" width="9.57"/>
    <col customWidth="1" min="67" max="67" width="8.0"/>
    <col customWidth="1" min="68" max="68" width="8.86"/>
    <col customWidth="1" min="69" max="69" width="10.43"/>
    <col customWidth="1" min="70" max="70" width="10.71"/>
    <col customWidth="1" min="71" max="71" width="9.57"/>
    <col customWidth="1" min="72" max="72" width="10.57"/>
    <col customWidth="1" min="73" max="73" width="9.0"/>
    <col customWidth="1" min="74" max="74" width="10.0"/>
    <col customWidth="1" min="75" max="75" width="8.86"/>
    <col customWidth="1" min="76" max="76" width="10.43"/>
    <col customWidth="1" min="77" max="77" width="10.0"/>
    <col customWidth="1" min="78" max="78" width="11.71"/>
    <col customWidth="1" min="79" max="79" width="8.57"/>
    <col customWidth="1" min="80" max="80" width="8.0"/>
    <col customWidth="1" min="81" max="81" width="8.86"/>
    <col customWidth="1" min="82" max="82" width="9.71"/>
    <col customWidth="1" min="83" max="83" width="9.86"/>
    <col customWidth="1" min="84" max="84" width="9.57"/>
    <col customWidth="1" min="85" max="85" width="9.14"/>
    <col customWidth="1" min="86" max="86" width="8.29"/>
    <col customWidth="1" min="87" max="87" width="7.57"/>
    <col customWidth="1" min="88" max="88" width="7.43"/>
    <col customWidth="1" min="89" max="89" width="9.43"/>
    <col customWidth="1" min="90" max="90" width="9.86"/>
    <col customWidth="1" min="91" max="91" width="10.29"/>
    <col customWidth="1" min="92" max="92" width="10.71"/>
    <col customWidth="1" min="93" max="93" width="9.57"/>
    <col customWidth="1" min="94" max="94" width="8.0"/>
    <col customWidth="1" min="95" max="95" width="8.86"/>
    <col customWidth="1" min="96" max="96" width="10.43"/>
    <col customWidth="1" min="97" max="97" width="10.71"/>
    <col customWidth="1" min="98" max="98" width="9.57"/>
    <col customWidth="1" min="99" max="99" width="10.57"/>
    <col customWidth="1" min="100" max="100" width="9.0"/>
    <col customWidth="1" min="101" max="101" width="10.0"/>
    <col customWidth="1" min="102" max="102" width="8.86"/>
    <col customWidth="1" min="103" max="103" width="10.43"/>
    <col customWidth="1" min="104" max="104" width="10.0"/>
    <col customWidth="1" min="105" max="105" width="11.71"/>
    <col customWidth="1" min="106" max="106" width="8.57"/>
    <col customWidth="1" min="107" max="107" width="8.0"/>
    <col customWidth="1" min="108" max="108" width="8.86"/>
    <col customWidth="1" min="109" max="109" width="9.71"/>
    <col customWidth="1" min="110" max="110" width="9.86"/>
    <col customWidth="1" min="111" max="111" width="9.57"/>
    <col customWidth="1" min="112" max="112" width="9.14"/>
    <col customWidth="1" min="113" max="113" width="8.29"/>
    <col customWidth="1" min="114" max="114" width="7.57"/>
    <col customWidth="1" min="115" max="115" width="7.43"/>
    <col customWidth="1" min="116" max="116" width="9.43"/>
    <col customWidth="1" min="117" max="117" width="9.86"/>
    <col customWidth="1" min="118" max="118" width="10.29"/>
    <col customWidth="1" min="119" max="119" width="10.71"/>
    <col customWidth="1" min="120" max="120" width="9.57"/>
  </cols>
  <sheetData>
    <row r="1">
      <c r="A1" s="12" t="s">
        <v>30</v>
      </c>
      <c r="B1" s="13" t="s">
        <v>224</v>
      </c>
      <c r="C1" s="13">
        <v>6.0</v>
      </c>
      <c r="D1" s="13">
        <v>4.0</v>
      </c>
      <c r="E1" s="13">
        <v>4.0</v>
      </c>
      <c r="F1" s="13">
        <v>6.0</v>
      </c>
      <c r="G1" s="13">
        <v>4.0</v>
      </c>
      <c r="H1" s="13">
        <v>6.0</v>
      </c>
      <c r="I1" s="13">
        <v>6.0</v>
      </c>
      <c r="J1" s="13">
        <v>5.0</v>
      </c>
      <c r="K1" s="13">
        <v>5.0</v>
      </c>
      <c r="L1" s="13">
        <v>7.0</v>
      </c>
      <c r="M1" s="13">
        <v>7.0</v>
      </c>
      <c r="N1" s="13">
        <v>5.0</v>
      </c>
      <c r="O1" s="13">
        <v>4.0</v>
      </c>
      <c r="P1" s="13">
        <v>6.0</v>
      </c>
      <c r="Q1" s="13">
        <v>4.0</v>
      </c>
      <c r="R1" s="13">
        <v>7.0</v>
      </c>
      <c r="S1" s="13">
        <v>4.0</v>
      </c>
      <c r="T1" s="13">
        <v>5.0</v>
      </c>
      <c r="U1" s="13">
        <v>6.0</v>
      </c>
      <c r="V1" s="12">
        <f t="shared" ref="V1:V27" si="1">AVERAGE(B1:U1)</f>
        <v>5.315789474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>
      <c r="A2" s="12" t="s">
        <v>40</v>
      </c>
      <c r="B2" s="13" t="s">
        <v>224</v>
      </c>
      <c r="C2" s="13">
        <v>6.0</v>
      </c>
      <c r="D2" s="13">
        <v>5.0</v>
      </c>
      <c r="E2" s="13">
        <v>4.0</v>
      </c>
      <c r="F2" s="13">
        <v>6.0</v>
      </c>
      <c r="G2" s="13">
        <v>3.0</v>
      </c>
      <c r="H2" s="13">
        <v>6.0</v>
      </c>
      <c r="I2" s="13">
        <v>5.0</v>
      </c>
      <c r="J2" s="13">
        <v>6.0</v>
      </c>
      <c r="K2" s="13">
        <v>5.0</v>
      </c>
      <c r="L2" s="13">
        <v>5.0</v>
      </c>
      <c r="M2" s="13">
        <v>7.0</v>
      </c>
      <c r="N2" s="13">
        <v>5.0</v>
      </c>
      <c r="O2" s="13">
        <v>6.0</v>
      </c>
      <c r="P2" s="13">
        <v>5.0</v>
      </c>
      <c r="Q2" s="13">
        <v>4.0</v>
      </c>
      <c r="R2" s="13">
        <v>7.0</v>
      </c>
      <c r="S2" s="13">
        <v>5.0</v>
      </c>
      <c r="T2" s="13">
        <v>5.0</v>
      </c>
      <c r="U2" s="13">
        <v>6.0</v>
      </c>
      <c r="V2" s="12">
        <f t="shared" si="1"/>
        <v>5.315789474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>
      <c r="A3" s="12" t="s">
        <v>31</v>
      </c>
      <c r="B3" s="13" t="s">
        <v>224</v>
      </c>
      <c r="C3" s="13">
        <v>6.0</v>
      </c>
      <c r="D3" s="13">
        <v>6.0</v>
      </c>
      <c r="E3" s="13">
        <v>4.0</v>
      </c>
      <c r="F3" s="13">
        <v>5.0</v>
      </c>
      <c r="G3" s="13">
        <v>4.0</v>
      </c>
      <c r="H3" s="13">
        <v>6.0</v>
      </c>
      <c r="I3" s="13">
        <v>5.0</v>
      </c>
      <c r="J3" s="13">
        <v>5.0</v>
      </c>
      <c r="K3" s="13">
        <v>4.0</v>
      </c>
      <c r="L3" s="13">
        <v>7.0</v>
      </c>
      <c r="M3" s="13">
        <v>5.0</v>
      </c>
      <c r="N3" s="13">
        <v>3.0</v>
      </c>
      <c r="O3" s="13">
        <v>5.0</v>
      </c>
      <c r="P3" s="13">
        <v>5.0</v>
      </c>
      <c r="Q3" s="13">
        <v>4.0</v>
      </c>
      <c r="R3" s="13">
        <v>7.0</v>
      </c>
      <c r="S3" s="13">
        <v>4.0</v>
      </c>
      <c r="T3" s="13">
        <v>5.0</v>
      </c>
      <c r="U3" s="13">
        <v>6.0</v>
      </c>
      <c r="V3" s="12">
        <f t="shared" si="1"/>
        <v>5.052631579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>
      <c r="A4" t="s">
        <v>36</v>
      </c>
      <c r="B4" s="2" t="s">
        <v>224</v>
      </c>
      <c r="C4" s="2">
        <v>5.0</v>
      </c>
      <c r="D4" s="2">
        <v>7.0</v>
      </c>
      <c r="E4" s="2">
        <v>4.0</v>
      </c>
      <c r="F4" s="2">
        <v>7.0</v>
      </c>
      <c r="G4" s="2">
        <v>3.0</v>
      </c>
      <c r="H4" s="2">
        <v>6.0</v>
      </c>
      <c r="I4" s="2">
        <v>5.0</v>
      </c>
      <c r="J4" s="2">
        <v>7.0</v>
      </c>
      <c r="K4" s="2">
        <v>6.0</v>
      </c>
      <c r="L4" s="2">
        <v>2.0</v>
      </c>
      <c r="M4" s="2">
        <v>4.0</v>
      </c>
      <c r="N4" s="2">
        <v>7.0</v>
      </c>
      <c r="O4" s="2">
        <v>6.0</v>
      </c>
      <c r="P4" s="2">
        <v>6.0</v>
      </c>
      <c r="Q4" s="2">
        <v>5.0</v>
      </c>
      <c r="R4" s="2">
        <v>1.0</v>
      </c>
      <c r="S4" s="2">
        <v>2.0</v>
      </c>
      <c r="T4" s="2">
        <v>4.0</v>
      </c>
      <c r="U4" s="2">
        <v>6.0</v>
      </c>
      <c r="V4">
        <f t="shared" si="1"/>
        <v>4.894736842</v>
      </c>
    </row>
    <row r="5">
      <c r="A5" t="s">
        <v>39</v>
      </c>
      <c r="B5" s="2" t="s">
        <v>224</v>
      </c>
      <c r="C5" s="2">
        <v>6.0</v>
      </c>
      <c r="D5" s="2">
        <v>5.0</v>
      </c>
      <c r="E5" s="2">
        <v>4.0</v>
      </c>
      <c r="F5" s="2">
        <v>6.0</v>
      </c>
      <c r="G5" s="2">
        <v>5.0</v>
      </c>
      <c r="H5" s="2">
        <v>5.0</v>
      </c>
      <c r="I5" s="2">
        <v>5.0</v>
      </c>
      <c r="J5" s="2">
        <v>6.0</v>
      </c>
      <c r="K5" s="2">
        <v>4.0</v>
      </c>
      <c r="L5" s="2">
        <v>6.0</v>
      </c>
      <c r="M5" s="2">
        <v>1.0</v>
      </c>
      <c r="N5" s="2">
        <v>3.0</v>
      </c>
      <c r="O5" s="2">
        <v>6.0</v>
      </c>
      <c r="P5" s="2">
        <v>6.0</v>
      </c>
      <c r="Q5" s="2">
        <v>3.0</v>
      </c>
      <c r="R5" s="2">
        <v>7.0</v>
      </c>
      <c r="S5" s="2">
        <v>3.0</v>
      </c>
      <c r="T5" s="2">
        <v>5.0</v>
      </c>
      <c r="U5" s="2">
        <v>6.0</v>
      </c>
      <c r="V5">
        <f t="shared" si="1"/>
        <v>4.842105263</v>
      </c>
    </row>
    <row r="6">
      <c r="A6" t="s">
        <v>29</v>
      </c>
      <c r="B6" s="2" t="s">
        <v>224</v>
      </c>
      <c r="C6" s="2">
        <v>5.0</v>
      </c>
      <c r="D6" s="2">
        <v>7.0</v>
      </c>
      <c r="E6" s="2">
        <v>4.0</v>
      </c>
      <c r="F6" s="2">
        <v>7.0</v>
      </c>
      <c r="G6" s="2">
        <v>3.0</v>
      </c>
      <c r="H6" s="2">
        <v>6.0</v>
      </c>
      <c r="I6" s="2">
        <v>6.0</v>
      </c>
      <c r="J6" s="2">
        <v>6.0</v>
      </c>
      <c r="K6" s="2">
        <v>1.0</v>
      </c>
      <c r="L6" s="2">
        <v>3.0</v>
      </c>
      <c r="M6" s="2">
        <v>3.0</v>
      </c>
      <c r="N6" s="2">
        <v>6.0</v>
      </c>
      <c r="O6" s="2">
        <v>5.0</v>
      </c>
      <c r="P6" s="2">
        <v>4.0</v>
      </c>
      <c r="Q6" s="2">
        <v>5.0</v>
      </c>
      <c r="R6" s="2">
        <v>4.0</v>
      </c>
      <c r="S6" s="2">
        <v>5.0</v>
      </c>
      <c r="T6" s="2">
        <v>6.0</v>
      </c>
      <c r="U6" s="2">
        <v>3.0</v>
      </c>
      <c r="V6">
        <f t="shared" si="1"/>
        <v>4.684210526</v>
      </c>
    </row>
    <row r="7">
      <c r="A7" t="s">
        <v>33</v>
      </c>
      <c r="B7" s="2" t="s">
        <v>224</v>
      </c>
      <c r="C7" s="2">
        <v>5.0</v>
      </c>
      <c r="D7" s="2">
        <v>5.0</v>
      </c>
      <c r="E7" s="2">
        <v>4.0</v>
      </c>
      <c r="F7" s="2">
        <v>7.0</v>
      </c>
      <c r="G7" s="2">
        <v>5.0</v>
      </c>
      <c r="H7" s="2">
        <v>5.0</v>
      </c>
      <c r="I7" s="2">
        <v>3.0</v>
      </c>
      <c r="J7" s="2">
        <v>5.0</v>
      </c>
      <c r="K7" s="2">
        <v>4.0</v>
      </c>
      <c r="L7" s="2">
        <v>6.0</v>
      </c>
      <c r="M7" s="2">
        <v>2.0</v>
      </c>
      <c r="N7" s="2">
        <v>6.0</v>
      </c>
      <c r="O7" s="2">
        <v>3.0</v>
      </c>
      <c r="P7" s="2">
        <v>6.0</v>
      </c>
      <c r="Q7" s="2">
        <v>3.0</v>
      </c>
      <c r="R7" s="2">
        <v>7.0</v>
      </c>
      <c r="S7" s="2">
        <v>3.0</v>
      </c>
      <c r="T7" s="2">
        <v>4.0</v>
      </c>
      <c r="U7" s="2">
        <v>5.0</v>
      </c>
      <c r="V7">
        <f t="shared" si="1"/>
        <v>4.631578947</v>
      </c>
    </row>
    <row r="8">
      <c r="A8" s="12" t="s">
        <v>28</v>
      </c>
      <c r="B8" s="13" t="s">
        <v>223</v>
      </c>
      <c r="C8" s="13">
        <v>3.0</v>
      </c>
      <c r="D8" s="13">
        <v>7.0</v>
      </c>
      <c r="E8" s="13">
        <v>4.0</v>
      </c>
      <c r="F8" s="13">
        <v>7.0</v>
      </c>
      <c r="G8" s="13">
        <v>3.0</v>
      </c>
      <c r="H8" s="13">
        <v>7.0</v>
      </c>
      <c r="I8" s="13">
        <v>7.0</v>
      </c>
      <c r="J8" s="13">
        <v>7.0</v>
      </c>
      <c r="K8" s="13">
        <v>6.0</v>
      </c>
      <c r="L8" s="13">
        <v>7.0</v>
      </c>
      <c r="M8" s="13">
        <v>6.0</v>
      </c>
      <c r="N8" s="13">
        <v>6.0</v>
      </c>
      <c r="O8" s="13">
        <v>7.0</v>
      </c>
      <c r="P8" s="13">
        <v>7.0</v>
      </c>
      <c r="Q8" s="13">
        <v>6.0</v>
      </c>
      <c r="R8" s="13">
        <v>7.0</v>
      </c>
      <c r="S8" s="13">
        <v>6.0</v>
      </c>
      <c r="T8" s="13">
        <v>4.0</v>
      </c>
      <c r="U8" s="13">
        <v>7.0</v>
      </c>
      <c r="V8" s="12">
        <f t="shared" si="1"/>
        <v>6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</row>
    <row r="9">
      <c r="A9" s="12" t="s">
        <v>38</v>
      </c>
      <c r="B9" s="13" t="s">
        <v>223</v>
      </c>
      <c r="C9" s="13">
        <v>5.0</v>
      </c>
      <c r="D9" s="13">
        <v>6.0</v>
      </c>
      <c r="E9" s="13">
        <v>4.0</v>
      </c>
      <c r="F9" s="13">
        <v>4.0</v>
      </c>
      <c r="G9" s="13">
        <v>3.0</v>
      </c>
      <c r="H9" s="13">
        <v>7.0</v>
      </c>
      <c r="I9" s="13">
        <v>7.0</v>
      </c>
      <c r="J9" s="13">
        <v>6.0</v>
      </c>
      <c r="K9" s="13">
        <v>6.0</v>
      </c>
      <c r="L9" s="13">
        <v>7.0</v>
      </c>
      <c r="M9" s="13">
        <v>6.0</v>
      </c>
      <c r="N9" s="13">
        <v>7.0</v>
      </c>
      <c r="O9" s="13">
        <v>7.0</v>
      </c>
      <c r="P9" s="13">
        <v>7.0</v>
      </c>
      <c r="Q9" s="13">
        <v>5.0</v>
      </c>
      <c r="R9" s="13">
        <v>7.0</v>
      </c>
      <c r="S9" s="13">
        <v>5.0</v>
      </c>
      <c r="T9" s="13">
        <v>6.0</v>
      </c>
      <c r="U9" s="13">
        <v>4.0</v>
      </c>
      <c r="V9" s="12">
        <f t="shared" si="1"/>
        <v>5.736842105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</row>
    <row r="10">
      <c r="A10" s="12" t="s">
        <v>34</v>
      </c>
      <c r="B10" s="13" t="s">
        <v>223</v>
      </c>
      <c r="C10" s="13">
        <v>5.0</v>
      </c>
      <c r="D10" s="13">
        <v>7.0</v>
      </c>
      <c r="E10" s="13">
        <v>4.0</v>
      </c>
      <c r="F10" s="13">
        <v>5.0</v>
      </c>
      <c r="G10" s="13">
        <v>5.0</v>
      </c>
      <c r="H10" s="13">
        <v>7.0</v>
      </c>
      <c r="I10" s="13">
        <v>7.0</v>
      </c>
      <c r="J10" s="13">
        <v>6.0</v>
      </c>
      <c r="K10" s="13">
        <v>4.0</v>
      </c>
      <c r="L10" s="13">
        <v>7.0</v>
      </c>
      <c r="M10" s="13">
        <v>3.0</v>
      </c>
      <c r="N10" s="13">
        <v>6.0</v>
      </c>
      <c r="O10" s="13">
        <v>7.0</v>
      </c>
      <c r="P10" s="13">
        <v>7.0</v>
      </c>
      <c r="Q10" s="13">
        <v>5.0</v>
      </c>
      <c r="R10" s="13">
        <v>7.0</v>
      </c>
      <c r="S10" s="13">
        <v>5.0</v>
      </c>
      <c r="T10" s="13">
        <v>4.0</v>
      </c>
      <c r="U10" s="13">
        <v>7.0</v>
      </c>
      <c r="V10" s="12">
        <f t="shared" si="1"/>
        <v>5.684210526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</row>
    <row r="11">
      <c r="A11" t="s">
        <v>27</v>
      </c>
      <c r="B11" s="2" t="s">
        <v>223</v>
      </c>
      <c r="C11" s="2">
        <v>3.0</v>
      </c>
      <c r="D11" s="2">
        <v>7.0</v>
      </c>
      <c r="E11" s="2">
        <v>4.0</v>
      </c>
      <c r="F11" s="2">
        <v>7.0</v>
      </c>
      <c r="G11" s="2">
        <v>3.0</v>
      </c>
      <c r="H11" s="2">
        <v>4.0</v>
      </c>
      <c r="I11" s="2">
        <v>7.0</v>
      </c>
      <c r="J11" s="2">
        <v>5.0</v>
      </c>
      <c r="K11" s="2">
        <v>7.0</v>
      </c>
      <c r="L11" s="2">
        <v>7.0</v>
      </c>
      <c r="M11" s="2">
        <v>4.0</v>
      </c>
      <c r="N11" s="2">
        <v>5.0</v>
      </c>
      <c r="O11" s="2">
        <v>7.0</v>
      </c>
      <c r="P11" s="2">
        <v>7.0</v>
      </c>
      <c r="Q11" s="2">
        <v>6.0</v>
      </c>
      <c r="R11" s="2">
        <v>7.0</v>
      </c>
      <c r="S11" s="2">
        <v>4.0</v>
      </c>
      <c r="T11" s="2">
        <v>4.0</v>
      </c>
      <c r="U11" s="2">
        <v>7.0</v>
      </c>
      <c r="V11">
        <f t="shared" si="1"/>
        <v>5.526315789</v>
      </c>
    </row>
    <row r="12">
      <c r="A12" t="s">
        <v>35</v>
      </c>
      <c r="B12" s="2" t="s">
        <v>223</v>
      </c>
      <c r="C12" s="2">
        <v>5.0</v>
      </c>
      <c r="D12" s="2">
        <v>3.0</v>
      </c>
      <c r="E12" s="2">
        <v>4.0</v>
      </c>
      <c r="F12" s="2">
        <v>7.0</v>
      </c>
      <c r="G12" s="2">
        <v>5.0</v>
      </c>
      <c r="H12" s="2">
        <v>4.0</v>
      </c>
      <c r="I12" s="2">
        <v>7.0</v>
      </c>
      <c r="J12" s="2">
        <v>6.0</v>
      </c>
      <c r="K12" s="2">
        <v>5.0</v>
      </c>
      <c r="L12" s="2">
        <v>7.0</v>
      </c>
      <c r="M12" s="2">
        <v>7.0</v>
      </c>
      <c r="N12" s="2">
        <v>5.0</v>
      </c>
      <c r="O12" s="2">
        <v>7.0</v>
      </c>
      <c r="P12" s="2">
        <v>6.0</v>
      </c>
      <c r="Q12" s="2">
        <v>4.0</v>
      </c>
      <c r="R12" s="2">
        <v>7.0</v>
      </c>
      <c r="S12" s="2">
        <v>4.0</v>
      </c>
      <c r="T12" s="2">
        <v>3.0</v>
      </c>
      <c r="U12" s="2">
        <v>7.0</v>
      </c>
      <c r="V12">
        <f t="shared" si="1"/>
        <v>5.421052632</v>
      </c>
    </row>
    <row r="13">
      <c r="A13" t="s">
        <v>37</v>
      </c>
      <c r="B13" s="2" t="s">
        <v>223</v>
      </c>
      <c r="C13" s="2">
        <v>4.0</v>
      </c>
      <c r="D13" s="2">
        <v>7.0</v>
      </c>
      <c r="E13" s="2">
        <v>4.0</v>
      </c>
      <c r="F13" s="2">
        <v>3.0</v>
      </c>
      <c r="G13" s="2">
        <v>6.0</v>
      </c>
      <c r="H13" s="2">
        <v>7.0</v>
      </c>
      <c r="I13" s="2">
        <v>7.0</v>
      </c>
      <c r="J13" s="2">
        <v>7.0</v>
      </c>
      <c r="K13" s="2">
        <v>3.0</v>
      </c>
      <c r="L13" s="2">
        <v>6.0</v>
      </c>
      <c r="M13" s="2">
        <v>1.0</v>
      </c>
      <c r="N13" s="2">
        <v>7.0</v>
      </c>
      <c r="O13" s="2">
        <v>7.0</v>
      </c>
      <c r="P13" s="2">
        <v>7.0</v>
      </c>
      <c r="Q13" s="2">
        <v>5.0</v>
      </c>
      <c r="R13" s="2">
        <v>7.0</v>
      </c>
      <c r="S13" s="2">
        <v>6.0</v>
      </c>
      <c r="T13" s="2">
        <v>4.0</v>
      </c>
      <c r="U13" s="2">
        <v>4.0</v>
      </c>
      <c r="V13">
        <f t="shared" si="1"/>
        <v>5.368421053</v>
      </c>
    </row>
    <row r="14">
      <c r="A14" t="s">
        <v>32</v>
      </c>
      <c r="B14" s="2" t="s">
        <v>223</v>
      </c>
      <c r="C14" s="2">
        <v>5.0</v>
      </c>
      <c r="D14" s="2">
        <v>6.0</v>
      </c>
      <c r="E14" s="2">
        <v>4.0</v>
      </c>
      <c r="F14" s="2">
        <v>6.0</v>
      </c>
      <c r="G14" s="2">
        <v>3.0</v>
      </c>
      <c r="H14" s="2">
        <v>7.0</v>
      </c>
      <c r="I14" s="2">
        <v>6.0</v>
      </c>
      <c r="J14" s="2">
        <v>5.0</v>
      </c>
      <c r="K14" s="2">
        <v>3.0</v>
      </c>
      <c r="L14" s="2">
        <v>7.0</v>
      </c>
      <c r="M14" s="2">
        <v>1.0</v>
      </c>
      <c r="N14" s="2">
        <v>4.0</v>
      </c>
      <c r="O14" s="2">
        <v>5.0</v>
      </c>
      <c r="P14" s="2">
        <v>6.0</v>
      </c>
      <c r="Q14" s="2">
        <v>4.0</v>
      </c>
      <c r="R14" s="2">
        <v>7.0</v>
      </c>
      <c r="S14" s="2">
        <v>6.0</v>
      </c>
      <c r="T14" s="2">
        <v>3.0</v>
      </c>
      <c r="U14" s="2">
        <v>5.0</v>
      </c>
      <c r="V14">
        <f t="shared" si="1"/>
        <v>4.894736842</v>
      </c>
    </row>
    <row r="15">
      <c r="A15" s="12" t="s">
        <v>50</v>
      </c>
      <c r="B15" s="13" t="s">
        <v>225</v>
      </c>
      <c r="C15" s="13">
        <v>6.0</v>
      </c>
      <c r="D15" s="13">
        <v>6.0</v>
      </c>
      <c r="E15" s="13">
        <v>4.0</v>
      </c>
      <c r="F15" s="13">
        <v>3.0</v>
      </c>
      <c r="G15" s="13">
        <v>1.0</v>
      </c>
      <c r="H15" s="13">
        <v>7.0</v>
      </c>
      <c r="I15" s="13">
        <v>7.0</v>
      </c>
      <c r="J15" s="13">
        <v>6.0</v>
      </c>
      <c r="K15" s="13">
        <v>6.0</v>
      </c>
      <c r="L15" s="13">
        <v>4.0</v>
      </c>
      <c r="M15" s="13">
        <v>7.0</v>
      </c>
      <c r="N15" s="13">
        <v>1.0</v>
      </c>
      <c r="O15" s="13">
        <v>5.0</v>
      </c>
      <c r="P15" s="13">
        <v>7.0</v>
      </c>
      <c r="Q15" s="13">
        <v>6.0</v>
      </c>
      <c r="R15" s="13">
        <v>6.0</v>
      </c>
      <c r="S15" s="13">
        <v>4.0</v>
      </c>
      <c r="T15" s="13">
        <v>5.0</v>
      </c>
      <c r="U15" s="13">
        <v>6.0</v>
      </c>
      <c r="V15" s="12">
        <f t="shared" si="1"/>
        <v>5.105263158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>
      <c r="A16" s="12" t="s">
        <v>44</v>
      </c>
      <c r="B16" s="13" t="s">
        <v>225</v>
      </c>
      <c r="C16" s="13">
        <v>5.0</v>
      </c>
      <c r="D16" s="13">
        <v>4.0</v>
      </c>
      <c r="E16" s="13">
        <v>6.0</v>
      </c>
      <c r="F16" s="13">
        <v>7.0</v>
      </c>
      <c r="G16" s="13">
        <v>2.0</v>
      </c>
      <c r="H16" s="13">
        <v>6.0</v>
      </c>
      <c r="I16" s="13">
        <v>5.0</v>
      </c>
      <c r="J16" s="13">
        <v>5.0</v>
      </c>
      <c r="K16" s="13">
        <v>5.0</v>
      </c>
      <c r="L16" s="13">
        <v>4.0</v>
      </c>
      <c r="M16" s="13">
        <v>1.0</v>
      </c>
      <c r="N16" s="13">
        <v>4.0</v>
      </c>
      <c r="O16" s="13">
        <v>5.0</v>
      </c>
      <c r="P16" s="13">
        <v>7.0</v>
      </c>
      <c r="Q16" s="13">
        <v>5.0</v>
      </c>
      <c r="R16" s="13">
        <v>3.0</v>
      </c>
      <c r="S16" s="13">
        <v>3.0</v>
      </c>
      <c r="T16" s="13">
        <v>3.0</v>
      </c>
      <c r="U16" s="13">
        <v>6.0</v>
      </c>
      <c r="V16" s="12">
        <f t="shared" si="1"/>
        <v>4.526315789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</row>
    <row r="17">
      <c r="A17" s="12" t="s">
        <v>41</v>
      </c>
      <c r="B17" s="13" t="s">
        <v>225</v>
      </c>
      <c r="C17" s="13">
        <v>4.0</v>
      </c>
      <c r="D17" s="13">
        <v>2.0</v>
      </c>
      <c r="E17" s="13">
        <v>4.0</v>
      </c>
      <c r="F17" s="13">
        <v>6.0</v>
      </c>
      <c r="G17" s="13">
        <v>4.0</v>
      </c>
      <c r="H17" s="13">
        <v>7.0</v>
      </c>
      <c r="I17" s="13">
        <v>5.0</v>
      </c>
      <c r="J17" s="13">
        <v>6.0</v>
      </c>
      <c r="K17" s="13">
        <v>2.0</v>
      </c>
      <c r="L17" s="13">
        <v>3.0</v>
      </c>
      <c r="M17" s="13">
        <v>7.0</v>
      </c>
      <c r="N17" s="13">
        <v>4.0</v>
      </c>
      <c r="O17" s="13">
        <v>6.0</v>
      </c>
      <c r="P17" s="13">
        <v>7.0</v>
      </c>
      <c r="Q17" s="13">
        <v>4.0</v>
      </c>
      <c r="R17" s="13">
        <v>4.0</v>
      </c>
      <c r="S17" s="13">
        <v>2.0</v>
      </c>
      <c r="T17" s="13">
        <v>2.0</v>
      </c>
      <c r="U17" s="13">
        <v>2.0</v>
      </c>
      <c r="V17" s="12">
        <f t="shared" si="1"/>
        <v>4.263157895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</row>
    <row r="18">
      <c r="A18" t="s">
        <v>49</v>
      </c>
      <c r="B18" s="2" t="s">
        <v>225</v>
      </c>
      <c r="C18" s="2">
        <v>4.0</v>
      </c>
      <c r="D18" s="2">
        <v>2.0</v>
      </c>
      <c r="E18" s="2">
        <v>5.0</v>
      </c>
      <c r="F18" s="2">
        <v>5.0</v>
      </c>
      <c r="G18" s="2">
        <v>6.0</v>
      </c>
      <c r="H18" s="2">
        <v>6.0</v>
      </c>
      <c r="I18" s="2">
        <v>4.0</v>
      </c>
      <c r="J18" s="2">
        <v>5.0</v>
      </c>
      <c r="K18" s="2">
        <v>2.0</v>
      </c>
      <c r="L18" s="2">
        <v>5.0</v>
      </c>
      <c r="M18" s="2">
        <v>7.0</v>
      </c>
      <c r="N18" s="2">
        <v>2.0</v>
      </c>
      <c r="O18" s="2">
        <v>5.0</v>
      </c>
      <c r="P18" s="2">
        <v>7.0</v>
      </c>
      <c r="Q18" s="2">
        <v>4.0</v>
      </c>
      <c r="R18" s="2">
        <v>3.0</v>
      </c>
      <c r="S18" s="2">
        <v>2.0</v>
      </c>
      <c r="T18" s="2">
        <v>4.0</v>
      </c>
      <c r="U18" s="2">
        <v>3.0</v>
      </c>
      <c r="V18">
        <f t="shared" si="1"/>
        <v>4.263157895</v>
      </c>
    </row>
    <row r="19">
      <c r="A19" t="s">
        <v>53</v>
      </c>
      <c r="B19" s="2" t="s">
        <v>225</v>
      </c>
      <c r="C19" s="2">
        <v>5.0</v>
      </c>
      <c r="D19" s="2">
        <v>4.0</v>
      </c>
      <c r="E19" s="2">
        <v>3.0</v>
      </c>
      <c r="F19" s="2">
        <v>4.0</v>
      </c>
      <c r="G19" s="2">
        <v>2.0</v>
      </c>
      <c r="H19" s="2">
        <v>5.0</v>
      </c>
      <c r="I19" s="2">
        <v>3.0</v>
      </c>
      <c r="J19" s="2">
        <v>5.0</v>
      </c>
      <c r="K19" s="2">
        <v>4.0</v>
      </c>
      <c r="L19" s="2">
        <v>6.0</v>
      </c>
      <c r="M19" s="2">
        <v>7.0</v>
      </c>
      <c r="N19" s="2">
        <v>1.0</v>
      </c>
      <c r="O19" s="2">
        <v>3.0</v>
      </c>
      <c r="P19" s="2">
        <v>5.0</v>
      </c>
      <c r="Q19" s="2">
        <v>5.0</v>
      </c>
      <c r="R19" s="2">
        <v>4.0</v>
      </c>
      <c r="S19" s="2">
        <v>3.0</v>
      </c>
      <c r="T19" s="2">
        <v>2.0</v>
      </c>
      <c r="U19" s="2">
        <v>6.0</v>
      </c>
      <c r="V19">
        <f t="shared" si="1"/>
        <v>4.052631579</v>
      </c>
    </row>
    <row r="20">
      <c r="A20" t="s">
        <v>46</v>
      </c>
      <c r="B20" s="2" t="s">
        <v>225</v>
      </c>
      <c r="C20" s="2">
        <v>4.0</v>
      </c>
      <c r="D20" s="2">
        <v>3.0</v>
      </c>
      <c r="E20" s="2">
        <v>6.0</v>
      </c>
      <c r="F20" s="2">
        <v>5.0</v>
      </c>
      <c r="G20" s="2">
        <v>5.0</v>
      </c>
      <c r="H20" s="2">
        <v>4.0</v>
      </c>
      <c r="I20" s="2">
        <v>1.0</v>
      </c>
      <c r="J20" s="2">
        <v>4.0</v>
      </c>
      <c r="K20" s="2">
        <v>2.0</v>
      </c>
      <c r="L20" s="2">
        <v>4.0</v>
      </c>
      <c r="M20" s="2">
        <v>7.0</v>
      </c>
      <c r="N20" s="2">
        <v>1.0</v>
      </c>
      <c r="O20" s="2">
        <v>5.0</v>
      </c>
      <c r="P20" s="2">
        <v>7.0</v>
      </c>
      <c r="Q20" s="2">
        <v>3.0</v>
      </c>
      <c r="R20" s="2">
        <v>2.0</v>
      </c>
      <c r="S20" s="2">
        <v>2.0</v>
      </c>
      <c r="T20" s="2">
        <v>2.0</v>
      </c>
      <c r="U20" s="2">
        <v>6.0</v>
      </c>
      <c r="V20">
        <f t="shared" si="1"/>
        <v>3.842105263</v>
      </c>
    </row>
    <row r="21">
      <c r="A21" s="12" t="s">
        <v>42</v>
      </c>
      <c r="B21" s="13" t="s">
        <v>226</v>
      </c>
      <c r="C21" s="13">
        <v>6.0</v>
      </c>
      <c r="D21" s="13">
        <v>5.0</v>
      </c>
      <c r="E21" s="13">
        <v>4.0</v>
      </c>
      <c r="F21" s="13">
        <v>6.0</v>
      </c>
      <c r="G21" s="13">
        <v>2.0</v>
      </c>
      <c r="H21" s="13">
        <v>4.0</v>
      </c>
      <c r="I21" s="13">
        <v>4.0</v>
      </c>
      <c r="J21" s="13">
        <v>5.0</v>
      </c>
      <c r="K21" s="13">
        <v>4.0</v>
      </c>
      <c r="L21" s="13">
        <v>6.0</v>
      </c>
      <c r="M21" s="13">
        <v>7.0</v>
      </c>
      <c r="N21" s="13">
        <v>3.0</v>
      </c>
      <c r="O21" s="13">
        <v>5.0</v>
      </c>
      <c r="P21" s="13">
        <v>6.0</v>
      </c>
      <c r="Q21" s="13">
        <v>4.0</v>
      </c>
      <c r="R21" s="13">
        <v>3.0</v>
      </c>
      <c r="S21" s="13">
        <v>5.0</v>
      </c>
      <c r="T21" s="13">
        <v>5.0</v>
      </c>
      <c r="U21" s="13">
        <v>6.0</v>
      </c>
      <c r="V21" s="12">
        <f t="shared" si="1"/>
        <v>4.736842105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>
      <c r="A22" s="12" t="s">
        <v>43</v>
      </c>
      <c r="B22" s="13" t="s">
        <v>226</v>
      </c>
      <c r="C22" s="13">
        <v>6.0</v>
      </c>
      <c r="D22" s="13">
        <v>5.0</v>
      </c>
      <c r="E22" s="13">
        <v>3.0</v>
      </c>
      <c r="F22" s="13">
        <v>7.0</v>
      </c>
      <c r="G22" s="13">
        <v>6.0</v>
      </c>
      <c r="H22" s="13">
        <v>7.0</v>
      </c>
      <c r="I22" s="13">
        <v>3.0</v>
      </c>
      <c r="J22" s="13">
        <v>3.0</v>
      </c>
      <c r="K22" s="13">
        <v>4.0</v>
      </c>
      <c r="L22" s="13">
        <v>4.0</v>
      </c>
      <c r="M22" s="13">
        <v>1.0</v>
      </c>
      <c r="N22" s="13">
        <v>4.0</v>
      </c>
      <c r="O22" s="13">
        <v>5.0</v>
      </c>
      <c r="P22" s="13">
        <v>6.0</v>
      </c>
      <c r="Q22" s="13">
        <v>4.0</v>
      </c>
      <c r="R22" s="13">
        <v>5.0</v>
      </c>
      <c r="S22" s="13">
        <v>4.0</v>
      </c>
      <c r="T22" s="13">
        <v>5.0</v>
      </c>
      <c r="U22" s="13">
        <v>6.0</v>
      </c>
      <c r="V22" s="12">
        <f t="shared" si="1"/>
        <v>4.631578947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>
      <c r="A23" s="12" t="s">
        <v>52</v>
      </c>
      <c r="B23" s="13" t="s">
        <v>226</v>
      </c>
      <c r="C23" s="13">
        <v>6.0</v>
      </c>
      <c r="D23" s="13">
        <v>3.0</v>
      </c>
      <c r="E23" s="13">
        <v>5.0</v>
      </c>
      <c r="F23" s="13">
        <v>5.0</v>
      </c>
      <c r="G23" s="13">
        <v>4.0</v>
      </c>
      <c r="H23" s="13">
        <v>5.0</v>
      </c>
      <c r="I23" s="13">
        <v>4.0</v>
      </c>
      <c r="J23" s="13">
        <v>5.0</v>
      </c>
      <c r="K23" s="13">
        <v>5.0</v>
      </c>
      <c r="L23" s="13">
        <v>6.0</v>
      </c>
      <c r="M23" s="13">
        <v>1.0</v>
      </c>
      <c r="N23" s="13">
        <v>3.0</v>
      </c>
      <c r="O23" s="13">
        <v>6.0</v>
      </c>
      <c r="P23" s="13">
        <v>6.0</v>
      </c>
      <c r="Q23" s="13">
        <v>3.0</v>
      </c>
      <c r="R23" s="13">
        <v>7.0</v>
      </c>
      <c r="S23" s="13">
        <v>4.0</v>
      </c>
      <c r="T23" s="13">
        <v>4.0</v>
      </c>
      <c r="U23" s="13">
        <v>6.0</v>
      </c>
      <c r="V23" s="12">
        <f t="shared" si="1"/>
        <v>4.631578947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>
      <c r="A24" t="s">
        <v>45</v>
      </c>
      <c r="B24" s="2" t="s">
        <v>226</v>
      </c>
      <c r="C24" s="2">
        <v>6.0</v>
      </c>
      <c r="D24" s="2">
        <v>5.0</v>
      </c>
      <c r="E24" s="2">
        <v>3.0</v>
      </c>
      <c r="F24" s="2">
        <v>6.0</v>
      </c>
      <c r="G24" s="2">
        <v>5.0</v>
      </c>
      <c r="H24" s="2">
        <v>4.0</v>
      </c>
      <c r="I24" s="2">
        <v>4.0</v>
      </c>
      <c r="J24" s="2">
        <v>4.0</v>
      </c>
      <c r="K24" s="2">
        <v>4.0</v>
      </c>
      <c r="L24" s="2">
        <v>5.0</v>
      </c>
      <c r="M24" s="2">
        <v>5.0</v>
      </c>
      <c r="N24" s="2">
        <v>4.0</v>
      </c>
      <c r="O24" s="2">
        <v>5.0</v>
      </c>
      <c r="P24" s="2">
        <v>6.0</v>
      </c>
      <c r="Q24" s="2">
        <v>4.0</v>
      </c>
      <c r="R24" s="2">
        <v>2.0</v>
      </c>
      <c r="S24" s="2">
        <v>4.0</v>
      </c>
      <c r="T24" s="2">
        <v>4.0</v>
      </c>
      <c r="U24" s="2">
        <v>6.0</v>
      </c>
      <c r="V24">
        <f t="shared" si="1"/>
        <v>4.526315789</v>
      </c>
    </row>
    <row r="25">
      <c r="A25" t="s">
        <v>47</v>
      </c>
      <c r="B25" s="2" t="s">
        <v>226</v>
      </c>
      <c r="C25" s="2">
        <v>6.0</v>
      </c>
      <c r="D25" s="2">
        <v>5.0</v>
      </c>
      <c r="E25" s="2">
        <v>4.0</v>
      </c>
      <c r="F25" s="2">
        <v>6.0</v>
      </c>
      <c r="G25" s="2">
        <v>3.0</v>
      </c>
      <c r="H25" s="2">
        <v>4.0</v>
      </c>
      <c r="I25" s="2">
        <v>4.0</v>
      </c>
      <c r="J25" s="2">
        <v>4.0</v>
      </c>
      <c r="K25" s="2">
        <v>4.0</v>
      </c>
      <c r="L25" s="2">
        <v>5.0</v>
      </c>
      <c r="M25" s="2">
        <v>5.0</v>
      </c>
      <c r="N25" s="2">
        <v>3.0</v>
      </c>
      <c r="O25" s="2">
        <v>5.0</v>
      </c>
      <c r="P25" s="2">
        <v>6.0</v>
      </c>
      <c r="Q25" s="2">
        <v>4.0</v>
      </c>
      <c r="R25" s="2">
        <v>3.0</v>
      </c>
      <c r="S25" s="2">
        <v>4.0</v>
      </c>
      <c r="T25" s="2">
        <v>4.0</v>
      </c>
      <c r="U25" s="2">
        <v>6.0</v>
      </c>
      <c r="V25">
        <f t="shared" si="1"/>
        <v>4.473684211</v>
      </c>
    </row>
    <row r="26">
      <c r="A26" t="s">
        <v>51</v>
      </c>
      <c r="B26" s="2" t="s">
        <v>226</v>
      </c>
      <c r="C26" s="2">
        <v>6.0</v>
      </c>
      <c r="D26" s="2">
        <v>4.0</v>
      </c>
      <c r="E26" s="2">
        <v>4.0</v>
      </c>
      <c r="F26" s="2">
        <v>4.0</v>
      </c>
      <c r="G26" s="2">
        <v>6.0</v>
      </c>
      <c r="H26" s="2">
        <v>5.0</v>
      </c>
      <c r="I26" s="2">
        <v>4.0</v>
      </c>
      <c r="J26" s="2">
        <v>5.0</v>
      </c>
      <c r="K26" s="2">
        <v>4.0</v>
      </c>
      <c r="L26" s="2">
        <v>5.0</v>
      </c>
      <c r="M26" s="2">
        <v>6.0</v>
      </c>
      <c r="N26" s="2">
        <v>1.0</v>
      </c>
      <c r="O26" s="2">
        <v>6.0</v>
      </c>
      <c r="P26" s="2">
        <v>5.0</v>
      </c>
      <c r="Q26" s="2">
        <v>3.0</v>
      </c>
      <c r="R26" s="2">
        <v>3.0</v>
      </c>
      <c r="S26" s="2">
        <v>5.0</v>
      </c>
      <c r="T26" s="2">
        <v>3.0</v>
      </c>
      <c r="U26" s="2">
        <v>6.0</v>
      </c>
      <c r="V26">
        <f t="shared" si="1"/>
        <v>4.473684211</v>
      </c>
    </row>
    <row r="27">
      <c r="A27" t="s">
        <v>48</v>
      </c>
      <c r="B27" s="2" t="s">
        <v>226</v>
      </c>
      <c r="C27" s="2">
        <v>6.0</v>
      </c>
      <c r="D27" s="2">
        <v>4.0</v>
      </c>
      <c r="E27" s="2">
        <v>6.0</v>
      </c>
      <c r="F27" s="2">
        <v>4.0</v>
      </c>
      <c r="G27" s="2">
        <v>5.0</v>
      </c>
      <c r="H27" s="2">
        <v>4.0</v>
      </c>
      <c r="I27" s="2">
        <v>4.0</v>
      </c>
      <c r="J27" s="2">
        <v>5.0</v>
      </c>
      <c r="K27" s="2">
        <v>3.0</v>
      </c>
      <c r="L27" s="2">
        <v>4.0</v>
      </c>
      <c r="M27" s="2">
        <v>1.0</v>
      </c>
      <c r="N27" s="2">
        <v>2.0</v>
      </c>
      <c r="O27" s="2">
        <v>5.0</v>
      </c>
      <c r="P27" s="2">
        <v>5.0</v>
      </c>
      <c r="Q27" s="2">
        <v>3.0</v>
      </c>
      <c r="R27" s="2">
        <v>3.0</v>
      </c>
      <c r="S27" s="2">
        <v>5.0</v>
      </c>
      <c r="T27" s="2">
        <v>3.0</v>
      </c>
      <c r="U27" s="2">
        <v>6.0</v>
      </c>
      <c r="V27">
        <f t="shared" si="1"/>
        <v>4.105263158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2.86"/>
    <col customWidth="1" min="4" max="4" width="15.0"/>
    <col customWidth="1" min="5" max="5" width="13.14"/>
  </cols>
  <sheetData>
    <row r="1">
      <c r="B1" s="4" t="s">
        <v>347</v>
      </c>
      <c r="C1" s="4" t="s">
        <v>352</v>
      </c>
      <c r="D1" s="4" t="s">
        <v>353</v>
      </c>
      <c r="E1" s="4" t="s">
        <v>354</v>
      </c>
      <c r="F1" s="4" t="s">
        <v>355</v>
      </c>
    </row>
    <row r="2">
      <c r="A2" s="13" t="s">
        <v>348</v>
      </c>
      <c r="B2">
        <f>COUNTIF('Resultados Perguntas'!D2:D20,"&gt;0")</f>
        <v>10</v>
      </c>
      <c r="C2">
        <f>COUNTIF('Resultados Perguntas'!E2:E20,"&gt;0")</f>
        <v>4</v>
      </c>
      <c r="D2">
        <f>COUNTIF('Resultados Perguntas'!F2:F20,"&gt;0")</f>
        <v>12</v>
      </c>
      <c r="E2">
        <f>COUNTIF('Resultados Perguntas'!G2:G20,"&gt;0")</f>
        <v>6</v>
      </c>
      <c r="F2">
        <f>COUNTIF('Resultados Perguntas'!H2:H20,"&gt;0")</f>
        <v>4</v>
      </c>
    </row>
    <row r="3">
      <c r="A3" s="13" t="s">
        <v>349</v>
      </c>
      <c r="B3">
        <f>COUNTIF('Resultados Perguntas'!D2:D20,"=0")</f>
        <v>3</v>
      </c>
      <c r="C3">
        <f>COUNTIF('Resultados Perguntas'!E2:E20,"=0")</f>
        <v>6</v>
      </c>
      <c r="D3">
        <f>COUNTIF('Resultados Perguntas'!F2:F20,"=0")</f>
        <v>2</v>
      </c>
      <c r="E3">
        <f>COUNTIF('Resultados Perguntas'!G2:G20,"=0")</f>
        <v>6</v>
      </c>
      <c r="F3">
        <f>COUNTIF('Resultados Perguntas'!H2:H20,"=0")</f>
        <v>8</v>
      </c>
    </row>
    <row r="4">
      <c r="A4" s="13" t="s">
        <v>350</v>
      </c>
      <c r="B4">
        <f>COUNTIF('Resultados Perguntas'!D2:D20,"&lt;0")</f>
        <v>6</v>
      </c>
      <c r="C4">
        <f>COUNTIF('Resultados Perguntas'!E2:E20,"&lt;0")</f>
        <v>9</v>
      </c>
      <c r="D4">
        <f>COUNTIF('Resultados Perguntas'!F2:F20,"&lt;0")</f>
        <v>5</v>
      </c>
      <c r="E4">
        <f>COUNTIF('Resultados Perguntas'!G2:G20,"&lt;0")</f>
        <v>7</v>
      </c>
      <c r="F4">
        <f>COUNTIF('Resultados Perguntas'!H2:H20,"&lt;0")</f>
        <v>7</v>
      </c>
    </row>
    <row r="5">
      <c r="A5" s="13" t="s">
        <v>351</v>
      </c>
      <c r="B5">
        <f t="shared" ref="B5:F5" si="1">SUM(B2:B4)</f>
        <v>19</v>
      </c>
      <c r="C5">
        <f t="shared" si="1"/>
        <v>19</v>
      </c>
      <c r="D5">
        <f t="shared" si="1"/>
        <v>19</v>
      </c>
      <c r="E5">
        <f t="shared" si="1"/>
        <v>19</v>
      </c>
      <c r="F5">
        <f t="shared" si="1"/>
        <v>19</v>
      </c>
    </row>
    <row r="10">
      <c r="J10" s="46" t="s">
        <v>356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14.57"/>
    <col customWidth="1" min="3" max="3" width="14.86"/>
  </cols>
  <sheetData>
    <row r="1">
      <c r="A1" s="15"/>
      <c r="B1" s="4" t="s">
        <v>247</v>
      </c>
      <c r="D1" s="16"/>
      <c r="E1" s="4" t="s">
        <v>248</v>
      </c>
      <c r="G1" s="16"/>
      <c r="H1" s="4" t="s">
        <v>249</v>
      </c>
      <c r="J1" s="16"/>
      <c r="K1" s="4" t="s">
        <v>250</v>
      </c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4" t="s">
        <v>271</v>
      </c>
      <c r="C2" s="4" t="s">
        <v>272</v>
      </c>
      <c r="D2" s="17" t="s">
        <v>273</v>
      </c>
      <c r="E2" s="4" t="s">
        <v>271</v>
      </c>
      <c r="F2" s="4" t="s">
        <v>272</v>
      </c>
      <c r="G2" s="17" t="s">
        <v>273</v>
      </c>
      <c r="H2" s="4" t="s">
        <v>271</v>
      </c>
      <c r="I2" s="4" t="s">
        <v>272</v>
      </c>
      <c r="J2" s="17" t="s">
        <v>273</v>
      </c>
      <c r="K2" s="4" t="s">
        <v>271</v>
      </c>
      <c r="L2" s="4" t="s">
        <v>272</v>
      </c>
      <c r="M2" s="17" t="s">
        <v>273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8"/>
      <c r="B3" s="19" t="s">
        <v>30</v>
      </c>
      <c r="C3" s="19" t="s">
        <v>40</v>
      </c>
      <c r="D3" s="20" t="s">
        <v>31</v>
      </c>
      <c r="E3" s="21" t="s">
        <v>274</v>
      </c>
      <c r="F3" s="21" t="s">
        <v>275</v>
      </c>
      <c r="G3" s="22" t="s">
        <v>276</v>
      </c>
      <c r="H3" s="21" t="s">
        <v>277</v>
      </c>
      <c r="I3" s="23" t="s">
        <v>44</v>
      </c>
      <c r="J3" s="24" t="s">
        <v>41</v>
      </c>
      <c r="K3" s="23" t="s">
        <v>42</v>
      </c>
      <c r="L3" s="23" t="s">
        <v>43</v>
      </c>
      <c r="M3" s="24" t="s">
        <v>52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4" t="s">
        <v>278</v>
      </c>
      <c r="B4" s="25">
        <v>6.0</v>
      </c>
      <c r="C4" s="25">
        <v>6.0</v>
      </c>
      <c r="D4" s="26">
        <v>6.0</v>
      </c>
      <c r="E4" s="25">
        <v>3.0</v>
      </c>
      <c r="F4" s="25">
        <v>5.0</v>
      </c>
      <c r="G4" s="26">
        <v>5.0</v>
      </c>
      <c r="H4" s="25">
        <v>6.0</v>
      </c>
      <c r="I4" s="25">
        <v>5.0</v>
      </c>
      <c r="J4" s="26">
        <v>4.0</v>
      </c>
      <c r="K4" s="25">
        <v>6.0</v>
      </c>
      <c r="L4" s="25">
        <v>6.0</v>
      </c>
      <c r="M4" s="26">
        <v>6.0</v>
      </c>
    </row>
    <row r="5">
      <c r="A5" s="4" t="s">
        <v>279</v>
      </c>
      <c r="B5" s="25">
        <v>4.0</v>
      </c>
      <c r="C5" s="25">
        <v>5.0</v>
      </c>
      <c r="D5" s="26">
        <v>6.0</v>
      </c>
      <c r="E5" s="25">
        <v>7.0</v>
      </c>
      <c r="F5" s="25">
        <v>6.0</v>
      </c>
      <c r="G5" s="26">
        <v>7.0</v>
      </c>
      <c r="H5" s="25">
        <v>6.0</v>
      </c>
      <c r="I5" s="25">
        <v>4.0</v>
      </c>
      <c r="J5" s="26">
        <v>2.0</v>
      </c>
      <c r="K5" s="25">
        <v>5.0</v>
      </c>
      <c r="L5" s="25">
        <v>5.0</v>
      </c>
      <c r="M5" s="26">
        <v>3.0</v>
      </c>
    </row>
    <row r="6">
      <c r="A6" s="4" t="s">
        <v>280</v>
      </c>
      <c r="B6" s="25">
        <v>4.0</v>
      </c>
      <c r="C6" s="25">
        <v>4.0</v>
      </c>
      <c r="D6" s="26">
        <v>4.0</v>
      </c>
      <c r="E6" s="25">
        <v>4.0</v>
      </c>
      <c r="F6" s="25">
        <v>4.0</v>
      </c>
      <c r="G6" s="26">
        <v>4.0</v>
      </c>
      <c r="H6" s="25">
        <v>4.0</v>
      </c>
      <c r="I6" s="25">
        <v>6.0</v>
      </c>
      <c r="J6" s="26">
        <v>4.0</v>
      </c>
      <c r="K6" s="25">
        <v>4.0</v>
      </c>
      <c r="L6" s="25">
        <v>3.0</v>
      </c>
      <c r="M6" s="26">
        <v>5.0</v>
      </c>
      <c r="O6" s="13"/>
      <c r="P6" s="13"/>
      <c r="Q6" s="13"/>
    </row>
    <row r="7">
      <c r="A7" s="4" t="s">
        <v>281</v>
      </c>
      <c r="B7" s="25">
        <v>6.0</v>
      </c>
      <c r="C7" s="25">
        <v>6.0</v>
      </c>
      <c r="D7" s="26">
        <v>5.0</v>
      </c>
      <c r="E7" s="25">
        <v>7.0</v>
      </c>
      <c r="F7" s="25">
        <v>4.0</v>
      </c>
      <c r="G7" s="26">
        <v>5.0</v>
      </c>
      <c r="H7" s="25">
        <v>3.0</v>
      </c>
      <c r="I7" s="25">
        <v>7.0</v>
      </c>
      <c r="J7" s="26">
        <v>6.0</v>
      </c>
      <c r="K7" s="25">
        <v>6.0</v>
      </c>
      <c r="L7" s="25">
        <v>7.0</v>
      </c>
      <c r="M7" s="26">
        <v>5.0</v>
      </c>
      <c r="N7" s="13"/>
      <c r="O7" s="13"/>
      <c r="P7" s="13"/>
      <c r="Q7" s="13"/>
    </row>
    <row r="8">
      <c r="A8" s="4" t="s">
        <v>282</v>
      </c>
      <c r="B8" s="25">
        <v>4.0</v>
      </c>
      <c r="C8" s="25">
        <v>3.0</v>
      </c>
      <c r="D8" s="26">
        <v>4.0</v>
      </c>
      <c r="E8" s="25">
        <v>3.0</v>
      </c>
      <c r="F8" s="25">
        <v>3.0</v>
      </c>
      <c r="G8" s="26">
        <v>5.0</v>
      </c>
      <c r="H8" s="25">
        <v>1.0</v>
      </c>
      <c r="I8" s="25">
        <v>2.0</v>
      </c>
      <c r="J8" s="26">
        <v>4.0</v>
      </c>
      <c r="K8" s="25">
        <v>2.0</v>
      </c>
      <c r="L8" s="25">
        <v>6.0</v>
      </c>
      <c r="M8" s="26">
        <v>4.0</v>
      </c>
      <c r="N8" s="13"/>
      <c r="O8" s="13"/>
      <c r="P8" s="13"/>
      <c r="Q8" s="13"/>
    </row>
    <row r="9">
      <c r="A9" s="4" t="s">
        <v>283</v>
      </c>
      <c r="B9" s="25">
        <v>6.0</v>
      </c>
      <c r="C9" s="25">
        <v>6.0</v>
      </c>
      <c r="D9" s="26">
        <v>6.0</v>
      </c>
      <c r="E9" s="25">
        <v>7.0</v>
      </c>
      <c r="F9" s="25">
        <v>7.0</v>
      </c>
      <c r="G9" s="26">
        <v>7.0</v>
      </c>
      <c r="H9" s="25">
        <v>7.0</v>
      </c>
      <c r="I9" s="25">
        <v>6.0</v>
      </c>
      <c r="J9" s="26">
        <v>7.0</v>
      </c>
      <c r="K9" s="25">
        <v>4.0</v>
      </c>
      <c r="L9" s="25">
        <v>7.0</v>
      </c>
      <c r="M9" s="26">
        <v>5.0</v>
      </c>
      <c r="N9" s="13"/>
      <c r="O9" s="13"/>
      <c r="P9" s="13"/>
      <c r="Q9" s="13"/>
    </row>
    <row r="10">
      <c r="A10" s="4" t="s">
        <v>284</v>
      </c>
      <c r="B10" s="25">
        <v>6.0</v>
      </c>
      <c r="C10" s="25">
        <v>5.0</v>
      </c>
      <c r="D10" s="26">
        <v>5.0</v>
      </c>
      <c r="E10" s="25">
        <v>7.0</v>
      </c>
      <c r="F10" s="25">
        <v>7.0</v>
      </c>
      <c r="G10" s="26">
        <v>7.0</v>
      </c>
      <c r="H10" s="25">
        <v>7.0</v>
      </c>
      <c r="I10" s="25">
        <v>5.0</v>
      </c>
      <c r="J10" s="26">
        <v>5.0</v>
      </c>
      <c r="K10" s="25">
        <v>4.0</v>
      </c>
      <c r="L10" s="25">
        <v>3.0</v>
      </c>
      <c r="M10" s="26">
        <v>4.0</v>
      </c>
      <c r="N10" s="13"/>
      <c r="O10" s="13"/>
      <c r="P10" s="13"/>
      <c r="Q10" s="13"/>
    </row>
    <row r="11">
      <c r="A11" s="4" t="s">
        <v>285</v>
      </c>
      <c r="B11" s="25">
        <v>5.0</v>
      </c>
      <c r="C11" s="25">
        <v>6.0</v>
      </c>
      <c r="D11" s="26">
        <v>5.0</v>
      </c>
      <c r="E11" s="25">
        <v>7.0</v>
      </c>
      <c r="F11" s="25">
        <v>6.0</v>
      </c>
      <c r="G11" s="26">
        <v>6.0</v>
      </c>
      <c r="H11" s="25">
        <v>6.0</v>
      </c>
      <c r="I11" s="25">
        <v>5.0</v>
      </c>
      <c r="J11" s="26">
        <v>6.0</v>
      </c>
      <c r="K11" s="25">
        <v>5.0</v>
      </c>
      <c r="L11" s="25">
        <v>3.0</v>
      </c>
      <c r="M11" s="26">
        <v>5.0</v>
      </c>
      <c r="N11" s="13"/>
      <c r="O11" s="13"/>
      <c r="P11" s="13"/>
      <c r="Q11" s="13"/>
    </row>
    <row r="12">
      <c r="A12" s="4" t="s">
        <v>286</v>
      </c>
      <c r="B12" s="25">
        <v>5.0</v>
      </c>
      <c r="C12" s="25">
        <v>5.0</v>
      </c>
      <c r="D12" s="26">
        <v>4.0</v>
      </c>
      <c r="E12" s="25">
        <v>6.0</v>
      </c>
      <c r="F12" s="25">
        <v>6.0</v>
      </c>
      <c r="G12" s="26">
        <v>4.0</v>
      </c>
      <c r="H12" s="25">
        <v>6.0</v>
      </c>
      <c r="I12" s="25">
        <v>5.0</v>
      </c>
      <c r="J12" s="26">
        <v>2.0</v>
      </c>
      <c r="K12" s="25">
        <v>4.0</v>
      </c>
      <c r="L12" s="25">
        <v>4.0</v>
      </c>
      <c r="M12" s="26">
        <v>5.0</v>
      </c>
      <c r="N12" s="13"/>
      <c r="O12" s="13"/>
      <c r="P12" s="13"/>
      <c r="Q12" s="13"/>
    </row>
    <row r="13">
      <c r="A13" s="4" t="s">
        <v>287</v>
      </c>
      <c r="B13" s="25">
        <v>7.0</v>
      </c>
      <c r="C13" s="25">
        <v>5.0</v>
      </c>
      <c r="D13" s="26">
        <v>7.0</v>
      </c>
      <c r="E13" s="25">
        <v>7.0</v>
      </c>
      <c r="F13" s="25">
        <v>7.0</v>
      </c>
      <c r="G13" s="26">
        <v>7.0</v>
      </c>
      <c r="H13" s="25">
        <v>4.0</v>
      </c>
      <c r="I13" s="25">
        <v>4.0</v>
      </c>
      <c r="J13" s="26">
        <v>3.0</v>
      </c>
      <c r="K13" s="25">
        <v>6.0</v>
      </c>
      <c r="L13" s="25">
        <v>4.0</v>
      </c>
      <c r="M13" s="26">
        <v>6.0</v>
      </c>
      <c r="N13" s="13"/>
      <c r="O13" s="13"/>
      <c r="P13" s="13"/>
      <c r="Q13" s="13"/>
    </row>
    <row r="14">
      <c r="A14" s="4" t="s">
        <v>288</v>
      </c>
      <c r="B14" s="25">
        <v>7.0</v>
      </c>
      <c r="C14" s="25">
        <v>7.0</v>
      </c>
      <c r="D14" s="26">
        <v>5.0</v>
      </c>
      <c r="E14" s="25">
        <v>6.0</v>
      </c>
      <c r="F14" s="25">
        <v>6.0</v>
      </c>
      <c r="G14" s="26">
        <v>3.0</v>
      </c>
      <c r="H14" s="25">
        <v>7.0</v>
      </c>
      <c r="I14" s="25">
        <v>1.0</v>
      </c>
      <c r="J14" s="26">
        <v>7.0</v>
      </c>
      <c r="K14" s="25">
        <v>7.0</v>
      </c>
      <c r="L14" s="25">
        <v>1.0</v>
      </c>
      <c r="M14" s="26">
        <v>1.0</v>
      </c>
      <c r="N14" s="13"/>
      <c r="O14" s="13"/>
      <c r="P14" s="13"/>
      <c r="Q14" s="13"/>
    </row>
    <row r="15">
      <c r="A15" s="4" t="s">
        <v>289</v>
      </c>
      <c r="B15" s="25">
        <v>5.0</v>
      </c>
      <c r="C15" s="25">
        <v>5.0</v>
      </c>
      <c r="D15" s="26">
        <v>3.0</v>
      </c>
      <c r="E15" s="25">
        <v>6.0</v>
      </c>
      <c r="F15" s="25">
        <v>7.0</v>
      </c>
      <c r="G15" s="26">
        <v>6.0</v>
      </c>
      <c r="H15" s="25">
        <v>1.0</v>
      </c>
      <c r="I15" s="25">
        <v>4.0</v>
      </c>
      <c r="J15" s="26">
        <v>4.0</v>
      </c>
      <c r="K15" s="25">
        <v>3.0</v>
      </c>
      <c r="L15" s="25">
        <v>4.0</v>
      </c>
      <c r="M15" s="26">
        <v>3.0</v>
      </c>
      <c r="N15" s="13"/>
      <c r="O15" s="13"/>
      <c r="P15" s="13"/>
      <c r="Q15" s="13"/>
    </row>
    <row r="16">
      <c r="A16" s="4" t="s">
        <v>290</v>
      </c>
      <c r="B16" s="25">
        <v>4.0</v>
      </c>
      <c r="C16" s="25">
        <v>6.0</v>
      </c>
      <c r="D16" s="26">
        <v>5.0</v>
      </c>
      <c r="E16" s="25">
        <v>7.0</v>
      </c>
      <c r="F16" s="25">
        <v>7.0</v>
      </c>
      <c r="G16" s="26">
        <v>7.0</v>
      </c>
      <c r="H16" s="25">
        <v>5.0</v>
      </c>
      <c r="I16" s="25">
        <v>5.0</v>
      </c>
      <c r="J16" s="26">
        <v>6.0</v>
      </c>
      <c r="K16" s="25">
        <v>5.0</v>
      </c>
      <c r="L16" s="25">
        <v>5.0</v>
      </c>
      <c r="M16" s="26">
        <v>6.0</v>
      </c>
      <c r="N16" s="13"/>
      <c r="O16" s="13"/>
      <c r="P16" s="13"/>
      <c r="Q16" s="13"/>
    </row>
    <row r="17">
      <c r="A17" s="4" t="s">
        <v>291</v>
      </c>
      <c r="B17" s="25">
        <v>6.0</v>
      </c>
      <c r="C17" s="25">
        <v>5.0</v>
      </c>
      <c r="D17" s="26">
        <v>5.0</v>
      </c>
      <c r="E17" s="25">
        <v>7.0</v>
      </c>
      <c r="F17" s="25">
        <v>7.0</v>
      </c>
      <c r="G17" s="26">
        <v>7.0</v>
      </c>
      <c r="H17" s="25">
        <v>7.0</v>
      </c>
      <c r="I17" s="25">
        <v>7.0</v>
      </c>
      <c r="J17" s="26">
        <v>7.0</v>
      </c>
      <c r="K17" s="25">
        <v>6.0</v>
      </c>
      <c r="L17" s="25">
        <v>6.0</v>
      </c>
      <c r="M17" s="26">
        <v>6.0</v>
      </c>
      <c r="N17" s="13"/>
      <c r="O17" s="13"/>
      <c r="P17" s="13"/>
      <c r="Q17" s="13"/>
    </row>
    <row r="18">
      <c r="A18" s="4" t="s">
        <v>292</v>
      </c>
      <c r="B18" s="25">
        <v>4.0</v>
      </c>
      <c r="C18" s="25">
        <v>4.0</v>
      </c>
      <c r="D18" s="26">
        <v>4.0</v>
      </c>
      <c r="E18" s="25">
        <v>6.0</v>
      </c>
      <c r="F18" s="25">
        <v>5.0</v>
      </c>
      <c r="G18" s="26">
        <v>5.0</v>
      </c>
      <c r="H18" s="25">
        <v>6.0</v>
      </c>
      <c r="I18" s="25">
        <v>5.0</v>
      </c>
      <c r="J18" s="26">
        <v>4.0</v>
      </c>
      <c r="K18" s="25">
        <v>4.0</v>
      </c>
      <c r="L18" s="25">
        <v>4.0</v>
      </c>
      <c r="M18" s="26">
        <v>3.0</v>
      </c>
      <c r="N18" s="13"/>
      <c r="O18" s="13"/>
      <c r="P18" s="13"/>
      <c r="Q18" s="13"/>
    </row>
    <row r="19">
      <c r="A19" s="4" t="s">
        <v>293</v>
      </c>
      <c r="B19" s="25">
        <v>7.0</v>
      </c>
      <c r="C19" s="25">
        <v>7.0</v>
      </c>
      <c r="D19" s="26">
        <v>7.0</v>
      </c>
      <c r="E19" s="25">
        <v>7.0</v>
      </c>
      <c r="F19" s="25">
        <v>7.0</v>
      </c>
      <c r="G19" s="26">
        <v>7.0</v>
      </c>
      <c r="H19" s="25">
        <v>6.0</v>
      </c>
      <c r="I19" s="25">
        <v>3.0</v>
      </c>
      <c r="J19" s="26">
        <v>4.0</v>
      </c>
      <c r="K19" s="25">
        <v>3.0</v>
      </c>
      <c r="L19" s="25">
        <v>5.0</v>
      </c>
      <c r="M19" s="26">
        <v>7.0</v>
      </c>
      <c r="N19" s="13"/>
      <c r="O19" s="13"/>
      <c r="P19" s="13"/>
      <c r="Q19" s="13"/>
    </row>
    <row r="20">
      <c r="A20" s="4" t="s">
        <v>294</v>
      </c>
      <c r="B20" s="25">
        <v>4.0</v>
      </c>
      <c r="C20" s="25">
        <v>5.0</v>
      </c>
      <c r="D20" s="26">
        <v>4.0</v>
      </c>
      <c r="E20" s="25">
        <v>6.0</v>
      </c>
      <c r="F20" s="25">
        <v>5.0</v>
      </c>
      <c r="G20" s="26">
        <v>5.0</v>
      </c>
      <c r="H20" s="25">
        <v>4.0</v>
      </c>
      <c r="I20" s="25">
        <v>3.0</v>
      </c>
      <c r="J20" s="26">
        <v>2.0</v>
      </c>
      <c r="K20" s="25">
        <v>5.0</v>
      </c>
      <c r="L20" s="25">
        <v>4.0</v>
      </c>
      <c r="M20" s="26">
        <v>4.0</v>
      </c>
      <c r="N20" s="13"/>
      <c r="O20" s="13"/>
      <c r="P20" s="13"/>
      <c r="Q20" s="13"/>
    </row>
    <row r="21">
      <c r="A21" s="4" t="s">
        <v>295</v>
      </c>
      <c r="B21" s="25">
        <v>5.0</v>
      </c>
      <c r="C21" s="25">
        <v>5.0</v>
      </c>
      <c r="D21" s="26">
        <v>5.0</v>
      </c>
      <c r="E21" s="25">
        <v>4.0</v>
      </c>
      <c r="F21" s="25">
        <v>6.0</v>
      </c>
      <c r="G21" s="26">
        <v>4.0</v>
      </c>
      <c r="H21" s="25">
        <v>5.0</v>
      </c>
      <c r="I21" s="25">
        <v>3.0</v>
      </c>
      <c r="J21" s="26">
        <v>2.0</v>
      </c>
      <c r="K21" s="25">
        <v>5.0</v>
      </c>
      <c r="L21" s="25">
        <v>5.0</v>
      </c>
      <c r="M21" s="26">
        <v>4.0</v>
      </c>
      <c r="N21" s="13"/>
      <c r="O21" s="13"/>
      <c r="P21" s="13"/>
      <c r="Q21" s="13"/>
    </row>
    <row r="22">
      <c r="A22" s="4" t="s">
        <v>296</v>
      </c>
      <c r="B22" s="25">
        <v>6.0</v>
      </c>
      <c r="C22" s="25">
        <v>6.0</v>
      </c>
      <c r="D22" s="26">
        <v>6.0</v>
      </c>
      <c r="E22" s="25">
        <v>7.0</v>
      </c>
      <c r="F22" s="25">
        <v>4.0</v>
      </c>
      <c r="G22" s="26">
        <v>7.0</v>
      </c>
      <c r="H22" s="25">
        <v>6.0</v>
      </c>
      <c r="I22" s="25">
        <v>6.0</v>
      </c>
      <c r="J22" s="26">
        <v>2.0</v>
      </c>
      <c r="K22" s="25">
        <v>6.0</v>
      </c>
      <c r="L22" s="25">
        <v>6.0</v>
      </c>
      <c r="M22" s="26">
        <v>6.0</v>
      </c>
      <c r="N22" s="13"/>
      <c r="O22" s="13"/>
      <c r="P22" s="13"/>
      <c r="Q22" s="13"/>
    </row>
    <row r="23">
      <c r="A23" s="27" t="s">
        <v>297</v>
      </c>
      <c r="B23" s="28">
        <f t="shared" ref="B23:M23" si="1">AVERAGE(B3:B22)</f>
        <v>5.315789474</v>
      </c>
      <c r="C23" s="28">
        <f t="shared" si="1"/>
        <v>5.315789474</v>
      </c>
      <c r="D23" s="29">
        <f t="shared" si="1"/>
        <v>5.052631579</v>
      </c>
      <c r="E23" s="28">
        <f t="shared" si="1"/>
        <v>6</v>
      </c>
      <c r="F23" s="28">
        <f t="shared" si="1"/>
        <v>5.736842105</v>
      </c>
      <c r="G23" s="29">
        <f t="shared" si="1"/>
        <v>5.684210526</v>
      </c>
      <c r="H23" s="28">
        <f t="shared" si="1"/>
        <v>5.105263158</v>
      </c>
      <c r="I23" s="28">
        <f t="shared" si="1"/>
        <v>4.526315789</v>
      </c>
      <c r="J23" s="29">
        <f t="shared" si="1"/>
        <v>4.263157895</v>
      </c>
      <c r="K23" s="28">
        <f t="shared" si="1"/>
        <v>4.736842105</v>
      </c>
      <c r="L23" s="28">
        <f t="shared" si="1"/>
        <v>4.631578947</v>
      </c>
      <c r="M23" s="29">
        <f t="shared" si="1"/>
        <v>4.631578947</v>
      </c>
      <c r="N23" s="13"/>
      <c r="O23" s="13"/>
      <c r="P23" s="13"/>
      <c r="Q23" s="13"/>
    </row>
    <row r="24">
      <c r="A24" s="30" t="s">
        <v>298</v>
      </c>
      <c r="B24" s="31">
        <f t="shared" ref="B24:M24" si="2">STDEV(B4:B22)</f>
        <v>1.108183277</v>
      </c>
      <c r="C24" s="31">
        <f t="shared" si="2"/>
        <v>1.002919714</v>
      </c>
      <c r="D24" s="32">
        <f t="shared" si="2"/>
        <v>1.078769062</v>
      </c>
      <c r="E24" s="31">
        <f t="shared" si="2"/>
        <v>1.414213562</v>
      </c>
      <c r="F24" s="31">
        <f t="shared" si="2"/>
        <v>1.284181766</v>
      </c>
      <c r="G24" s="33">
        <f t="shared" si="2"/>
        <v>1.335524515</v>
      </c>
      <c r="H24" s="31">
        <f t="shared" si="2"/>
        <v>1.852767805</v>
      </c>
      <c r="I24" s="31">
        <f t="shared" si="2"/>
        <v>1.611363158</v>
      </c>
      <c r="J24" s="33">
        <f t="shared" si="2"/>
        <v>1.820930936</v>
      </c>
      <c r="K24" s="31">
        <f t="shared" si="2"/>
        <v>1.284181766</v>
      </c>
      <c r="L24" s="31">
        <f t="shared" si="2"/>
        <v>1.535162905</v>
      </c>
      <c r="M24" s="33">
        <f t="shared" si="2"/>
        <v>1.460993814</v>
      </c>
      <c r="N24" s="13"/>
      <c r="O24" s="13"/>
      <c r="P24" s="13"/>
      <c r="Q24" s="13"/>
    </row>
    <row r="25">
      <c r="A25" s="27" t="s">
        <v>299</v>
      </c>
      <c r="B25" s="28">
        <f>AVERAGE(B23:C23)</f>
        <v>5.315789474</v>
      </c>
      <c r="C25" s="34"/>
      <c r="D25" s="35"/>
      <c r="E25" s="28">
        <f>AVERAGE(E23:F23)</f>
        <v>5.868421053</v>
      </c>
      <c r="F25" s="34"/>
      <c r="G25" s="35"/>
      <c r="H25" s="28">
        <f>AVERAGE(H23:I23)</f>
        <v>4.815789474</v>
      </c>
      <c r="I25" s="34"/>
      <c r="J25" s="35"/>
      <c r="K25" s="28">
        <f>AVERAGE(K23:L23)</f>
        <v>4.684210526</v>
      </c>
      <c r="L25" s="34"/>
      <c r="M25" s="35"/>
      <c r="N25" s="13"/>
    </row>
    <row r="26">
      <c r="A26" s="30" t="s">
        <v>300</v>
      </c>
      <c r="B26" s="31">
        <f>stdev(B23:C23)</f>
        <v>0</v>
      </c>
      <c r="C26" s="36"/>
      <c r="D26" s="37"/>
      <c r="E26" s="31">
        <f>stdev(E23:F23)</f>
        <v>0.1860807319</v>
      </c>
      <c r="F26" s="36"/>
      <c r="G26" s="37"/>
      <c r="H26" s="31">
        <f>stdev(H23:I23)</f>
        <v>0.4093776102</v>
      </c>
      <c r="I26" s="36"/>
      <c r="J26" s="37"/>
      <c r="K26" s="31">
        <f>stdev(K23:L23)</f>
        <v>0.07443229276</v>
      </c>
      <c r="L26" s="36"/>
      <c r="M26" s="37"/>
    </row>
    <row r="27">
      <c r="A27" s="27" t="s">
        <v>301</v>
      </c>
      <c r="B27" s="28">
        <f>average(B4:D22)</f>
        <v>5.228070175</v>
      </c>
      <c r="C27" s="34"/>
      <c r="D27" s="35"/>
      <c r="E27" s="28">
        <f>average(E23:G23)</f>
        <v>5.807017544</v>
      </c>
      <c r="F27" s="34"/>
      <c r="G27" s="35"/>
      <c r="H27" s="28">
        <f>average(H23:J23)</f>
        <v>4.631578947</v>
      </c>
      <c r="I27" s="34"/>
      <c r="J27" s="35"/>
      <c r="K27" s="28">
        <f>average(K23:M23)</f>
        <v>4.666666667</v>
      </c>
      <c r="L27" s="34"/>
      <c r="M27" s="35"/>
    </row>
    <row r="28">
      <c r="A28" s="30" t="s">
        <v>302</v>
      </c>
      <c r="B28" s="31">
        <f>stdev(B4:D22)</f>
        <v>1.052506258</v>
      </c>
      <c r="C28" s="36"/>
      <c r="D28" s="37"/>
      <c r="E28" s="31">
        <f>stdev(E4:G22)</f>
        <v>1.328782962</v>
      </c>
      <c r="F28" s="36"/>
      <c r="G28" s="37"/>
      <c r="H28" s="31">
        <f>stdev(H23:J23)</f>
        <v>0.4308080406</v>
      </c>
      <c r="I28" s="36"/>
      <c r="J28" s="37"/>
      <c r="K28" s="31">
        <f>stdev(K23:M23)</f>
        <v>0.06077371255</v>
      </c>
      <c r="L28" s="36"/>
      <c r="M28" s="37"/>
    </row>
    <row r="29">
      <c r="B29" s="4" t="s">
        <v>247</v>
      </c>
      <c r="D29" s="16"/>
      <c r="E29" s="4" t="s">
        <v>248</v>
      </c>
      <c r="G29" s="16"/>
      <c r="H29" s="4" t="s">
        <v>249</v>
      </c>
      <c r="J29" s="16"/>
      <c r="K29" s="4" t="s">
        <v>250</v>
      </c>
      <c r="M29" s="16"/>
    </row>
    <row r="30">
      <c r="A30" s="2" t="s">
        <v>303</v>
      </c>
      <c r="C30">
        <f t="shared" ref="C30:M30" si="3">round(B27,4)</f>
        <v>5.2281</v>
      </c>
      <c r="D30">
        <f t="shared" si="3"/>
        <v>0</v>
      </c>
      <c r="E30">
        <f t="shared" si="3"/>
        <v>0</v>
      </c>
      <c r="F30">
        <f t="shared" si="3"/>
        <v>5.807</v>
      </c>
      <c r="G30">
        <f t="shared" si="3"/>
        <v>0</v>
      </c>
      <c r="H30">
        <f t="shared" si="3"/>
        <v>0</v>
      </c>
      <c r="I30">
        <f t="shared" si="3"/>
        <v>4.6316</v>
      </c>
      <c r="J30">
        <f t="shared" si="3"/>
        <v>0</v>
      </c>
      <c r="K30">
        <f t="shared" si="3"/>
        <v>0</v>
      </c>
      <c r="L30">
        <f t="shared" si="3"/>
        <v>4.6667</v>
      </c>
      <c r="M30">
        <f t="shared" si="3"/>
        <v>0</v>
      </c>
    </row>
    <row r="31">
      <c r="C31">
        <f t="shared" ref="C31:M31" si="4">round(B28,4)</f>
        <v>1.0525</v>
      </c>
      <c r="D31">
        <f t="shared" si="4"/>
        <v>0</v>
      </c>
      <c r="E31">
        <f t="shared" si="4"/>
        <v>0</v>
      </c>
      <c r="F31">
        <f t="shared" si="4"/>
        <v>1.3288</v>
      </c>
      <c r="G31">
        <f t="shared" si="4"/>
        <v>0</v>
      </c>
      <c r="H31">
        <f t="shared" si="4"/>
        <v>0</v>
      </c>
      <c r="I31">
        <f t="shared" si="4"/>
        <v>0.4308</v>
      </c>
      <c r="J31">
        <f t="shared" si="4"/>
        <v>0</v>
      </c>
      <c r="K31">
        <f t="shared" si="4"/>
        <v>0</v>
      </c>
      <c r="L31">
        <f t="shared" si="4"/>
        <v>0.0608</v>
      </c>
      <c r="M31">
        <f t="shared" si="4"/>
        <v>0</v>
      </c>
    </row>
    <row r="33">
      <c r="B33" s="4" t="s">
        <v>247</v>
      </c>
      <c r="C33" s="4" t="s">
        <v>248</v>
      </c>
      <c r="D33" s="4" t="s">
        <v>249</v>
      </c>
      <c r="E33" s="4" t="s">
        <v>250</v>
      </c>
      <c r="F33" s="4"/>
      <c r="G33" s="17"/>
    </row>
    <row r="34">
      <c r="B34" s="25">
        <v>6.0</v>
      </c>
      <c r="C34" s="25">
        <v>3.0</v>
      </c>
      <c r="D34" s="25">
        <v>6.0</v>
      </c>
      <c r="E34" s="25">
        <v>6.0</v>
      </c>
    </row>
    <row r="35">
      <c r="B35" s="25">
        <v>4.0</v>
      </c>
      <c r="C35" s="25">
        <v>7.0</v>
      </c>
      <c r="D35" s="25">
        <v>6.0</v>
      </c>
      <c r="E35" s="25">
        <v>5.0</v>
      </c>
    </row>
    <row r="36">
      <c r="B36" s="25">
        <v>4.0</v>
      </c>
      <c r="C36" s="25">
        <v>4.0</v>
      </c>
      <c r="D36" s="25">
        <v>4.0</v>
      </c>
      <c r="E36" s="25">
        <v>4.0</v>
      </c>
    </row>
    <row r="37">
      <c r="B37" s="25">
        <v>6.0</v>
      </c>
      <c r="C37" s="25">
        <v>7.0</v>
      </c>
      <c r="D37" s="25">
        <v>3.0</v>
      </c>
      <c r="E37" s="25">
        <v>6.0</v>
      </c>
    </row>
    <row r="38">
      <c r="B38" s="25">
        <v>4.0</v>
      </c>
      <c r="C38" s="25">
        <v>3.0</v>
      </c>
      <c r="D38" s="25">
        <v>1.0</v>
      </c>
      <c r="E38" s="25">
        <v>2.0</v>
      </c>
    </row>
    <row r="39">
      <c r="B39" s="25">
        <v>6.0</v>
      </c>
      <c r="C39" s="25">
        <v>7.0</v>
      </c>
      <c r="D39" s="25">
        <v>7.0</v>
      </c>
      <c r="E39" s="25">
        <v>4.0</v>
      </c>
    </row>
    <row r="40">
      <c r="B40" s="25">
        <v>6.0</v>
      </c>
      <c r="C40" s="25">
        <v>7.0</v>
      </c>
      <c r="D40" s="25">
        <v>7.0</v>
      </c>
      <c r="E40" s="25">
        <v>4.0</v>
      </c>
    </row>
    <row r="41">
      <c r="B41" s="25">
        <v>5.0</v>
      </c>
      <c r="C41" s="25">
        <v>7.0</v>
      </c>
      <c r="D41" s="25">
        <v>6.0</v>
      </c>
      <c r="E41" s="25">
        <v>5.0</v>
      </c>
    </row>
    <row r="42">
      <c r="B42" s="25">
        <v>5.0</v>
      </c>
      <c r="C42" s="25">
        <v>6.0</v>
      </c>
      <c r="D42" s="25">
        <v>6.0</v>
      </c>
      <c r="E42" s="25">
        <v>4.0</v>
      </c>
    </row>
    <row r="43">
      <c r="B43" s="25">
        <v>7.0</v>
      </c>
      <c r="C43" s="25">
        <v>7.0</v>
      </c>
      <c r="D43" s="25">
        <v>4.0</v>
      </c>
      <c r="E43" s="25">
        <v>6.0</v>
      </c>
    </row>
    <row r="44">
      <c r="B44" s="25">
        <v>7.0</v>
      </c>
      <c r="C44" s="25">
        <v>6.0</v>
      </c>
      <c r="D44" s="25">
        <v>7.0</v>
      </c>
      <c r="E44" s="25">
        <v>7.0</v>
      </c>
    </row>
    <row r="45">
      <c r="B45" s="25">
        <v>5.0</v>
      </c>
      <c r="C45" s="25">
        <v>6.0</v>
      </c>
      <c r="D45" s="25">
        <v>1.0</v>
      </c>
      <c r="E45" s="25">
        <v>3.0</v>
      </c>
    </row>
    <row r="46">
      <c r="B46" s="25">
        <v>4.0</v>
      </c>
      <c r="C46" s="25">
        <v>7.0</v>
      </c>
      <c r="D46" s="25">
        <v>5.0</v>
      </c>
      <c r="E46" s="25">
        <v>5.0</v>
      </c>
    </row>
    <row r="47">
      <c r="B47" s="25">
        <v>6.0</v>
      </c>
      <c r="C47" s="25">
        <v>7.0</v>
      </c>
      <c r="D47" s="25">
        <v>7.0</v>
      </c>
      <c r="E47" s="25">
        <v>6.0</v>
      </c>
    </row>
    <row r="48">
      <c r="B48" s="25">
        <v>4.0</v>
      </c>
      <c r="C48" s="25">
        <v>6.0</v>
      </c>
      <c r="D48" s="25">
        <v>6.0</v>
      </c>
      <c r="E48" s="25">
        <v>4.0</v>
      </c>
    </row>
    <row r="49">
      <c r="B49" s="25">
        <v>7.0</v>
      </c>
      <c r="C49" s="25">
        <v>7.0</v>
      </c>
      <c r="D49" s="25">
        <v>6.0</v>
      </c>
      <c r="E49" s="25">
        <v>3.0</v>
      </c>
    </row>
    <row r="50">
      <c r="B50" s="25">
        <v>4.0</v>
      </c>
      <c r="C50" s="25">
        <v>6.0</v>
      </c>
      <c r="D50" s="25">
        <v>4.0</v>
      </c>
      <c r="E50" s="25">
        <v>5.0</v>
      </c>
    </row>
    <row r="51">
      <c r="B51" s="25">
        <v>5.0</v>
      </c>
      <c r="C51" s="25">
        <v>4.0</v>
      </c>
      <c r="D51" s="25">
        <v>5.0</v>
      </c>
      <c r="E51" s="25">
        <v>5.0</v>
      </c>
    </row>
    <row r="52">
      <c r="B52" s="25">
        <v>6.0</v>
      </c>
      <c r="C52" s="25">
        <v>7.0</v>
      </c>
      <c r="D52" s="25">
        <v>6.0</v>
      </c>
      <c r="E52" s="25">
        <v>6.0</v>
      </c>
    </row>
    <row r="53">
      <c r="B53" s="25">
        <v>6.0</v>
      </c>
      <c r="C53" s="25">
        <v>5.0</v>
      </c>
      <c r="D53" s="25">
        <v>5.0</v>
      </c>
      <c r="E53" s="25">
        <v>6.0</v>
      </c>
    </row>
    <row r="54">
      <c r="B54" s="25">
        <v>5.0</v>
      </c>
      <c r="C54" s="25">
        <v>6.0</v>
      </c>
      <c r="D54" s="25">
        <v>4.0</v>
      </c>
      <c r="E54" s="25">
        <v>5.0</v>
      </c>
    </row>
    <row r="55">
      <c r="B55" s="25">
        <v>4.0</v>
      </c>
      <c r="C55" s="25">
        <v>4.0</v>
      </c>
      <c r="D55" s="25">
        <v>6.0</v>
      </c>
      <c r="E55" s="25">
        <v>3.0</v>
      </c>
    </row>
    <row r="56">
      <c r="B56" s="25">
        <v>6.0</v>
      </c>
      <c r="C56" s="25">
        <v>4.0</v>
      </c>
      <c r="D56" s="25">
        <v>7.0</v>
      </c>
      <c r="E56" s="25">
        <v>7.0</v>
      </c>
    </row>
    <row r="57">
      <c r="B57" s="25">
        <v>3.0</v>
      </c>
      <c r="C57" s="25">
        <v>3.0</v>
      </c>
      <c r="D57" s="25">
        <v>2.0</v>
      </c>
      <c r="E57" s="25">
        <v>6.0</v>
      </c>
    </row>
    <row r="58">
      <c r="B58" s="25">
        <v>6.0</v>
      </c>
      <c r="C58" s="25">
        <v>7.0</v>
      </c>
      <c r="D58" s="25">
        <v>6.0</v>
      </c>
      <c r="E58" s="25">
        <v>7.0</v>
      </c>
    </row>
    <row r="59">
      <c r="B59" s="25">
        <v>5.0</v>
      </c>
      <c r="C59" s="25">
        <v>7.0</v>
      </c>
      <c r="D59" s="25">
        <v>5.0</v>
      </c>
      <c r="E59" s="25">
        <v>3.0</v>
      </c>
    </row>
    <row r="60">
      <c r="B60" s="25">
        <v>6.0</v>
      </c>
      <c r="C60" s="25">
        <v>6.0</v>
      </c>
      <c r="D60" s="25">
        <v>5.0</v>
      </c>
      <c r="E60" s="25">
        <v>3.0</v>
      </c>
    </row>
    <row r="61">
      <c r="B61" s="25">
        <v>5.0</v>
      </c>
      <c r="C61" s="25">
        <v>6.0</v>
      </c>
      <c r="D61" s="25">
        <v>5.0</v>
      </c>
      <c r="E61" s="25">
        <v>4.0</v>
      </c>
    </row>
    <row r="62">
      <c r="B62" s="25">
        <v>5.0</v>
      </c>
      <c r="C62" s="25">
        <v>7.0</v>
      </c>
      <c r="D62" s="25">
        <v>4.0</v>
      </c>
      <c r="E62" s="25">
        <v>4.0</v>
      </c>
    </row>
    <row r="63">
      <c r="B63" s="25">
        <v>7.0</v>
      </c>
      <c r="C63" s="25">
        <v>6.0</v>
      </c>
      <c r="D63" s="25">
        <v>1.0</v>
      </c>
      <c r="E63" s="25">
        <v>1.0</v>
      </c>
    </row>
    <row r="64">
      <c r="B64" s="25">
        <v>5.0</v>
      </c>
      <c r="C64" s="25">
        <v>7.0</v>
      </c>
      <c r="D64" s="25">
        <v>4.0</v>
      </c>
      <c r="E64" s="25">
        <v>4.0</v>
      </c>
    </row>
    <row r="65">
      <c r="B65" s="25">
        <v>6.0</v>
      </c>
      <c r="C65" s="25">
        <v>7.0</v>
      </c>
      <c r="D65" s="25">
        <v>5.0</v>
      </c>
      <c r="E65" s="25">
        <v>5.0</v>
      </c>
    </row>
    <row r="66">
      <c r="B66" s="25">
        <v>5.0</v>
      </c>
      <c r="C66" s="25">
        <v>7.0</v>
      </c>
      <c r="D66" s="25">
        <v>7.0</v>
      </c>
      <c r="E66" s="25">
        <v>6.0</v>
      </c>
    </row>
    <row r="67">
      <c r="B67" s="25">
        <v>4.0</v>
      </c>
      <c r="C67" s="25">
        <v>5.0</v>
      </c>
      <c r="D67" s="25">
        <v>5.0</v>
      </c>
      <c r="E67" s="25">
        <v>4.0</v>
      </c>
    </row>
    <row r="68">
      <c r="B68" s="25">
        <v>7.0</v>
      </c>
      <c r="C68" s="25">
        <v>7.0</v>
      </c>
      <c r="D68" s="25">
        <v>3.0</v>
      </c>
      <c r="E68" s="25">
        <v>5.0</v>
      </c>
    </row>
    <row r="69">
      <c r="B69" s="25">
        <v>5.0</v>
      </c>
      <c r="C69" s="25">
        <v>5.0</v>
      </c>
      <c r="D69" s="25">
        <v>3.0</v>
      </c>
      <c r="E69" s="25">
        <v>4.0</v>
      </c>
    </row>
    <row r="70">
      <c r="B70" s="25">
        <v>5.0</v>
      </c>
      <c r="C70" s="25">
        <v>6.0</v>
      </c>
      <c r="D70" s="25">
        <v>3.0</v>
      </c>
      <c r="E70" s="25">
        <v>5.0</v>
      </c>
    </row>
    <row r="71">
      <c r="B71" s="25">
        <v>6.0</v>
      </c>
      <c r="C71" s="25">
        <v>4.0</v>
      </c>
      <c r="D71" s="25">
        <v>6.0</v>
      </c>
      <c r="E71" s="25">
        <v>6.0</v>
      </c>
    </row>
    <row r="72">
      <c r="B72" s="26">
        <v>6.0</v>
      </c>
      <c r="C72" s="26">
        <v>5.0</v>
      </c>
      <c r="D72" s="26">
        <v>4.0</v>
      </c>
      <c r="E72" s="26">
        <v>6.0</v>
      </c>
    </row>
    <row r="73">
      <c r="B73" s="26">
        <v>6.0</v>
      </c>
      <c r="C73" s="26">
        <v>7.0</v>
      </c>
      <c r="D73" s="26">
        <v>2.0</v>
      </c>
      <c r="E73" s="26">
        <v>3.0</v>
      </c>
    </row>
    <row r="74">
      <c r="B74" s="26">
        <v>4.0</v>
      </c>
      <c r="C74" s="26">
        <v>4.0</v>
      </c>
      <c r="D74" s="26">
        <v>4.0</v>
      </c>
      <c r="E74" s="26">
        <v>5.0</v>
      </c>
    </row>
    <row r="75">
      <c r="B75" s="26">
        <v>5.0</v>
      </c>
      <c r="C75" s="26">
        <v>5.0</v>
      </c>
      <c r="D75" s="26">
        <v>6.0</v>
      </c>
      <c r="E75" s="26">
        <v>5.0</v>
      </c>
    </row>
    <row r="76">
      <c r="B76" s="26">
        <v>4.0</v>
      </c>
      <c r="C76" s="26">
        <v>5.0</v>
      </c>
      <c r="D76" s="26">
        <v>4.0</v>
      </c>
      <c r="E76" s="26">
        <v>4.0</v>
      </c>
    </row>
    <row r="77">
      <c r="B77" s="26">
        <v>6.0</v>
      </c>
      <c r="C77" s="26">
        <v>7.0</v>
      </c>
      <c r="D77" s="26">
        <v>7.0</v>
      </c>
      <c r="E77" s="26">
        <v>5.0</v>
      </c>
    </row>
    <row r="78">
      <c r="B78" s="26">
        <v>5.0</v>
      </c>
      <c r="C78" s="26">
        <v>7.0</v>
      </c>
      <c r="D78" s="26">
        <v>5.0</v>
      </c>
      <c r="E78" s="26">
        <v>4.0</v>
      </c>
    </row>
    <row r="79">
      <c r="B79" s="26">
        <v>5.0</v>
      </c>
      <c r="C79" s="26">
        <v>6.0</v>
      </c>
      <c r="D79" s="26">
        <v>6.0</v>
      </c>
      <c r="E79" s="26">
        <v>5.0</v>
      </c>
    </row>
    <row r="80">
      <c r="B80" s="26">
        <v>4.0</v>
      </c>
      <c r="C80" s="26">
        <v>4.0</v>
      </c>
      <c r="D80" s="26">
        <v>2.0</v>
      </c>
      <c r="E80" s="26">
        <v>5.0</v>
      </c>
    </row>
    <row r="81">
      <c r="B81" s="26">
        <v>7.0</v>
      </c>
      <c r="C81" s="26">
        <v>7.0</v>
      </c>
      <c r="D81" s="26">
        <v>3.0</v>
      </c>
      <c r="E81" s="26">
        <v>6.0</v>
      </c>
    </row>
    <row r="82">
      <c r="B82" s="26">
        <v>5.0</v>
      </c>
      <c r="C82" s="26">
        <v>3.0</v>
      </c>
      <c r="D82" s="26">
        <v>7.0</v>
      </c>
      <c r="E82" s="26">
        <v>1.0</v>
      </c>
    </row>
    <row r="83">
      <c r="B83" s="26">
        <v>3.0</v>
      </c>
      <c r="C83" s="26">
        <v>6.0</v>
      </c>
      <c r="D83" s="26">
        <v>4.0</v>
      </c>
      <c r="E83" s="26">
        <v>3.0</v>
      </c>
    </row>
    <row r="84">
      <c r="B84" s="26">
        <v>5.0</v>
      </c>
      <c r="C84" s="26">
        <v>7.0</v>
      </c>
      <c r="D84" s="26">
        <v>6.0</v>
      </c>
      <c r="E84" s="26">
        <v>6.0</v>
      </c>
    </row>
    <row r="85">
      <c r="B85" s="26">
        <v>5.0</v>
      </c>
      <c r="C85" s="26">
        <v>7.0</v>
      </c>
      <c r="D85" s="26">
        <v>7.0</v>
      </c>
      <c r="E85" s="26">
        <v>6.0</v>
      </c>
    </row>
    <row r="86">
      <c r="B86" s="26">
        <v>4.0</v>
      </c>
      <c r="C86" s="26">
        <v>5.0</v>
      </c>
      <c r="D86" s="26">
        <v>4.0</v>
      </c>
      <c r="E86" s="26">
        <v>3.0</v>
      </c>
    </row>
    <row r="87">
      <c r="B87" s="26">
        <v>7.0</v>
      </c>
      <c r="C87" s="26">
        <v>7.0</v>
      </c>
      <c r="D87" s="26">
        <v>4.0</v>
      </c>
      <c r="E87" s="26">
        <v>7.0</v>
      </c>
    </row>
    <row r="88">
      <c r="B88" s="26">
        <v>4.0</v>
      </c>
      <c r="C88" s="26">
        <v>5.0</v>
      </c>
      <c r="D88" s="26">
        <v>2.0</v>
      </c>
      <c r="E88" s="26">
        <v>4.0</v>
      </c>
    </row>
    <row r="89">
      <c r="B89" s="26">
        <v>5.0</v>
      </c>
      <c r="C89" s="26">
        <v>4.0</v>
      </c>
      <c r="D89" s="26">
        <v>2.0</v>
      </c>
      <c r="E89" s="26">
        <v>4.0</v>
      </c>
    </row>
    <row r="90">
      <c r="B90" s="26">
        <v>6.0</v>
      </c>
      <c r="C90" s="26">
        <v>7.0</v>
      </c>
      <c r="D90" s="26">
        <v>2.0</v>
      </c>
      <c r="E90" s="26">
        <v>6.0</v>
      </c>
    </row>
  </sheetData>
  <mergeCells count="24">
    <mergeCell ref="K25:M25"/>
    <mergeCell ref="K26:M26"/>
    <mergeCell ref="H1:J1"/>
    <mergeCell ref="K1:M1"/>
    <mergeCell ref="B1:D1"/>
    <mergeCell ref="E29:G29"/>
    <mergeCell ref="B29:D29"/>
    <mergeCell ref="B27:D27"/>
    <mergeCell ref="B28:D28"/>
    <mergeCell ref="E1:G1"/>
    <mergeCell ref="E27:G27"/>
    <mergeCell ref="H27:J27"/>
    <mergeCell ref="K27:M27"/>
    <mergeCell ref="K28:M28"/>
    <mergeCell ref="K29:M29"/>
    <mergeCell ref="H29:J29"/>
    <mergeCell ref="B25:D25"/>
    <mergeCell ref="B26:D26"/>
    <mergeCell ref="E25:G25"/>
    <mergeCell ref="E26:G26"/>
    <mergeCell ref="E28:G28"/>
    <mergeCell ref="H28:J28"/>
    <mergeCell ref="H25:J25"/>
    <mergeCell ref="H26:J2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6.86"/>
    <col customWidth="1" min="3" max="3" width="6.43"/>
    <col customWidth="1" min="4" max="4" width="7.14"/>
    <col customWidth="1" min="5" max="5" width="6.57"/>
    <col customWidth="1" min="6" max="6" width="7.71"/>
    <col customWidth="1" min="7" max="7" width="6.29"/>
    <col customWidth="1" min="8" max="8" width="8.71"/>
    <col customWidth="1" min="9" max="9" width="7.29"/>
    <col customWidth="1" min="10" max="10" width="7.86"/>
    <col customWidth="1" min="11" max="11" width="8.43"/>
    <col customWidth="1" min="12" max="12" width="8.86"/>
    <col customWidth="1" min="13" max="13" width="7.43"/>
    <col customWidth="1" min="14" max="14" width="8.0"/>
    <col customWidth="1" min="15" max="15" width="6.57"/>
    <col customWidth="1" min="16" max="16" width="7.14"/>
    <col customWidth="1" min="17" max="17" width="7.71"/>
    <col customWidth="1" min="18" max="18" width="8.29"/>
    <col customWidth="1" min="19" max="20" width="8.86"/>
    <col customWidth="1" min="21" max="21" width="7.86"/>
    <col customWidth="1" min="22" max="22" width="7.29"/>
    <col customWidth="1" min="23" max="23" width="8.86"/>
    <col customWidth="1" min="24" max="24" width="8.14"/>
    <col customWidth="1" min="25" max="25" width="8.0"/>
    <col customWidth="1" min="26" max="26" width="7.43"/>
    <col customWidth="1" min="27" max="27" width="8.57"/>
  </cols>
  <sheetData>
    <row r="1">
      <c r="A1" s="38" t="s">
        <v>223</v>
      </c>
      <c r="B1" s="38" t="s">
        <v>223</v>
      </c>
      <c r="C1" s="38" t="s">
        <v>224</v>
      </c>
      <c r="D1" s="38" t="s">
        <v>224</v>
      </c>
      <c r="E1" s="38" t="s">
        <v>224</v>
      </c>
      <c r="F1" s="38" t="s">
        <v>223</v>
      </c>
      <c r="G1" s="38" t="s">
        <v>224</v>
      </c>
      <c r="H1" s="38" t="s">
        <v>223</v>
      </c>
      <c r="I1" s="38" t="s">
        <v>223</v>
      </c>
      <c r="J1" s="38" t="s">
        <v>224</v>
      </c>
      <c r="K1" s="38" t="s">
        <v>223</v>
      </c>
      <c r="L1" s="38" t="s">
        <v>223</v>
      </c>
      <c r="M1" s="38" t="s">
        <v>224</v>
      </c>
      <c r="N1" s="38" t="s">
        <v>224</v>
      </c>
      <c r="O1" s="38" t="s">
        <v>225</v>
      </c>
      <c r="P1" s="38" t="s">
        <v>226</v>
      </c>
      <c r="Q1" s="38" t="s">
        <v>226</v>
      </c>
      <c r="R1" s="38" t="s">
        <v>225</v>
      </c>
      <c r="S1" s="38" t="s">
        <v>226</v>
      </c>
      <c r="T1" s="38" t="s">
        <v>225</v>
      </c>
      <c r="U1" s="38" t="s">
        <v>226</v>
      </c>
      <c r="V1" s="38" t="s">
        <v>226</v>
      </c>
      <c r="W1" s="38" t="s">
        <v>225</v>
      </c>
      <c r="X1" s="38" t="s">
        <v>225</v>
      </c>
      <c r="Y1" s="38" t="s">
        <v>226</v>
      </c>
      <c r="Z1" s="38" t="s">
        <v>226</v>
      </c>
      <c r="AA1" s="38" t="s">
        <v>225</v>
      </c>
    </row>
    <row r="2">
      <c r="A2" s="39">
        <v>3.0</v>
      </c>
      <c r="B2" s="39">
        <v>6.0</v>
      </c>
      <c r="C2" s="39">
        <v>6.0</v>
      </c>
      <c r="D2" s="39">
        <v>6.0</v>
      </c>
      <c r="E2" s="39">
        <v>7.0</v>
      </c>
      <c r="F2" s="39">
        <v>5.0</v>
      </c>
      <c r="G2" s="39">
        <v>5.0</v>
      </c>
      <c r="H2" s="39">
        <v>6.0</v>
      </c>
      <c r="I2" s="39">
        <v>7.0</v>
      </c>
      <c r="J2" s="39">
        <v>7.0</v>
      </c>
      <c r="K2" s="39">
        <v>5.0</v>
      </c>
      <c r="L2" s="39">
        <v>7.0</v>
      </c>
      <c r="M2" s="39">
        <v>7.0</v>
      </c>
      <c r="N2" s="39">
        <v>7.0</v>
      </c>
      <c r="O2" s="39">
        <v>7.0</v>
      </c>
      <c r="P2" s="39">
        <v>6.0</v>
      </c>
      <c r="Q2" s="39">
        <v>7.0</v>
      </c>
      <c r="R2" s="39">
        <v>6.0</v>
      </c>
      <c r="S2" s="39">
        <v>7.0</v>
      </c>
      <c r="T2" s="39">
        <v>7.0</v>
      </c>
      <c r="U2" s="39">
        <v>6.0</v>
      </c>
      <c r="V2" s="39">
        <v>6.0</v>
      </c>
      <c r="W2" s="39">
        <v>7.0</v>
      </c>
      <c r="X2" s="39">
        <v>7.0</v>
      </c>
      <c r="Y2" s="39">
        <v>6.0</v>
      </c>
      <c r="Z2" s="39">
        <v>6.0</v>
      </c>
      <c r="AA2" s="39">
        <v>6.0</v>
      </c>
    </row>
    <row r="3">
      <c r="A3" s="39">
        <v>7.0</v>
      </c>
      <c r="B3" s="39">
        <v>7.0</v>
      </c>
      <c r="C3" s="39">
        <v>6.0</v>
      </c>
      <c r="D3" s="39">
        <v>3.0</v>
      </c>
      <c r="E3" s="39">
        <v>3.0</v>
      </c>
      <c r="F3" s="39">
        <v>5.0</v>
      </c>
      <c r="G3" s="39">
        <v>5.0</v>
      </c>
      <c r="H3" s="39">
        <v>7.0</v>
      </c>
      <c r="I3" s="39">
        <v>6.0</v>
      </c>
      <c r="J3" s="39">
        <v>5.0</v>
      </c>
      <c r="K3" s="39">
        <v>7.0</v>
      </c>
      <c r="L3" s="39">
        <v>7.0</v>
      </c>
      <c r="M3" s="39">
        <v>4.0</v>
      </c>
      <c r="N3" s="39">
        <v>5.0</v>
      </c>
      <c r="O3" s="39">
        <v>3.0</v>
      </c>
      <c r="P3" s="39">
        <v>6.0</v>
      </c>
      <c r="Q3" s="39">
        <v>5.0</v>
      </c>
      <c r="R3" s="39">
        <v>3.0</v>
      </c>
      <c r="S3" s="39">
        <v>3.0</v>
      </c>
      <c r="T3" s="39">
        <v>3.0</v>
      </c>
      <c r="U3" s="39">
        <v>4.0</v>
      </c>
      <c r="V3" s="39">
        <v>4.0</v>
      </c>
      <c r="W3" s="39">
        <v>3.0</v>
      </c>
      <c r="X3" s="39">
        <v>6.0</v>
      </c>
      <c r="Y3" s="39">
        <v>5.0</v>
      </c>
      <c r="Z3" s="39">
        <v>5.0</v>
      </c>
      <c r="AA3" s="39">
        <v>4.0</v>
      </c>
    </row>
    <row r="4">
      <c r="A4" s="39">
        <v>7.0</v>
      </c>
      <c r="B4" s="39">
        <v>7.0</v>
      </c>
      <c r="C4" s="39">
        <v>6.0</v>
      </c>
      <c r="D4" s="39">
        <v>3.0</v>
      </c>
      <c r="E4" s="39">
        <v>5.0</v>
      </c>
      <c r="F4" s="39">
        <v>7.0</v>
      </c>
      <c r="G4" s="39">
        <v>5.0</v>
      </c>
      <c r="H4" s="39">
        <v>7.0</v>
      </c>
      <c r="I4" s="39">
        <v>7.0</v>
      </c>
      <c r="J4" s="39">
        <v>6.0</v>
      </c>
      <c r="K4" s="39">
        <v>7.0</v>
      </c>
      <c r="L4" s="39">
        <v>7.0</v>
      </c>
      <c r="M4" s="39">
        <v>5.0</v>
      </c>
      <c r="N4" s="39">
        <v>5.0</v>
      </c>
      <c r="O4" s="39">
        <v>3.0</v>
      </c>
      <c r="P4" s="39">
        <v>3.0</v>
      </c>
      <c r="Q4" s="39">
        <v>3.0</v>
      </c>
      <c r="R4" s="39">
        <v>5.0</v>
      </c>
      <c r="S4" s="39">
        <v>3.0</v>
      </c>
      <c r="T4" s="39">
        <v>1.0</v>
      </c>
      <c r="U4" s="39">
        <v>3.0</v>
      </c>
      <c r="V4" s="39">
        <v>2.0</v>
      </c>
      <c r="W4" s="39">
        <v>5.0</v>
      </c>
      <c r="X4" s="39">
        <v>6.0</v>
      </c>
      <c r="Y4" s="39">
        <v>3.0</v>
      </c>
      <c r="Z4" s="39">
        <v>3.0</v>
      </c>
      <c r="AA4" s="39">
        <v>5.0</v>
      </c>
    </row>
    <row r="5">
      <c r="A5" s="39">
        <v>4.0</v>
      </c>
      <c r="B5" s="39">
        <v>7.0</v>
      </c>
      <c r="C5" s="39">
        <v>3.0</v>
      </c>
      <c r="D5" s="39">
        <v>7.0</v>
      </c>
      <c r="E5" s="39">
        <v>7.0</v>
      </c>
      <c r="F5" s="39">
        <v>7.0</v>
      </c>
      <c r="G5" s="39">
        <v>5.0</v>
      </c>
      <c r="H5" s="39">
        <v>6.0</v>
      </c>
      <c r="I5" s="39">
        <v>7.0</v>
      </c>
      <c r="J5" s="39">
        <v>7.0</v>
      </c>
      <c r="K5" s="39">
        <v>7.0</v>
      </c>
      <c r="L5" s="39">
        <v>7.0</v>
      </c>
      <c r="M5" s="39">
        <v>7.0</v>
      </c>
      <c r="N5" s="39">
        <v>7.0</v>
      </c>
      <c r="O5" s="39">
        <v>6.0</v>
      </c>
      <c r="P5" s="39">
        <v>4.0</v>
      </c>
      <c r="Q5" s="39">
        <v>7.0</v>
      </c>
      <c r="R5" s="39">
        <v>7.0</v>
      </c>
      <c r="S5" s="39">
        <v>5.0</v>
      </c>
      <c r="T5" s="39">
        <v>4.0</v>
      </c>
      <c r="U5" s="39">
        <v>7.0</v>
      </c>
      <c r="V5" s="39">
        <v>6.0</v>
      </c>
      <c r="W5" s="39">
        <v>5.0</v>
      </c>
      <c r="X5" s="39">
        <v>7.0</v>
      </c>
      <c r="Y5" s="39">
        <v>5.0</v>
      </c>
      <c r="Z5" s="39">
        <v>7.0</v>
      </c>
      <c r="AA5" s="39">
        <v>6.0</v>
      </c>
    </row>
    <row r="6">
      <c r="A6" s="39">
        <v>3.0</v>
      </c>
      <c r="B6" s="39">
        <v>3.0</v>
      </c>
      <c r="C6" s="39">
        <v>4.0</v>
      </c>
      <c r="D6" s="39">
        <v>3.0</v>
      </c>
      <c r="E6" s="39">
        <v>3.0</v>
      </c>
      <c r="F6" s="39">
        <v>2.0</v>
      </c>
      <c r="G6" s="39">
        <v>3.0</v>
      </c>
      <c r="H6" s="39">
        <v>3.0</v>
      </c>
      <c r="I6" s="39">
        <v>3.0</v>
      </c>
      <c r="J6" s="39">
        <v>5.0</v>
      </c>
      <c r="K6" s="39">
        <v>3.0</v>
      </c>
      <c r="L6" s="39">
        <v>4.0</v>
      </c>
      <c r="M6" s="39">
        <v>3.0</v>
      </c>
      <c r="N6" s="39">
        <v>4.0</v>
      </c>
      <c r="O6" s="39">
        <v>6.0</v>
      </c>
      <c r="P6" s="39">
        <v>3.0</v>
      </c>
      <c r="Q6" s="39">
        <v>4.0</v>
      </c>
      <c r="R6" s="39">
        <v>3.0</v>
      </c>
      <c r="S6" s="39">
        <v>2.0</v>
      </c>
      <c r="T6" s="39">
        <v>2.0</v>
      </c>
      <c r="U6" s="39">
        <v>3.0</v>
      </c>
      <c r="V6" s="39">
        <v>2.0</v>
      </c>
      <c r="W6" s="39">
        <v>2.0</v>
      </c>
      <c r="X6" s="39">
        <v>6.0</v>
      </c>
      <c r="Y6" s="39">
        <v>2.0</v>
      </c>
      <c r="Z6" s="39">
        <v>3.0</v>
      </c>
      <c r="AA6" s="39">
        <v>2.0</v>
      </c>
    </row>
    <row r="7">
      <c r="A7" s="39">
        <v>7.0</v>
      </c>
      <c r="B7" s="39">
        <v>7.0</v>
      </c>
      <c r="C7" s="39">
        <v>7.0</v>
      </c>
      <c r="D7" s="39">
        <v>7.0</v>
      </c>
      <c r="E7" s="39">
        <v>7.0</v>
      </c>
      <c r="F7" s="39">
        <v>7.0</v>
      </c>
      <c r="G7" s="39">
        <v>4.0</v>
      </c>
      <c r="H7" s="39">
        <v>7.0</v>
      </c>
      <c r="I7" s="39">
        <v>7.0</v>
      </c>
      <c r="J7" s="39">
        <v>7.0</v>
      </c>
      <c r="K7" s="39">
        <v>7.0</v>
      </c>
      <c r="L7" s="39">
        <v>7.0</v>
      </c>
      <c r="M7" s="39">
        <v>6.0</v>
      </c>
      <c r="N7" s="39">
        <v>5.0</v>
      </c>
      <c r="O7" s="39">
        <v>3.0</v>
      </c>
      <c r="P7" s="39">
        <v>7.0</v>
      </c>
      <c r="Q7" s="39">
        <v>5.0</v>
      </c>
      <c r="R7" s="39">
        <v>4.0</v>
      </c>
      <c r="S7" s="39">
        <v>7.0</v>
      </c>
      <c r="T7" s="39">
        <v>3.0</v>
      </c>
      <c r="U7" s="39">
        <v>5.0</v>
      </c>
      <c r="V7" s="39">
        <v>5.0</v>
      </c>
      <c r="W7" s="39">
        <v>4.0</v>
      </c>
      <c r="X7" s="39">
        <v>6.0</v>
      </c>
      <c r="Y7" s="39">
        <v>6.0</v>
      </c>
      <c r="Z7" s="39">
        <v>7.0</v>
      </c>
      <c r="AA7" s="39">
        <v>7.0</v>
      </c>
    </row>
    <row r="8">
      <c r="A8" s="39">
        <v>7.0</v>
      </c>
      <c r="B8" s="39">
        <v>7.0</v>
      </c>
      <c r="C8" s="39">
        <v>6.0</v>
      </c>
      <c r="D8" s="39">
        <v>5.0</v>
      </c>
      <c r="E8" s="39">
        <v>5.0</v>
      </c>
      <c r="F8" s="39">
        <v>6.0</v>
      </c>
      <c r="G8" s="39">
        <v>6.0</v>
      </c>
      <c r="H8" s="39">
        <v>7.0</v>
      </c>
      <c r="I8" s="39">
        <v>7.0</v>
      </c>
      <c r="J8" s="39">
        <v>6.0</v>
      </c>
      <c r="K8" s="39">
        <v>7.0</v>
      </c>
      <c r="L8" s="39">
        <v>7.0</v>
      </c>
      <c r="M8" s="39">
        <v>3.0</v>
      </c>
      <c r="N8" s="39">
        <v>2.0</v>
      </c>
      <c r="O8" s="39">
        <v>6.0</v>
      </c>
      <c r="P8" s="39">
        <v>6.0</v>
      </c>
      <c r="Q8" s="39">
        <v>4.0</v>
      </c>
      <c r="R8" s="39">
        <v>7.0</v>
      </c>
      <c r="S8" s="39">
        <v>6.0</v>
      </c>
      <c r="T8" s="39">
        <v>4.0</v>
      </c>
      <c r="U8" s="39">
        <v>6.0</v>
      </c>
      <c r="V8" s="39">
        <v>3.0</v>
      </c>
      <c r="W8" s="39">
        <v>6.0</v>
      </c>
      <c r="X8" s="39">
        <v>7.0</v>
      </c>
      <c r="Y8" s="39">
        <v>2.0</v>
      </c>
      <c r="Z8" s="39">
        <v>5.0</v>
      </c>
      <c r="AA8" s="39">
        <v>4.0</v>
      </c>
    </row>
    <row r="9">
      <c r="A9" s="39">
        <v>6.0</v>
      </c>
      <c r="B9" s="39">
        <v>7.0</v>
      </c>
      <c r="C9" s="39">
        <v>5.0</v>
      </c>
      <c r="D9" s="39">
        <v>4.0</v>
      </c>
      <c r="E9" s="39">
        <v>4.0</v>
      </c>
      <c r="F9" s="39">
        <v>6.0</v>
      </c>
      <c r="G9" s="39">
        <v>6.0</v>
      </c>
      <c r="H9" s="39">
        <v>7.0</v>
      </c>
      <c r="I9" s="39">
        <v>7.0</v>
      </c>
      <c r="J9" s="39">
        <v>7.0</v>
      </c>
      <c r="K9" s="39">
        <v>7.0</v>
      </c>
      <c r="L9" s="39">
        <v>2.0</v>
      </c>
      <c r="M9" s="39">
        <v>4.0</v>
      </c>
      <c r="N9" s="39">
        <v>4.0</v>
      </c>
      <c r="O9" s="39">
        <v>5.0</v>
      </c>
      <c r="P9" s="39">
        <v>7.0</v>
      </c>
      <c r="Q9" s="39">
        <v>5.0</v>
      </c>
      <c r="R9" s="39">
        <v>5.0</v>
      </c>
      <c r="S9" s="39">
        <v>5.0</v>
      </c>
      <c r="T9" s="39">
        <v>4.0</v>
      </c>
      <c r="U9" s="39">
        <v>5.0</v>
      </c>
      <c r="V9" s="39">
        <v>5.0</v>
      </c>
      <c r="W9" s="39">
        <v>4.0</v>
      </c>
      <c r="X9" s="39">
        <v>7.0</v>
      </c>
      <c r="Y9" s="39">
        <v>5.0</v>
      </c>
      <c r="Z9" s="39">
        <v>6.0</v>
      </c>
      <c r="AA9" s="39">
        <v>4.0</v>
      </c>
    </row>
    <row r="10">
      <c r="A10" s="39">
        <v>1.0</v>
      </c>
      <c r="B10" s="39">
        <v>7.0</v>
      </c>
      <c r="C10" s="39">
        <v>5.0</v>
      </c>
      <c r="D10" s="39">
        <v>2.0</v>
      </c>
      <c r="E10" s="39">
        <v>1.0</v>
      </c>
      <c r="F10" s="39">
        <v>5.0</v>
      </c>
      <c r="G10" s="39">
        <v>2.0</v>
      </c>
      <c r="H10" s="39">
        <v>5.0</v>
      </c>
      <c r="I10" s="39">
        <v>5.0</v>
      </c>
      <c r="J10" s="39">
        <v>2.0</v>
      </c>
      <c r="K10" s="39">
        <v>5.0</v>
      </c>
      <c r="L10" s="39">
        <v>4.0</v>
      </c>
      <c r="M10" s="39">
        <v>2.0</v>
      </c>
      <c r="N10" s="39">
        <v>1.0</v>
      </c>
      <c r="O10" s="39">
        <v>4.0</v>
      </c>
      <c r="P10" s="39">
        <v>5.0</v>
      </c>
      <c r="Q10" s="39">
        <v>3.0</v>
      </c>
      <c r="R10" s="39">
        <v>5.0</v>
      </c>
      <c r="S10" s="39">
        <v>6.0</v>
      </c>
      <c r="T10" s="39">
        <v>4.0</v>
      </c>
      <c r="U10" s="39">
        <v>6.0</v>
      </c>
      <c r="V10" s="39">
        <v>7.0</v>
      </c>
      <c r="W10" s="39">
        <v>5.0</v>
      </c>
      <c r="X10" s="39">
        <v>4.0</v>
      </c>
      <c r="Y10" s="39">
        <v>5.0</v>
      </c>
      <c r="Z10" s="39">
        <v>5.0</v>
      </c>
      <c r="AA10" s="39">
        <v>4.0</v>
      </c>
    </row>
    <row r="11">
      <c r="A11" s="39">
        <v>5.0</v>
      </c>
      <c r="B11" s="39">
        <v>7.0</v>
      </c>
      <c r="C11" s="39">
        <v>6.0</v>
      </c>
      <c r="D11" s="39">
        <v>4.0</v>
      </c>
      <c r="E11" s="39">
        <v>4.0</v>
      </c>
      <c r="F11" s="39">
        <v>7.0</v>
      </c>
      <c r="G11" s="39">
        <v>3.0</v>
      </c>
      <c r="H11" s="39">
        <v>7.0</v>
      </c>
      <c r="I11" s="39">
        <v>6.0</v>
      </c>
      <c r="J11" s="39">
        <v>6.0</v>
      </c>
      <c r="K11" s="39">
        <v>7.0</v>
      </c>
      <c r="L11" s="39">
        <v>7.0</v>
      </c>
      <c r="M11" s="39">
        <v>5.0</v>
      </c>
      <c r="N11" s="39">
        <v>5.0</v>
      </c>
      <c r="O11" s="39">
        <v>4.0</v>
      </c>
      <c r="P11" s="39">
        <v>4.0</v>
      </c>
      <c r="Q11" s="39">
        <v>4.0</v>
      </c>
      <c r="R11" s="39">
        <v>4.0</v>
      </c>
      <c r="S11" s="39">
        <v>5.0</v>
      </c>
      <c r="T11" s="39">
        <v>4.0</v>
      </c>
      <c r="U11" s="39">
        <v>5.0</v>
      </c>
      <c r="V11" s="39">
        <v>5.0</v>
      </c>
      <c r="W11" s="39">
        <v>4.0</v>
      </c>
      <c r="X11" s="39">
        <v>5.0</v>
      </c>
      <c r="Y11" s="39">
        <v>5.0</v>
      </c>
      <c r="Z11" s="39">
        <v>5.0</v>
      </c>
      <c r="AA11" s="39">
        <v>5.0</v>
      </c>
    </row>
    <row r="12">
      <c r="A12" s="39">
        <v>7.0</v>
      </c>
      <c r="B12" s="39">
        <v>7.0</v>
      </c>
      <c r="C12" s="39">
        <v>6.0</v>
      </c>
      <c r="D12" s="39">
        <v>5.0</v>
      </c>
      <c r="E12" s="39">
        <v>6.0</v>
      </c>
      <c r="F12" s="39">
        <v>6.0</v>
      </c>
      <c r="G12" s="39">
        <v>6.0</v>
      </c>
      <c r="H12" s="39">
        <v>7.0</v>
      </c>
      <c r="I12" s="39">
        <v>7.0</v>
      </c>
      <c r="J12" s="39">
        <v>7.0</v>
      </c>
      <c r="K12" s="39">
        <v>7.0</v>
      </c>
      <c r="L12" s="39">
        <v>7.0</v>
      </c>
      <c r="M12" s="39">
        <v>6.0</v>
      </c>
      <c r="N12" s="39">
        <v>6.0</v>
      </c>
      <c r="O12" s="39">
        <v>6.0</v>
      </c>
      <c r="P12" s="39">
        <v>6.0</v>
      </c>
      <c r="Q12" s="39">
        <v>6.0</v>
      </c>
      <c r="R12" s="39">
        <v>7.0</v>
      </c>
      <c r="S12" s="39">
        <v>6.0</v>
      </c>
      <c r="T12" s="39">
        <v>4.0</v>
      </c>
      <c r="U12" s="39">
        <v>6.0</v>
      </c>
      <c r="V12" s="39">
        <v>6.0</v>
      </c>
      <c r="W12" s="39">
        <v>6.0</v>
      </c>
      <c r="X12" s="39">
        <v>7.0</v>
      </c>
      <c r="Y12" s="39">
        <v>6.0</v>
      </c>
      <c r="Z12" s="39">
        <v>7.0</v>
      </c>
      <c r="AA12" s="39">
        <v>7.0</v>
      </c>
    </row>
    <row r="13">
      <c r="A13" s="39">
        <v>4.0</v>
      </c>
      <c r="B13" s="39">
        <v>4.0</v>
      </c>
      <c r="C13" s="39">
        <v>4.0</v>
      </c>
      <c r="D13" s="39">
        <v>4.0</v>
      </c>
      <c r="E13" s="39">
        <v>4.0</v>
      </c>
      <c r="F13" s="39">
        <v>4.0</v>
      </c>
      <c r="G13" s="39">
        <v>4.0</v>
      </c>
      <c r="H13" s="39">
        <v>4.0</v>
      </c>
      <c r="I13" s="39">
        <v>7.0</v>
      </c>
      <c r="J13" s="39">
        <v>4.0</v>
      </c>
      <c r="K13" s="39">
        <v>4.0</v>
      </c>
      <c r="L13" s="39">
        <v>7.0</v>
      </c>
      <c r="M13" s="39">
        <v>4.0</v>
      </c>
      <c r="N13" s="39">
        <v>4.0</v>
      </c>
      <c r="O13" s="39">
        <v>4.0</v>
      </c>
      <c r="P13" s="39">
        <v>4.0</v>
      </c>
      <c r="Q13" s="39">
        <v>4.0</v>
      </c>
      <c r="R13" s="39">
        <v>7.0</v>
      </c>
      <c r="S13" s="39">
        <v>4.0</v>
      </c>
      <c r="T13" s="39">
        <v>4.0</v>
      </c>
      <c r="U13" s="39">
        <v>4.0</v>
      </c>
      <c r="V13" s="39">
        <v>4.0</v>
      </c>
      <c r="W13" s="39">
        <v>5.0</v>
      </c>
      <c r="X13" s="39">
        <v>7.0</v>
      </c>
      <c r="Y13" s="39">
        <v>4.0</v>
      </c>
      <c r="Z13" s="39">
        <v>4.0</v>
      </c>
      <c r="AA13" s="39">
        <v>4.0</v>
      </c>
    </row>
    <row r="14">
      <c r="A14" s="39">
        <v>2.0</v>
      </c>
      <c r="B14" s="39">
        <v>6.0</v>
      </c>
      <c r="C14" s="39">
        <v>3.0</v>
      </c>
      <c r="D14" s="39">
        <v>2.0</v>
      </c>
      <c r="E14" s="39">
        <v>2.0</v>
      </c>
      <c r="F14" s="39">
        <v>4.0</v>
      </c>
      <c r="G14" s="39">
        <v>1.0</v>
      </c>
      <c r="H14" s="39">
        <v>6.0</v>
      </c>
      <c r="I14" s="39">
        <v>7.0</v>
      </c>
      <c r="J14" s="39">
        <v>3.0</v>
      </c>
      <c r="K14" s="39">
        <v>4.0</v>
      </c>
      <c r="L14" s="39">
        <v>5.0</v>
      </c>
      <c r="M14" s="39">
        <v>4.0</v>
      </c>
      <c r="N14" s="39">
        <v>3.0</v>
      </c>
      <c r="O14" s="39">
        <v>3.0</v>
      </c>
      <c r="P14" s="39">
        <v>5.0</v>
      </c>
      <c r="Q14" s="39">
        <v>4.0</v>
      </c>
      <c r="R14" s="39">
        <v>4.0</v>
      </c>
      <c r="S14" s="39">
        <v>5.0</v>
      </c>
      <c r="T14" s="39">
        <v>3.0</v>
      </c>
      <c r="U14" s="39">
        <v>5.0</v>
      </c>
      <c r="V14" s="39">
        <v>5.0</v>
      </c>
      <c r="W14" s="39">
        <v>4.0</v>
      </c>
      <c r="X14" s="39">
        <v>5.0</v>
      </c>
      <c r="Y14" s="39">
        <v>5.0</v>
      </c>
      <c r="Z14" s="39">
        <v>5.0</v>
      </c>
      <c r="AA14" s="39">
        <v>3.0</v>
      </c>
    </row>
    <row r="15">
      <c r="A15" s="39">
        <v>7.0</v>
      </c>
      <c r="B15" s="39">
        <v>7.0</v>
      </c>
      <c r="C15" s="39">
        <v>1.0</v>
      </c>
      <c r="D15" s="39">
        <v>6.0</v>
      </c>
      <c r="E15" s="39">
        <v>1.0</v>
      </c>
      <c r="F15" s="39">
        <v>5.0</v>
      </c>
      <c r="G15" s="39">
        <v>6.0</v>
      </c>
      <c r="H15" s="39">
        <v>7.0</v>
      </c>
      <c r="I15" s="39">
        <v>7.0</v>
      </c>
      <c r="J15" s="39">
        <v>4.0</v>
      </c>
      <c r="K15" s="39">
        <v>7.0</v>
      </c>
      <c r="L15" s="39">
        <v>7.0</v>
      </c>
      <c r="M15" s="39">
        <v>7.0</v>
      </c>
      <c r="N15" s="39">
        <v>6.0</v>
      </c>
      <c r="O15" s="39">
        <v>1.0</v>
      </c>
      <c r="P15" s="39">
        <v>7.0</v>
      </c>
      <c r="Q15" s="39">
        <v>6.0</v>
      </c>
      <c r="R15" s="39">
        <v>1.0</v>
      </c>
      <c r="S15" s="39">
        <v>6.0</v>
      </c>
      <c r="T15" s="39">
        <v>2.0</v>
      </c>
      <c r="U15" s="39">
        <v>6.0</v>
      </c>
      <c r="V15" s="39">
        <v>1.0</v>
      </c>
      <c r="W15" s="39">
        <v>1.0</v>
      </c>
      <c r="X15" s="39">
        <v>1.0</v>
      </c>
      <c r="Y15" s="39">
        <v>6.0</v>
      </c>
      <c r="Z15" s="39">
        <v>6.0</v>
      </c>
      <c r="AA15" s="39">
        <v>1.0</v>
      </c>
    </row>
    <row r="16">
      <c r="A16" s="39">
        <v>1.0</v>
      </c>
      <c r="B16" s="39">
        <v>6.0</v>
      </c>
      <c r="C16" s="39">
        <v>7.0</v>
      </c>
      <c r="D16" s="39">
        <v>3.0</v>
      </c>
      <c r="E16" s="39">
        <v>2.0</v>
      </c>
      <c r="F16" s="39">
        <v>2.0</v>
      </c>
      <c r="G16" s="39">
        <v>1.0</v>
      </c>
      <c r="H16" s="39">
        <v>4.0</v>
      </c>
      <c r="I16" s="39">
        <v>6.0</v>
      </c>
      <c r="J16" s="39">
        <v>3.0</v>
      </c>
      <c r="K16" s="39">
        <v>5.0</v>
      </c>
      <c r="L16" s="39">
        <v>5.0</v>
      </c>
      <c r="M16" s="39">
        <v>3.0</v>
      </c>
      <c r="N16" s="39">
        <v>1.0</v>
      </c>
      <c r="O16" s="39">
        <v>1.0</v>
      </c>
      <c r="P16" s="39">
        <v>7.0</v>
      </c>
      <c r="Q16" s="39">
        <v>4.0</v>
      </c>
      <c r="R16" s="39">
        <v>2.0</v>
      </c>
      <c r="S16" s="39">
        <v>6.0</v>
      </c>
      <c r="T16" s="39">
        <v>7.0</v>
      </c>
      <c r="U16" s="39">
        <v>6.0</v>
      </c>
      <c r="V16" s="39">
        <v>5.0</v>
      </c>
      <c r="W16" s="39">
        <v>4.0</v>
      </c>
      <c r="X16" s="39">
        <v>5.0</v>
      </c>
      <c r="Y16" s="39">
        <v>6.0</v>
      </c>
      <c r="Z16" s="39">
        <v>6.0</v>
      </c>
      <c r="AA16" s="39">
        <v>4.0</v>
      </c>
    </row>
    <row r="17">
      <c r="A17" s="39">
        <v>7.0</v>
      </c>
      <c r="B17" s="39">
        <v>7.0</v>
      </c>
      <c r="C17" s="39">
        <v>6.0</v>
      </c>
      <c r="D17" s="39">
        <v>6.0</v>
      </c>
      <c r="E17" s="39">
        <v>7.0</v>
      </c>
      <c r="F17" s="39">
        <v>7.0</v>
      </c>
      <c r="G17" s="39">
        <v>2.0</v>
      </c>
      <c r="H17" s="39">
        <v>7.0</v>
      </c>
      <c r="I17" s="39">
        <v>7.0</v>
      </c>
      <c r="J17" s="39">
        <v>6.0</v>
      </c>
      <c r="K17" s="39">
        <v>7.0</v>
      </c>
      <c r="L17" s="39">
        <v>1.0</v>
      </c>
      <c r="M17" s="39">
        <v>6.0</v>
      </c>
      <c r="N17" s="39">
        <v>7.0</v>
      </c>
      <c r="O17" s="39">
        <v>6.0</v>
      </c>
      <c r="P17" s="39">
        <v>7.0</v>
      </c>
      <c r="Q17" s="39">
        <v>6.0</v>
      </c>
      <c r="R17" s="39">
        <v>5.0</v>
      </c>
      <c r="S17" s="39">
        <v>7.0</v>
      </c>
      <c r="T17" s="39">
        <v>4.0</v>
      </c>
      <c r="U17" s="39">
        <v>7.0</v>
      </c>
      <c r="V17" s="39">
        <v>6.0</v>
      </c>
      <c r="W17" s="39">
        <v>6.0</v>
      </c>
      <c r="X17" s="39">
        <v>6.0</v>
      </c>
      <c r="Y17" s="39">
        <v>6.0</v>
      </c>
      <c r="Z17" s="39">
        <v>7.0</v>
      </c>
      <c r="AA17" s="39">
        <v>6.0</v>
      </c>
    </row>
    <row r="18">
      <c r="A18" s="39">
        <v>7.0</v>
      </c>
      <c r="B18" s="39">
        <v>7.0</v>
      </c>
      <c r="C18" s="39">
        <v>6.0</v>
      </c>
      <c r="D18" s="39">
        <v>4.0</v>
      </c>
      <c r="E18" s="39">
        <v>5.0</v>
      </c>
      <c r="F18" s="39">
        <v>7.0</v>
      </c>
      <c r="G18" s="39">
        <v>7.0</v>
      </c>
      <c r="H18" s="39">
        <v>7.0</v>
      </c>
      <c r="I18" s="39">
        <v>7.0</v>
      </c>
      <c r="J18" s="39">
        <v>6.0</v>
      </c>
      <c r="K18" s="39">
        <v>7.0</v>
      </c>
      <c r="L18" s="39">
        <v>7.0</v>
      </c>
      <c r="M18" s="39">
        <v>5.0</v>
      </c>
      <c r="N18" s="39">
        <v>6.0</v>
      </c>
      <c r="O18" s="39">
        <v>5.0</v>
      </c>
      <c r="P18" s="39">
        <v>3.0</v>
      </c>
      <c r="Q18" s="39">
        <v>4.0</v>
      </c>
      <c r="R18" s="39">
        <v>5.0</v>
      </c>
      <c r="S18" s="39">
        <v>5.0</v>
      </c>
      <c r="T18" s="39">
        <v>3.0</v>
      </c>
      <c r="U18" s="39">
        <v>5.0</v>
      </c>
      <c r="V18" s="39">
        <v>3.0</v>
      </c>
      <c r="W18" s="39">
        <v>4.0</v>
      </c>
      <c r="X18" s="39">
        <v>6.0</v>
      </c>
      <c r="Y18" s="39">
        <v>4.0</v>
      </c>
      <c r="Z18" s="39">
        <v>5.0</v>
      </c>
      <c r="AA18" s="39">
        <v>4.0</v>
      </c>
    </row>
    <row r="19">
      <c r="A19" s="39">
        <v>7.0</v>
      </c>
      <c r="B19" s="39">
        <v>7.0</v>
      </c>
      <c r="C19" s="39">
        <v>6.0</v>
      </c>
      <c r="D19" s="39">
        <v>5.0</v>
      </c>
      <c r="E19" s="39">
        <v>5.0</v>
      </c>
      <c r="F19" s="39">
        <v>7.0</v>
      </c>
      <c r="G19" s="39">
        <v>4.0</v>
      </c>
      <c r="H19" s="39">
        <v>7.0</v>
      </c>
      <c r="I19" s="39">
        <v>1.0</v>
      </c>
      <c r="J19" s="39">
        <v>3.0</v>
      </c>
      <c r="K19" s="39">
        <v>7.0</v>
      </c>
      <c r="L19" s="39">
        <v>7.0</v>
      </c>
      <c r="M19" s="39">
        <v>4.0</v>
      </c>
      <c r="N19" s="39">
        <v>4.0</v>
      </c>
      <c r="O19" s="39">
        <v>6.0</v>
      </c>
      <c r="P19" s="39">
        <v>3.0</v>
      </c>
      <c r="Q19" s="39">
        <v>4.0</v>
      </c>
      <c r="R19" s="39">
        <v>7.0</v>
      </c>
      <c r="S19" s="39">
        <v>2.0</v>
      </c>
      <c r="T19" s="39">
        <v>4.0</v>
      </c>
      <c r="U19" s="39">
        <v>3.0</v>
      </c>
      <c r="V19" s="39">
        <v>3.0</v>
      </c>
      <c r="W19" s="39">
        <v>7.0</v>
      </c>
      <c r="X19" s="39">
        <v>7.0</v>
      </c>
      <c r="Y19" s="39">
        <v>6.0</v>
      </c>
      <c r="Z19" s="39">
        <v>2.0</v>
      </c>
      <c r="AA19" s="39">
        <v>7.0</v>
      </c>
    </row>
    <row r="20">
      <c r="A20" s="39">
        <v>7.0</v>
      </c>
      <c r="B20" s="39">
        <v>7.0</v>
      </c>
      <c r="C20" s="39">
        <v>3.0</v>
      </c>
      <c r="D20" s="39">
        <v>7.0</v>
      </c>
      <c r="E20" s="39">
        <v>7.0</v>
      </c>
      <c r="F20" s="39">
        <v>7.0</v>
      </c>
      <c r="G20" s="39">
        <v>7.0</v>
      </c>
      <c r="H20" s="39">
        <v>7.0</v>
      </c>
      <c r="I20" s="39">
        <v>7.0</v>
      </c>
      <c r="J20" s="39">
        <v>7.0</v>
      </c>
      <c r="K20" s="39">
        <v>7.0</v>
      </c>
      <c r="L20" s="39">
        <v>3.0</v>
      </c>
      <c r="M20" s="39">
        <v>7.0</v>
      </c>
      <c r="N20" s="39">
        <v>4.0</v>
      </c>
      <c r="O20" s="39">
        <v>4.0</v>
      </c>
      <c r="P20" s="39">
        <v>7.0</v>
      </c>
      <c r="Q20" s="39">
        <v>7.0</v>
      </c>
      <c r="R20" s="39">
        <v>3.0</v>
      </c>
      <c r="S20" s="39">
        <v>7.0</v>
      </c>
      <c r="T20" s="39">
        <v>2.0</v>
      </c>
      <c r="U20" s="39">
        <v>6.0</v>
      </c>
      <c r="V20" s="39">
        <v>5.0</v>
      </c>
      <c r="W20" s="39">
        <v>2.0</v>
      </c>
      <c r="X20" s="39">
        <v>1.0</v>
      </c>
      <c r="Y20" s="39">
        <v>7.0</v>
      </c>
      <c r="Z20" s="39">
        <v>7.0</v>
      </c>
      <c r="AA20" s="39">
        <v>4.0</v>
      </c>
    </row>
    <row r="21">
      <c r="A21" s="39">
        <v>4.0</v>
      </c>
      <c r="B21" s="39">
        <v>4.0</v>
      </c>
      <c r="C21" s="39">
        <v>4.0</v>
      </c>
      <c r="D21" s="39">
        <v>4.0</v>
      </c>
      <c r="E21" s="39">
        <v>4.0</v>
      </c>
      <c r="F21" s="39">
        <v>4.0</v>
      </c>
      <c r="G21" s="39">
        <v>4.0</v>
      </c>
      <c r="H21" s="39">
        <v>4.0</v>
      </c>
      <c r="I21" s="39">
        <v>4.0</v>
      </c>
      <c r="J21" s="39">
        <v>4.0</v>
      </c>
      <c r="K21" s="39">
        <v>4.0</v>
      </c>
      <c r="L21" s="39">
        <v>4.0</v>
      </c>
      <c r="M21" s="39">
        <v>4.0</v>
      </c>
      <c r="N21" s="39">
        <v>4.0</v>
      </c>
      <c r="O21" s="39">
        <v>4.0</v>
      </c>
      <c r="P21" s="39">
        <v>5.0</v>
      </c>
      <c r="Q21" s="39">
        <v>4.0</v>
      </c>
      <c r="R21" s="39">
        <v>4.0</v>
      </c>
      <c r="S21" s="39">
        <v>4.0</v>
      </c>
      <c r="T21" s="39">
        <v>4.0</v>
      </c>
      <c r="U21" s="39">
        <v>4.0</v>
      </c>
      <c r="V21" s="39">
        <v>4.0</v>
      </c>
      <c r="W21" s="39">
        <v>4.0</v>
      </c>
      <c r="X21" s="39">
        <v>4.0</v>
      </c>
      <c r="Y21" s="39">
        <v>4.0</v>
      </c>
      <c r="Z21" s="39">
        <v>4.0</v>
      </c>
      <c r="AA21" s="39">
        <v>4.0</v>
      </c>
    </row>
    <row r="22">
      <c r="A22" s="39">
        <v>6.0</v>
      </c>
      <c r="B22" s="39">
        <v>6.0</v>
      </c>
      <c r="C22" s="39">
        <v>6.0</v>
      </c>
      <c r="D22" s="39">
        <v>3.0</v>
      </c>
      <c r="E22" s="39">
        <v>2.0</v>
      </c>
      <c r="F22" s="39">
        <v>3.0</v>
      </c>
      <c r="G22" s="39">
        <v>3.0</v>
      </c>
      <c r="H22" s="39">
        <v>7.0</v>
      </c>
      <c r="I22" s="39">
        <v>1.0</v>
      </c>
      <c r="J22" s="39">
        <v>6.0</v>
      </c>
      <c r="K22" s="39">
        <v>5.0</v>
      </c>
      <c r="L22" s="39">
        <v>5.0</v>
      </c>
      <c r="M22" s="39">
        <v>3.0</v>
      </c>
      <c r="N22" s="39">
        <v>3.0</v>
      </c>
      <c r="O22" s="39">
        <v>4.0</v>
      </c>
      <c r="P22" s="39">
        <v>4.0</v>
      </c>
      <c r="Q22" s="39">
        <v>2.0</v>
      </c>
      <c r="R22" s="39">
        <v>2.0</v>
      </c>
      <c r="S22" s="39">
        <v>2.0</v>
      </c>
      <c r="T22" s="39">
        <v>2.0</v>
      </c>
      <c r="U22" s="39">
        <v>3.0</v>
      </c>
      <c r="V22" s="39">
        <v>3.0</v>
      </c>
      <c r="W22" s="39">
        <v>3.0</v>
      </c>
      <c r="X22" s="39">
        <v>5.0</v>
      </c>
      <c r="Y22" s="39">
        <v>3.0</v>
      </c>
      <c r="Z22" s="39">
        <v>3.0</v>
      </c>
      <c r="AA22" s="39">
        <v>4.0</v>
      </c>
    </row>
    <row r="23">
      <c r="A23" s="39">
        <v>7.0</v>
      </c>
      <c r="B23" s="39">
        <v>7.0</v>
      </c>
      <c r="C23" s="39">
        <v>7.0</v>
      </c>
      <c r="D23" s="39">
        <v>6.0</v>
      </c>
      <c r="E23" s="39">
        <v>5.0</v>
      </c>
      <c r="F23" s="39">
        <v>5.0</v>
      </c>
      <c r="G23" s="39">
        <v>4.0</v>
      </c>
      <c r="H23" s="39">
        <v>6.0</v>
      </c>
      <c r="I23" s="39">
        <v>7.0</v>
      </c>
      <c r="J23" s="39">
        <v>7.0</v>
      </c>
      <c r="K23" s="39">
        <v>7.0</v>
      </c>
      <c r="L23" s="39">
        <v>7.0</v>
      </c>
      <c r="M23" s="39">
        <v>5.0</v>
      </c>
      <c r="N23" s="39">
        <v>5.0</v>
      </c>
      <c r="O23" s="39">
        <v>6.0</v>
      </c>
      <c r="P23" s="39">
        <v>7.0</v>
      </c>
      <c r="Q23" s="39">
        <v>6.0</v>
      </c>
      <c r="R23" s="39">
        <v>7.0</v>
      </c>
      <c r="S23" s="39">
        <v>5.0</v>
      </c>
      <c r="T23" s="39">
        <v>4.0</v>
      </c>
      <c r="U23" s="39">
        <v>6.0</v>
      </c>
      <c r="V23" s="39">
        <v>6.0</v>
      </c>
      <c r="W23" s="39">
        <v>6.0</v>
      </c>
      <c r="X23" s="39">
        <v>7.0</v>
      </c>
      <c r="Y23" s="39">
        <v>6.0</v>
      </c>
      <c r="Z23" s="39">
        <v>5.0</v>
      </c>
      <c r="AA23" s="39">
        <v>6.0</v>
      </c>
    </row>
    <row r="24">
      <c r="A24" s="39">
        <v>6.0</v>
      </c>
      <c r="B24" s="39">
        <v>7.0</v>
      </c>
      <c r="C24" s="39">
        <v>7.0</v>
      </c>
      <c r="D24" s="39">
        <v>6.0</v>
      </c>
      <c r="E24" s="39">
        <v>7.0</v>
      </c>
      <c r="F24" s="39">
        <v>6.0</v>
      </c>
      <c r="G24" s="39">
        <v>1.0</v>
      </c>
      <c r="H24" s="39">
        <v>7.0</v>
      </c>
      <c r="I24" s="39">
        <v>7.0</v>
      </c>
      <c r="J24" s="39">
        <v>4.0</v>
      </c>
      <c r="K24" s="39">
        <v>7.0</v>
      </c>
      <c r="L24" s="39">
        <v>7.0</v>
      </c>
      <c r="M24" s="39">
        <v>5.0</v>
      </c>
      <c r="N24" s="39">
        <v>5.0</v>
      </c>
      <c r="O24" s="39">
        <v>4.0</v>
      </c>
      <c r="P24" s="39">
        <v>3.0</v>
      </c>
      <c r="Q24" s="39">
        <v>2.0</v>
      </c>
      <c r="R24" s="39">
        <v>6.0</v>
      </c>
      <c r="S24" s="39">
        <v>2.0</v>
      </c>
      <c r="T24" s="39">
        <v>1.0</v>
      </c>
      <c r="U24" s="39">
        <v>4.0</v>
      </c>
      <c r="V24" s="39">
        <v>1.0</v>
      </c>
      <c r="W24" s="39">
        <v>4.0</v>
      </c>
      <c r="X24" s="39">
        <v>7.0</v>
      </c>
      <c r="Y24" s="39">
        <v>1.0</v>
      </c>
      <c r="Z24" s="39">
        <v>4.0</v>
      </c>
      <c r="AA24" s="39">
        <v>4.0</v>
      </c>
    </row>
    <row r="25">
      <c r="A25" s="39">
        <v>1.0</v>
      </c>
      <c r="B25" s="39">
        <v>1.0</v>
      </c>
      <c r="C25" s="39">
        <v>7.0</v>
      </c>
      <c r="D25" s="39">
        <v>7.0</v>
      </c>
      <c r="E25" s="39">
        <v>3.0</v>
      </c>
      <c r="F25" s="39">
        <v>1.0</v>
      </c>
      <c r="G25" s="39">
        <v>1.0</v>
      </c>
      <c r="H25" s="39">
        <v>1.0</v>
      </c>
      <c r="I25" s="39">
        <v>1.0</v>
      </c>
      <c r="J25" s="39">
        <v>3.0</v>
      </c>
      <c r="K25" s="39">
        <v>1.0</v>
      </c>
      <c r="L25" s="39">
        <v>7.0</v>
      </c>
      <c r="M25" s="39">
        <v>3.0</v>
      </c>
      <c r="N25" s="39">
        <v>7.0</v>
      </c>
      <c r="O25" s="39">
        <v>2.0</v>
      </c>
      <c r="P25" s="39">
        <v>7.0</v>
      </c>
      <c r="Q25" s="39">
        <v>7.0</v>
      </c>
      <c r="R25" s="39">
        <v>1.0</v>
      </c>
      <c r="S25" s="39">
        <v>6.0</v>
      </c>
      <c r="T25" s="39">
        <v>1.0</v>
      </c>
      <c r="U25" s="39">
        <v>4.0</v>
      </c>
      <c r="V25" s="39">
        <v>2.0</v>
      </c>
      <c r="W25" s="39">
        <v>1.0</v>
      </c>
      <c r="X25" s="39">
        <v>4.0</v>
      </c>
      <c r="Y25" s="39">
        <v>6.0</v>
      </c>
      <c r="Z25" s="39">
        <v>7.0</v>
      </c>
      <c r="AA25" s="39">
        <v>3.0</v>
      </c>
    </row>
    <row r="26">
      <c r="A26" s="39">
        <v>7.0</v>
      </c>
      <c r="B26" s="39">
        <v>7.0</v>
      </c>
      <c r="C26" s="39">
        <v>6.0</v>
      </c>
      <c r="D26" s="39">
        <v>7.0</v>
      </c>
      <c r="E26" s="39">
        <v>7.0</v>
      </c>
      <c r="F26" s="39">
        <v>7.0</v>
      </c>
      <c r="G26" s="39">
        <v>7.0</v>
      </c>
      <c r="H26" s="39">
        <v>7.0</v>
      </c>
      <c r="I26" s="39">
        <v>7.0</v>
      </c>
      <c r="J26" s="39">
        <v>7.0</v>
      </c>
      <c r="K26" s="39">
        <v>7.0</v>
      </c>
      <c r="L26" s="39">
        <v>6.0</v>
      </c>
      <c r="M26" s="39">
        <v>7.0</v>
      </c>
      <c r="N26" s="39">
        <v>7.0</v>
      </c>
      <c r="O26" s="39">
        <v>5.0</v>
      </c>
      <c r="P26" s="39">
        <v>7.0</v>
      </c>
      <c r="Q26" s="39">
        <v>7.0</v>
      </c>
      <c r="R26" s="39">
        <v>6.0</v>
      </c>
      <c r="S26" s="39">
        <v>7.0</v>
      </c>
      <c r="T26" s="39">
        <v>6.0</v>
      </c>
      <c r="U26" s="39">
        <v>7.0</v>
      </c>
      <c r="V26" s="39">
        <v>7.0</v>
      </c>
      <c r="W26" s="39">
        <v>6.0</v>
      </c>
      <c r="X26" s="39">
        <v>6.0</v>
      </c>
      <c r="Y26" s="39">
        <v>7.0</v>
      </c>
      <c r="Z26" s="39">
        <v>7.0</v>
      </c>
      <c r="AA26" s="39">
        <v>6.0</v>
      </c>
    </row>
    <row r="27">
      <c r="A27" s="39">
        <v>4.0</v>
      </c>
      <c r="B27" s="39">
        <v>6.0</v>
      </c>
      <c r="C27" s="39">
        <v>3.0</v>
      </c>
      <c r="D27" s="39">
        <v>5.0</v>
      </c>
      <c r="E27" s="39">
        <v>4.0</v>
      </c>
      <c r="F27" s="39">
        <v>6.0</v>
      </c>
      <c r="G27" s="39">
        <v>5.0</v>
      </c>
      <c r="H27" s="39">
        <v>4.0</v>
      </c>
      <c r="I27" s="39">
        <v>7.0</v>
      </c>
      <c r="J27" s="39">
        <v>6.0</v>
      </c>
      <c r="K27" s="39">
        <v>5.0</v>
      </c>
      <c r="L27" s="39">
        <v>6.0</v>
      </c>
      <c r="M27" s="39">
        <v>5.0</v>
      </c>
      <c r="N27" s="39">
        <v>5.0</v>
      </c>
      <c r="O27" s="39">
        <v>2.0</v>
      </c>
      <c r="P27" s="39">
        <v>4.0</v>
      </c>
      <c r="Q27" s="39">
        <v>2.0</v>
      </c>
      <c r="R27" s="39">
        <v>1.0</v>
      </c>
      <c r="S27" s="39">
        <v>3.0</v>
      </c>
      <c r="T27" s="39">
        <v>1.0</v>
      </c>
      <c r="U27" s="39">
        <v>4.0</v>
      </c>
      <c r="V27" s="39">
        <v>2.0</v>
      </c>
      <c r="W27" s="39">
        <v>1.0</v>
      </c>
      <c r="X27" s="39">
        <v>2.0</v>
      </c>
      <c r="Y27" s="39">
        <v>3.0</v>
      </c>
      <c r="Z27" s="39">
        <v>4.0</v>
      </c>
      <c r="AA27" s="39">
        <v>1.0</v>
      </c>
    </row>
    <row r="28">
      <c r="A28" s="39">
        <v>3.0</v>
      </c>
      <c r="B28" s="39">
        <v>4.0</v>
      </c>
      <c r="C28" s="39">
        <v>2.0</v>
      </c>
      <c r="D28" s="39">
        <v>1.0</v>
      </c>
      <c r="E28" s="39">
        <v>1.0</v>
      </c>
      <c r="F28" s="39">
        <v>2.0</v>
      </c>
      <c r="G28" s="39">
        <v>3.0</v>
      </c>
      <c r="H28" s="39">
        <v>5.0</v>
      </c>
      <c r="I28" s="39">
        <v>7.0</v>
      </c>
      <c r="J28" s="39">
        <v>1.0</v>
      </c>
      <c r="K28" s="39">
        <v>4.0</v>
      </c>
      <c r="L28" s="39">
        <v>4.0</v>
      </c>
      <c r="M28" s="39">
        <v>1.0</v>
      </c>
      <c r="N28" s="39">
        <v>1.0</v>
      </c>
      <c r="O28" s="39">
        <v>1.0</v>
      </c>
      <c r="P28" s="39">
        <v>4.0</v>
      </c>
      <c r="Q28" s="39">
        <v>1.0</v>
      </c>
      <c r="R28" s="39">
        <v>1.0</v>
      </c>
      <c r="S28" s="39">
        <v>4.0</v>
      </c>
      <c r="T28" s="39">
        <v>1.0</v>
      </c>
      <c r="U28" s="39">
        <v>4.0</v>
      </c>
      <c r="V28" s="39">
        <v>1.0</v>
      </c>
      <c r="W28" s="39">
        <v>1.0</v>
      </c>
      <c r="X28" s="39">
        <v>1.0</v>
      </c>
      <c r="Y28" s="39">
        <v>3.0</v>
      </c>
      <c r="Z28" s="39">
        <v>6.0</v>
      </c>
      <c r="AA28" s="39">
        <v>4.0</v>
      </c>
    </row>
    <row r="29">
      <c r="A29" s="39">
        <v>7.0</v>
      </c>
      <c r="B29" s="39">
        <v>7.0</v>
      </c>
      <c r="C29" s="39">
        <v>7.0</v>
      </c>
      <c r="D29" s="39">
        <v>2.0</v>
      </c>
      <c r="E29" s="39">
        <v>2.0</v>
      </c>
      <c r="F29" s="39">
        <v>1.0</v>
      </c>
      <c r="G29" s="39">
        <v>1.0</v>
      </c>
      <c r="H29" s="39">
        <v>7.0</v>
      </c>
      <c r="I29" s="39">
        <v>7.0</v>
      </c>
      <c r="J29" s="39">
        <v>7.0</v>
      </c>
      <c r="K29" s="39">
        <v>7.0</v>
      </c>
      <c r="L29" s="39">
        <v>7.0</v>
      </c>
      <c r="M29" s="39">
        <v>2.0</v>
      </c>
      <c r="N29" s="39">
        <v>1.0</v>
      </c>
      <c r="O29" s="39">
        <v>1.0</v>
      </c>
      <c r="P29" s="39">
        <v>7.0</v>
      </c>
      <c r="Q29" s="39">
        <v>1.0</v>
      </c>
      <c r="R29" s="39">
        <v>4.0</v>
      </c>
      <c r="S29" s="39">
        <v>7.0</v>
      </c>
      <c r="T29" s="39">
        <v>5.0</v>
      </c>
      <c r="U29" s="39">
        <v>4.0</v>
      </c>
      <c r="V29" s="39">
        <v>5.0</v>
      </c>
      <c r="W29" s="39">
        <v>4.0</v>
      </c>
      <c r="X29" s="39">
        <v>3.0</v>
      </c>
      <c r="Y29" s="39">
        <v>5.0</v>
      </c>
      <c r="Z29" s="39">
        <v>5.0</v>
      </c>
      <c r="AA29" s="39">
        <v>5.0</v>
      </c>
    </row>
    <row r="30">
      <c r="A30" s="39">
        <v>7.0</v>
      </c>
      <c r="B30" s="39">
        <v>7.0</v>
      </c>
      <c r="C30" s="39">
        <v>7.0</v>
      </c>
      <c r="D30" s="39">
        <v>4.0</v>
      </c>
      <c r="E30" s="39">
        <v>5.0</v>
      </c>
      <c r="F30" s="39">
        <v>7.0</v>
      </c>
      <c r="G30" s="39">
        <v>3.0</v>
      </c>
      <c r="H30" s="39">
        <v>6.0</v>
      </c>
      <c r="I30" s="39">
        <v>7.0</v>
      </c>
      <c r="J30" s="39">
        <v>7.0</v>
      </c>
      <c r="K30" s="39">
        <v>7.0</v>
      </c>
      <c r="L30" s="39">
        <v>7.0</v>
      </c>
      <c r="M30" s="39">
        <v>4.0</v>
      </c>
      <c r="N30" s="39">
        <v>5.0</v>
      </c>
      <c r="O30" s="39">
        <v>5.0</v>
      </c>
      <c r="P30" s="39">
        <v>3.0</v>
      </c>
      <c r="Q30" s="39">
        <v>4.0</v>
      </c>
      <c r="R30" s="39">
        <v>7.0</v>
      </c>
      <c r="S30" s="39">
        <v>3.0</v>
      </c>
      <c r="T30" s="39">
        <v>4.0</v>
      </c>
      <c r="U30" s="39">
        <v>3.0</v>
      </c>
      <c r="V30" s="39">
        <v>3.0</v>
      </c>
      <c r="W30" s="39">
        <v>5.0</v>
      </c>
      <c r="X30" s="39">
        <v>7.0</v>
      </c>
      <c r="Y30" s="39">
        <v>3.0</v>
      </c>
      <c r="Z30" s="39">
        <v>3.0</v>
      </c>
      <c r="AA30" s="39">
        <v>5.0</v>
      </c>
    </row>
    <row r="31">
      <c r="A31" s="39">
        <v>7.0</v>
      </c>
      <c r="B31" s="39">
        <v>7.0</v>
      </c>
      <c r="C31" s="39">
        <v>6.0</v>
      </c>
      <c r="D31" s="39">
        <v>6.0</v>
      </c>
      <c r="E31" s="39">
        <v>6.0</v>
      </c>
      <c r="F31" s="39">
        <v>5.0</v>
      </c>
      <c r="G31" s="39">
        <v>7.0</v>
      </c>
      <c r="H31" s="39">
        <v>7.0</v>
      </c>
      <c r="I31" s="39">
        <v>7.0</v>
      </c>
      <c r="J31" s="39">
        <v>6.0</v>
      </c>
      <c r="K31" s="39">
        <v>7.0</v>
      </c>
      <c r="L31" s="39">
        <v>7.0</v>
      </c>
      <c r="M31" s="39">
        <v>6.0</v>
      </c>
      <c r="N31" s="39">
        <v>5.0</v>
      </c>
      <c r="O31" s="39">
        <v>4.0</v>
      </c>
      <c r="P31" s="39">
        <v>7.0</v>
      </c>
      <c r="Q31" s="39">
        <v>6.0</v>
      </c>
      <c r="R31" s="39">
        <v>5.0</v>
      </c>
      <c r="S31" s="39">
        <v>6.0</v>
      </c>
      <c r="T31" s="39">
        <v>4.0</v>
      </c>
      <c r="U31" s="39">
        <v>6.0</v>
      </c>
      <c r="V31" s="39">
        <v>6.0</v>
      </c>
      <c r="W31" s="39">
        <v>4.0</v>
      </c>
      <c r="X31" s="39">
        <v>5.0</v>
      </c>
      <c r="Y31" s="39">
        <v>6.0</v>
      </c>
      <c r="Z31" s="39">
        <v>6.0</v>
      </c>
      <c r="AA31" s="39">
        <v>5.0</v>
      </c>
    </row>
    <row r="32">
      <c r="A32" s="39">
        <v>1.0</v>
      </c>
      <c r="B32" s="39">
        <v>3.0</v>
      </c>
      <c r="C32" s="39">
        <v>6.0</v>
      </c>
      <c r="D32" s="39">
        <v>3.0</v>
      </c>
      <c r="E32" s="39">
        <v>2.0</v>
      </c>
      <c r="F32" s="39">
        <v>2.0</v>
      </c>
      <c r="G32" s="39">
        <v>3.0</v>
      </c>
      <c r="H32" s="39">
        <v>2.0</v>
      </c>
      <c r="I32" s="39">
        <v>4.0</v>
      </c>
      <c r="J32" s="39">
        <v>1.0</v>
      </c>
      <c r="K32" s="39">
        <v>6.0</v>
      </c>
      <c r="L32" s="39">
        <v>2.0</v>
      </c>
      <c r="M32" s="39">
        <v>2.0</v>
      </c>
      <c r="N32" s="39">
        <v>3.0</v>
      </c>
      <c r="O32" s="39">
        <v>2.0</v>
      </c>
      <c r="P32" s="39">
        <v>5.0</v>
      </c>
      <c r="Q32" s="39">
        <v>3.0</v>
      </c>
      <c r="R32" s="39">
        <v>1.0</v>
      </c>
      <c r="S32" s="39">
        <v>6.0</v>
      </c>
      <c r="T32" s="39">
        <v>1.0</v>
      </c>
      <c r="U32" s="39">
        <v>5.0</v>
      </c>
      <c r="V32" s="39">
        <v>5.0</v>
      </c>
      <c r="W32" s="39">
        <v>2.0</v>
      </c>
      <c r="X32" s="39">
        <v>4.0</v>
      </c>
      <c r="Y32" s="39">
        <v>5.0</v>
      </c>
      <c r="Z32" s="39">
        <v>6.0</v>
      </c>
      <c r="AA32" s="39">
        <v>3.0</v>
      </c>
    </row>
    <row r="33">
      <c r="A33" s="39">
        <v>4.0</v>
      </c>
      <c r="B33" s="39">
        <v>6.0</v>
      </c>
      <c r="C33" s="39">
        <v>3.0</v>
      </c>
      <c r="D33" s="39">
        <v>5.0</v>
      </c>
      <c r="E33" s="39">
        <v>3.0</v>
      </c>
      <c r="F33" s="39">
        <v>5.0</v>
      </c>
      <c r="G33" s="39">
        <v>5.0</v>
      </c>
      <c r="H33" s="39">
        <v>5.0</v>
      </c>
      <c r="I33" s="39">
        <v>6.0</v>
      </c>
      <c r="J33" s="39">
        <v>4.0</v>
      </c>
      <c r="K33" s="39">
        <v>6.0</v>
      </c>
      <c r="L33" s="39">
        <v>5.0</v>
      </c>
      <c r="M33" s="39">
        <v>2.0</v>
      </c>
      <c r="N33" s="39">
        <v>5.0</v>
      </c>
      <c r="O33" s="39">
        <v>3.0</v>
      </c>
      <c r="P33" s="39">
        <v>3.0</v>
      </c>
      <c r="Q33" s="39">
        <v>2.0</v>
      </c>
      <c r="R33" s="39">
        <v>7.0</v>
      </c>
      <c r="S33" s="39">
        <v>4.0</v>
      </c>
      <c r="T33" s="39">
        <v>4.0</v>
      </c>
      <c r="U33" s="39">
        <v>5.0</v>
      </c>
      <c r="V33" s="39">
        <v>4.0</v>
      </c>
      <c r="W33" s="39">
        <v>3.0</v>
      </c>
      <c r="X33" s="39">
        <v>5.0</v>
      </c>
      <c r="Y33" s="39">
        <v>3.0</v>
      </c>
      <c r="Z33" s="39">
        <v>4.0</v>
      </c>
      <c r="AA33" s="39">
        <v>4.0</v>
      </c>
    </row>
    <row r="34">
      <c r="A34" s="39">
        <v>7.0</v>
      </c>
      <c r="B34" s="39">
        <v>7.0</v>
      </c>
      <c r="C34" s="39">
        <v>6.0</v>
      </c>
      <c r="D34" s="39">
        <v>6.0</v>
      </c>
      <c r="E34" s="39">
        <v>5.0</v>
      </c>
      <c r="F34" s="39">
        <v>5.0</v>
      </c>
      <c r="G34" s="39">
        <v>7.0</v>
      </c>
      <c r="H34" s="39">
        <v>6.0</v>
      </c>
      <c r="I34" s="39">
        <v>7.0</v>
      </c>
      <c r="J34" s="39">
        <v>6.0</v>
      </c>
      <c r="K34" s="39">
        <v>6.0</v>
      </c>
      <c r="L34" s="39">
        <v>6.0</v>
      </c>
      <c r="M34" s="39">
        <v>6.0</v>
      </c>
      <c r="N34" s="39">
        <v>6.0</v>
      </c>
      <c r="O34" s="39">
        <v>3.0</v>
      </c>
      <c r="P34" s="39">
        <v>4.0</v>
      </c>
      <c r="Q34" s="39">
        <v>6.0</v>
      </c>
      <c r="R34" s="39">
        <v>3.0</v>
      </c>
      <c r="S34" s="39">
        <v>4.0</v>
      </c>
      <c r="T34" s="39">
        <v>1.0</v>
      </c>
      <c r="U34" s="39">
        <v>5.0</v>
      </c>
      <c r="V34" s="39">
        <v>1.0</v>
      </c>
      <c r="W34" s="39">
        <v>2.0</v>
      </c>
      <c r="X34" s="39">
        <v>5.0</v>
      </c>
      <c r="Y34" s="39">
        <v>2.0</v>
      </c>
      <c r="Z34" s="39">
        <v>6.0</v>
      </c>
      <c r="AA34" s="39">
        <v>1.0</v>
      </c>
    </row>
    <row r="35">
      <c r="A35" s="39">
        <v>7.0</v>
      </c>
      <c r="B35" s="39">
        <v>7.0</v>
      </c>
      <c r="C35" s="39">
        <v>7.0</v>
      </c>
      <c r="D35" s="39">
        <v>6.0</v>
      </c>
      <c r="E35" s="39">
        <v>5.0</v>
      </c>
      <c r="F35" s="39">
        <v>7.0</v>
      </c>
      <c r="G35" s="39">
        <v>4.0</v>
      </c>
      <c r="H35" s="39">
        <v>7.0</v>
      </c>
      <c r="I35" s="39">
        <v>7.0</v>
      </c>
      <c r="J35" s="39">
        <v>2.0</v>
      </c>
      <c r="K35" s="39">
        <v>7.0</v>
      </c>
      <c r="L35" s="39">
        <v>7.0</v>
      </c>
      <c r="M35" s="39">
        <v>5.0</v>
      </c>
      <c r="N35" s="39">
        <v>6.0</v>
      </c>
      <c r="O35" s="39">
        <v>6.0</v>
      </c>
      <c r="P35" s="39">
        <v>7.0</v>
      </c>
      <c r="Q35" s="39">
        <v>7.0</v>
      </c>
      <c r="R35" s="39">
        <v>6.0</v>
      </c>
      <c r="S35" s="39">
        <v>5.0</v>
      </c>
      <c r="T35" s="39">
        <v>4.0</v>
      </c>
      <c r="U35" s="39">
        <v>6.0</v>
      </c>
      <c r="V35" s="39">
        <v>6.0</v>
      </c>
      <c r="W35" s="39">
        <v>6.0</v>
      </c>
      <c r="X35" s="39">
        <v>7.0</v>
      </c>
      <c r="Y35" s="39">
        <v>5.0</v>
      </c>
      <c r="Z35" s="39">
        <v>6.0</v>
      </c>
      <c r="AA35" s="39">
        <v>7.0</v>
      </c>
    </row>
    <row r="36">
      <c r="A36" s="39">
        <v>7.0</v>
      </c>
      <c r="B36" s="39">
        <v>7.0</v>
      </c>
      <c r="C36" s="39">
        <v>6.0</v>
      </c>
      <c r="D36" s="39">
        <v>3.0</v>
      </c>
      <c r="E36" s="39">
        <v>3.0</v>
      </c>
      <c r="F36" s="39">
        <v>6.0</v>
      </c>
      <c r="G36" s="39">
        <v>3.0</v>
      </c>
      <c r="H36" s="39">
        <v>6.0</v>
      </c>
      <c r="I36" s="39">
        <v>7.0</v>
      </c>
      <c r="J36" s="39">
        <v>2.0</v>
      </c>
      <c r="K36" s="39">
        <v>7.0</v>
      </c>
      <c r="L36" s="39">
        <v>7.0</v>
      </c>
      <c r="M36" s="39">
        <v>3.0</v>
      </c>
      <c r="N36" s="39">
        <v>3.0</v>
      </c>
      <c r="O36" s="39">
        <v>3.0</v>
      </c>
      <c r="P36" s="39">
        <v>1.0</v>
      </c>
      <c r="Q36" s="39">
        <v>4.0</v>
      </c>
      <c r="R36" s="39">
        <v>2.0</v>
      </c>
      <c r="S36" s="39">
        <v>2.0</v>
      </c>
      <c r="T36" s="39">
        <v>2.0</v>
      </c>
      <c r="U36" s="39">
        <v>3.0</v>
      </c>
      <c r="V36" s="39">
        <v>3.0</v>
      </c>
      <c r="W36" s="39">
        <v>2.0</v>
      </c>
      <c r="X36" s="39">
        <v>6.0</v>
      </c>
      <c r="Y36" s="39">
        <v>2.0</v>
      </c>
      <c r="Z36" s="39">
        <v>3.0</v>
      </c>
      <c r="AA36" s="39">
        <v>3.0</v>
      </c>
    </row>
    <row r="37">
      <c r="A37" s="39">
        <v>7.0</v>
      </c>
      <c r="B37" s="39">
        <v>7.0</v>
      </c>
      <c r="C37" s="39">
        <v>5.0</v>
      </c>
      <c r="D37" s="39">
        <v>5.0</v>
      </c>
      <c r="E37" s="39">
        <v>6.0</v>
      </c>
      <c r="F37" s="39">
        <v>7.0</v>
      </c>
      <c r="G37" s="39">
        <v>6.0</v>
      </c>
      <c r="H37" s="39">
        <v>7.0</v>
      </c>
      <c r="I37" s="39">
        <v>7.0</v>
      </c>
      <c r="J37" s="39">
        <v>6.0</v>
      </c>
      <c r="K37" s="39">
        <v>7.0</v>
      </c>
      <c r="L37" s="39">
        <v>7.0</v>
      </c>
      <c r="M37" s="39">
        <v>6.0</v>
      </c>
      <c r="N37" s="39">
        <v>6.0</v>
      </c>
      <c r="O37" s="39">
        <v>7.0</v>
      </c>
      <c r="P37" s="39">
        <v>5.0</v>
      </c>
      <c r="Q37" s="39">
        <v>4.0</v>
      </c>
      <c r="R37" s="39">
        <v>7.0</v>
      </c>
      <c r="S37" s="39">
        <v>5.0</v>
      </c>
      <c r="T37" s="39">
        <v>7.0</v>
      </c>
      <c r="U37" s="39">
        <v>5.0</v>
      </c>
      <c r="V37" s="39">
        <v>5.0</v>
      </c>
      <c r="W37" s="39">
        <v>7.0</v>
      </c>
      <c r="X37" s="39">
        <v>7.0</v>
      </c>
      <c r="Y37" s="39">
        <v>5.0</v>
      </c>
      <c r="Z37" s="39">
        <v>5.0</v>
      </c>
      <c r="AA37" s="39">
        <v>7.0</v>
      </c>
    </row>
    <row r="38">
      <c r="A38" s="39">
        <v>7.0</v>
      </c>
      <c r="B38" s="39">
        <v>7.0</v>
      </c>
      <c r="C38" s="39">
        <v>6.0</v>
      </c>
      <c r="D38" s="39">
        <v>4.0</v>
      </c>
      <c r="E38" s="39">
        <v>3.0</v>
      </c>
      <c r="F38" s="39">
        <v>7.0</v>
      </c>
      <c r="G38" s="39">
        <v>5.0</v>
      </c>
      <c r="H38" s="39">
        <v>7.0</v>
      </c>
      <c r="I38" s="39">
        <v>7.0</v>
      </c>
      <c r="J38" s="39">
        <v>6.0</v>
      </c>
      <c r="K38" s="39">
        <v>7.0</v>
      </c>
      <c r="L38" s="39">
        <v>7.0</v>
      </c>
      <c r="M38" s="39">
        <v>4.0</v>
      </c>
      <c r="N38" s="39">
        <v>4.0</v>
      </c>
      <c r="O38" s="39">
        <v>5.0</v>
      </c>
      <c r="P38" s="39">
        <v>3.0</v>
      </c>
      <c r="Q38" s="39">
        <v>2.0</v>
      </c>
      <c r="R38" s="39">
        <v>4.0</v>
      </c>
      <c r="S38" s="39">
        <v>4.0</v>
      </c>
      <c r="T38" s="39">
        <v>3.0</v>
      </c>
      <c r="U38" s="39">
        <v>4.0</v>
      </c>
      <c r="V38" s="39">
        <v>3.0</v>
      </c>
      <c r="W38" s="39">
        <v>4.0</v>
      </c>
      <c r="X38" s="39">
        <v>6.0</v>
      </c>
      <c r="Y38" s="39">
        <v>3.0</v>
      </c>
      <c r="Z38" s="39">
        <v>3.0</v>
      </c>
      <c r="AA38" s="39">
        <v>3.0</v>
      </c>
    </row>
    <row r="39">
      <c r="A39" s="39">
        <v>7.0</v>
      </c>
      <c r="B39" s="39">
        <v>7.0</v>
      </c>
      <c r="C39" s="39">
        <v>1.0</v>
      </c>
      <c r="D39" s="39">
        <v>7.0</v>
      </c>
      <c r="E39" s="39">
        <v>7.0</v>
      </c>
      <c r="F39" s="39">
        <v>7.0</v>
      </c>
      <c r="G39" s="39">
        <v>4.0</v>
      </c>
      <c r="H39" s="39">
        <v>7.0</v>
      </c>
      <c r="I39" s="39">
        <v>7.0</v>
      </c>
      <c r="J39" s="39">
        <v>7.0</v>
      </c>
      <c r="K39" s="39">
        <v>7.0</v>
      </c>
      <c r="L39" s="39">
        <v>7.0</v>
      </c>
      <c r="M39" s="39">
        <v>6.0</v>
      </c>
      <c r="N39" s="39">
        <v>7.0</v>
      </c>
      <c r="O39" s="39">
        <v>3.0</v>
      </c>
      <c r="P39" s="39">
        <v>6.0</v>
      </c>
      <c r="Q39" s="39">
        <v>4.0</v>
      </c>
      <c r="R39" s="39">
        <v>5.0</v>
      </c>
      <c r="S39" s="39">
        <v>6.0</v>
      </c>
      <c r="T39" s="39">
        <v>1.0</v>
      </c>
      <c r="U39" s="39">
        <v>5.0</v>
      </c>
      <c r="V39" s="39">
        <v>4.0</v>
      </c>
      <c r="W39" s="39">
        <v>2.0</v>
      </c>
      <c r="X39" s="39">
        <v>5.0</v>
      </c>
      <c r="Y39" s="39">
        <v>6.0</v>
      </c>
      <c r="Z39" s="39">
        <v>6.0</v>
      </c>
      <c r="AA39" s="39">
        <v>5.0</v>
      </c>
    </row>
    <row r="40">
      <c r="A40" s="39">
        <v>1.0</v>
      </c>
      <c r="B40" s="39">
        <v>1.0</v>
      </c>
      <c r="C40" s="39">
        <v>3.0</v>
      </c>
      <c r="D40" s="39">
        <v>4.0</v>
      </c>
      <c r="E40" s="39">
        <v>3.0</v>
      </c>
      <c r="F40" s="39">
        <v>1.0</v>
      </c>
      <c r="G40" s="39">
        <v>5.0</v>
      </c>
      <c r="H40" s="39">
        <v>2.0</v>
      </c>
      <c r="I40" s="39">
        <v>4.0</v>
      </c>
      <c r="J40" s="39">
        <v>7.0</v>
      </c>
      <c r="K40" s="39">
        <v>4.0</v>
      </c>
      <c r="L40" s="39">
        <v>3.0</v>
      </c>
      <c r="M40" s="39">
        <v>3.0</v>
      </c>
      <c r="N40" s="39">
        <v>4.0</v>
      </c>
      <c r="O40" s="39">
        <v>5.0</v>
      </c>
      <c r="P40" s="39">
        <v>5.0</v>
      </c>
      <c r="Q40" s="39">
        <v>5.0</v>
      </c>
      <c r="R40" s="39">
        <v>4.0</v>
      </c>
      <c r="S40" s="39">
        <v>7.0</v>
      </c>
      <c r="T40" s="39">
        <v>4.0</v>
      </c>
      <c r="U40" s="39">
        <v>7.0</v>
      </c>
      <c r="V40" s="39">
        <v>7.0</v>
      </c>
      <c r="W40" s="39">
        <v>4.0</v>
      </c>
      <c r="X40" s="39">
        <v>7.0</v>
      </c>
      <c r="Y40" s="39">
        <v>7.0</v>
      </c>
      <c r="Z40" s="39">
        <v>5.0</v>
      </c>
      <c r="AA40" s="39">
        <v>4.0</v>
      </c>
    </row>
    <row r="41">
      <c r="A41" s="39">
        <v>7.0</v>
      </c>
      <c r="B41" s="39">
        <v>7.0</v>
      </c>
      <c r="C41" s="39">
        <v>6.0</v>
      </c>
      <c r="D41" s="39">
        <v>5.0</v>
      </c>
      <c r="E41" s="39">
        <v>5.0</v>
      </c>
      <c r="F41" s="39">
        <v>7.0</v>
      </c>
      <c r="G41" s="39">
        <v>5.0</v>
      </c>
      <c r="H41" s="39">
        <v>7.0</v>
      </c>
      <c r="I41" s="39">
        <v>7.0</v>
      </c>
      <c r="J41" s="39">
        <v>6.0</v>
      </c>
      <c r="K41" s="39">
        <v>7.0</v>
      </c>
      <c r="L41" s="39">
        <v>7.0</v>
      </c>
      <c r="M41" s="39">
        <v>5.0</v>
      </c>
      <c r="N41" s="39">
        <v>5.0</v>
      </c>
      <c r="O41" s="39">
        <v>6.0</v>
      </c>
      <c r="P41" s="39">
        <v>6.0</v>
      </c>
      <c r="Q41" s="39">
        <v>6.0</v>
      </c>
      <c r="R41" s="39">
        <v>7.0</v>
      </c>
      <c r="S41" s="39">
        <v>7.0</v>
      </c>
      <c r="T41" s="39">
        <v>5.0</v>
      </c>
      <c r="U41" s="39">
        <v>6.0</v>
      </c>
      <c r="V41" s="39">
        <v>7.0</v>
      </c>
      <c r="W41" s="39">
        <v>7.0</v>
      </c>
      <c r="X41" s="39">
        <v>7.0</v>
      </c>
      <c r="Y41" s="39">
        <v>7.0</v>
      </c>
      <c r="Z41" s="39">
        <v>7.0</v>
      </c>
      <c r="AA41" s="39">
        <v>7.0</v>
      </c>
    </row>
    <row r="42">
      <c r="A42" s="39">
        <v>7.0</v>
      </c>
      <c r="B42" s="39">
        <v>7.0</v>
      </c>
      <c r="C42" s="39">
        <v>5.0</v>
      </c>
      <c r="D42" s="39">
        <v>4.0</v>
      </c>
      <c r="E42" s="39">
        <v>5.0</v>
      </c>
      <c r="F42" s="39">
        <v>5.0</v>
      </c>
      <c r="G42" s="39">
        <v>3.0</v>
      </c>
      <c r="H42" s="39">
        <v>7.0</v>
      </c>
      <c r="I42" s="39">
        <v>6.0</v>
      </c>
      <c r="J42" s="39">
        <v>5.0</v>
      </c>
      <c r="K42" s="39">
        <v>5.0</v>
      </c>
      <c r="L42" s="39">
        <v>6.0</v>
      </c>
      <c r="M42" s="39">
        <v>5.0</v>
      </c>
      <c r="N42" s="39">
        <v>5.0</v>
      </c>
      <c r="O42" s="39">
        <v>4.0</v>
      </c>
      <c r="P42" s="39">
        <v>6.0</v>
      </c>
      <c r="Q42" s="39">
        <v>6.0</v>
      </c>
      <c r="R42" s="39">
        <v>4.0</v>
      </c>
      <c r="S42" s="39">
        <v>5.0</v>
      </c>
      <c r="T42" s="39">
        <v>3.0</v>
      </c>
      <c r="U42" s="39">
        <v>5.0</v>
      </c>
      <c r="V42" s="39">
        <v>4.0</v>
      </c>
      <c r="W42" s="39">
        <v>5.0</v>
      </c>
      <c r="X42" s="39">
        <v>5.0</v>
      </c>
      <c r="Y42" s="39">
        <v>5.0</v>
      </c>
      <c r="Z42" s="39">
        <v>4.0</v>
      </c>
      <c r="AA42" s="39">
        <v>5.0</v>
      </c>
    </row>
    <row r="43">
      <c r="A43" s="39">
        <v>6.0</v>
      </c>
      <c r="B43" s="39">
        <v>6.0</v>
      </c>
      <c r="C43" s="39">
        <v>6.0</v>
      </c>
      <c r="D43" s="39">
        <v>3.0</v>
      </c>
      <c r="E43" s="39">
        <v>2.0</v>
      </c>
      <c r="F43" s="39">
        <v>3.0</v>
      </c>
      <c r="G43" s="39">
        <v>3.0</v>
      </c>
      <c r="H43" s="39">
        <v>7.0</v>
      </c>
      <c r="I43" s="39">
        <v>1.0</v>
      </c>
      <c r="J43" s="39">
        <v>6.0</v>
      </c>
      <c r="K43" s="39">
        <v>5.0</v>
      </c>
      <c r="L43" s="39">
        <v>5.0</v>
      </c>
      <c r="M43" s="39">
        <v>3.0</v>
      </c>
      <c r="N43" s="39">
        <v>3.0</v>
      </c>
      <c r="O43" s="39">
        <v>4.0</v>
      </c>
      <c r="P43" s="39">
        <v>4.0</v>
      </c>
      <c r="Q43" s="39">
        <v>2.0</v>
      </c>
      <c r="R43" s="39">
        <v>2.0</v>
      </c>
      <c r="S43" s="39">
        <v>2.0</v>
      </c>
      <c r="T43" s="39">
        <v>2.0</v>
      </c>
      <c r="U43" s="39">
        <v>3.0</v>
      </c>
      <c r="V43" s="39">
        <v>3.0</v>
      </c>
      <c r="W43" s="39">
        <v>3.0</v>
      </c>
      <c r="X43" s="39">
        <v>5.0</v>
      </c>
      <c r="Y43" s="39">
        <v>3.0</v>
      </c>
      <c r="Z43" s="39">
        <v>3.0</v>
      </c>
      <c r="AA43" s="39">
        <v>4.0</v>
      </c>
    </row>
    <row r="44">
      <c r="A44" s="39">
        <v>7.0</v>
      </c>
      <c r="B44" s="39">
        <v>7.0</v>
      </c>
      <c r="C44" s="39">
        <v>6.0</v>
      </c>
      <c r="D44" s="39">
        <v>6.0</v>
      </c>
      <c r="E44" s="39">
        <v>6.0</v>
      </c>
      <c r="F44" s="39">
        <v>7.0</v>
      </c>
      <c r="G44" s="39">
        <v>7.0</v>
      </c>
      <c r="H44" s="39">
        <v>7.0</v>
      </c>
      <c r="I44" s="39">
        <v>6.0</v>
      </c>
      <c r="J44" s="39">
        <v>7.0</v>
      </c>
      <c r="K44" s="39">
        <v>7.0</v>
      </c>
      <c r="L44" s="39">
        <v>7.0</v>
      </c>
      <c r="M44" s="39">
        <v>7.0</v>
      </c>
      <c r="N44" s="39">
        <v>7.0</v>
      </c>
      <c r="O44" s="39">
        <v>6.0</v>
      </c>
      <c r="P44" s="39">
        <v>7.0</v>
      </c>
      <c r="Q44" s="39">
        <v>6.0</v>
      </c>
      <c r="R44" s="39">
        <v>6.0</v>
      </c>
      <c r="S44" s="39">
        <v>6.0</v>
      </c>
      <c r="T44" s="39">
        <v>6.0</v>
      </c>
      <c r="U44" s="39">
        <v>6.0</v>
      </c>
      <c r="V44" s="39">
        <v>6.0</v>
      </c>
      <c r="W44" s="39">
        <v>5.0</v>
      </c>
      <c r="X44" s="39">
        <v>5.0</v>
      </c>
      <c r="Y44" s="39">
        <v>6.0</v>
      </c>
      <c r="Z44" s="39">
        <v>6.0</v>
      </c>
      <c r="AA44" s="39">
        <v>7.0</v>
      </c>
    </row>
    <row r="45">
      <c r="A45" s="39">
        <v>5.0</v>
      </c>
      <c r="B45" s="39">
        <v>7.0</v>
      </c>
      <c r="C45" s="39">
        <v>4.0</v>
      </c>
      <c r="D45" s="39">
        <v>2.0</v>
      </c>
      <c r="E45" s="39">
        <v>4.0</v>
      </c>
      <c r="F45" s="39">
        <v>6.0</v>
      </c>
      <c r="G45" s="39">
        <v>3.0</v>
      </c>
      <c r="H45" s="39">
        <v>5.0</v>
      </c>
      <c r="I45" s="39">
        <v>5.0</v>
      </c>
      <c r="J45" s="39">
        <v>3.0</v>
      </c>
      <c r="K45" s="39">
        <v>7.0</v>
      </c>
      <c r="L45" s="39">
        <v>7.0</v>
      </c>
      <c r="M45" s="39">
        <v>3.0</v>
      </c>
      <c r="N45" s="39">
        <v>4.0</v>
      </c>
      <c r="O45" s="39">
        <v>7.0</v>
      </c>
      <c r="P45" s="39">
        <v>5.0</v>
      </c>
      <c r="Q45" s="39">
        <v>5.0</v>
      </c>
      <c r="R45" s="39">
        <v>7.0</v>
      </c>
      <c r="S45" s="39">
        <v>5.0</v>
      </c>
      <c r="T45" s="39">
        <v>7.0</v>
      </c>
      <c r="U45" s="39">
        <v>5.0</v>
      </c>
      <c r="V45" s="39">
        <v>5.0</v>
      </c>
      <c r="W45" s="39">
        <v>7.0</v>
      </c>
      <c r="X45" s="39">
        <v>7.0</v>
      </c>
      <c r="Y45" s="39">
        <v>1.0</v>
      </c>
      <c r="Z45" s="39">
        <v>4.0</v>
      </c>
      <c r="AA45" s="39">
        <v>5.0</v>
      </c>
    </row>
    <row r="46">
      <c r="A46" s="39">
        <v>7.0</v>
      </c>
      <c r="B46" s="39">
        <v>7.0</v>
      </c>
      <c r="C46" s="39">
        <v>5.0</v>
      </c>
      <c r="D46" s="39">
        <v>4.0</v>
      </c>
      <c r="E46" s="39">
        <v>4.0</v>
      </c>
      <c r="F46" s="39">
        <v>4.0</v>
      </c>
      <c r="G46" s="39">
        <v>4.0</v>
      </c>
      <c r="H46" s="39">
        <v>7.0</v>
      </c>
      <c r="I46" s="39">
        <v>4.0</v>
      </c>
      <c r="J46" s="39">
        <v>5.0</v>
      </c>
      <c r="K46" s="39">
        <v>7.0</v>
      </c>
      <c r="L46" s="39">
        <v>7.0</v>
      </c>
      <c r="M46" s="39">
        <v>4.0</v>
      </c>
      <c r="N46" s="39">
        <v>4.0</v>
      </c>
      <c r="O46" s="39">
        <v>4.0</v>
      </c>
      <c r="P46" s="39">
        <v>3.0</v>
      </c>
      <c r="Q46" s="39">
        <v>5.0</v>
      </c>
      <c r="R46" s="39">
        <v>4.0</v>
      </c>
      <c r="S46" s="39">
        <v>3.0</v>
      </c>
      <c r="T46" s="39">
        <v>1.0</v>
      </c>
      <c r="U46" s="39">
        <v>4.0</v>
      </c>
      <c r="V46" s="39">
        <v>3.0</v>
      </c>
      <c r="W46" s="39">
        <v>4.0</v>
      </c>
      <c r="X46" s="39">
        <v>7.0</v>
      </c>
      <c r="Y46" s="39">
        <v>2.0</v>
      </c>
      <c r="Z46" s="39">
        <v>6.0</v>
      </c>
      <c r="AA46" s="39">
        <v>3.0</v>
      </c>
    </row>
    <row r="47">
      <c r="A47" s="39">
        <v>7.0</v>
      </c>
      <c r="B47" s="39">
        <v>7.0</v>
      </c>
      <c r="C47" s="39">
        <v>6.0</v>
      </c>
      <c r="D47" s="39">
        <v>6.0</v>
      </c>
      <c r="E47" s="39">
        <v>6.0</v>
      </c>
      <c r="F47" s="39">
        <v>7.0</v>
      </c>
      <c r="G47" s="39">
        <v>6.0</v>
      </c>
      <c r="H47" s="39">
        <v>7.0</v>
      </c>
      <c r="I47" s="39">
        <v>7.0</v>
      </c>
      <c r="J47" s="39">
        <v>7.0</v>
      </c>
      <c r="K47" s="39">
        <v>7.0</v>
      </c>
      <c r="L47" s="39">
        <v>7.0</v>
      </c>
      <c r="M47" s="39">
        <v>5.0</v>
      </c>
      <c r="N47" s="39">
        <v>7.0</v>
      </c>
      <c r="O47" s="39">
        <v>6.0</v>
      </c>
      <c r="P47" s="39">
        <v>6.0</v>
      </c>
      <c r="Q47" s="39">
        <v>6.0</v>
      </c>
      <c r="R47" s="39">
        <v>5.0</v>
      </c>
      <c r="S47" s="39">
        <v>7.0</v>
      </c>
      <c r="T47" s="39">
        <v>5.0</v>
      </c>
      <c r="U47" s="39">
        <v>7.0</v>
      </c>
      <c r="V47" s="39">
        <v>5.0</v>
      </c>
      <c r="W47" s="39">
        <v>6.0</v>
      </c>
      <c r="X47" s="39">
        <v>7.0</v>
      </c>
      <c r="Y47" s="39">
        <v>7.0</v>
      </c>
      <c r="Z47" s="39">
        <v>7.0</v>
      </c>
      <c r="AA47" s="39">
        <v>6.0</v>
      </c>
    </row>
    <row r="48">
      <c r="A48" s="39">
        <v>7.0</v>
      </c>
      <c r="B48" s="39">
        <v>7.0</v>
      </c>
      <c r="C48" s="39">
        <v>7.0</v>
      </c>
      <c r="D48" s="39">
        <v>7.0</v>
      </c>
      <c r="E48" s="39">
        <v>7.0</v>
      </c>
      <c r="F48" s="39">
        <v>7.0</v>
      </c>
      <c r="G48" s="39">
        <v>7.0</v>
      </c>
      <c r="H48" s="39">
        <v>7.0</v>
      </c>
      <c r="I48" s="39">
        <v>7.0</v>
      </c>
      <c r="J48" s="39">
        <v>7.0</v>
      </c>
      <c r="K48" s="39">
        <v>6.0</v>
      </c>
      <c r="L48" s="39">
        <v>7.0</v>
      </c>
      <c r="M48" s="39">
        <v>7.0</v>
      </c>
      <c r="N48" s="39">
        <v>7.0</v>
      </c>
      <c r="O48" s="39">
        <v>5.0</v>
      </c>
      <c r="P48" s="39">
        <v>7.0</v>
      </c>
      <c r="Q48" s="39">
        <v>6.0</v>
      </c>
      <c r="R48" s="39">
        <v>5.0</v>
      </c>
      <c r="S48" s="39">
        <v>7.0</v>
      </c>
      <c r="T48" s="39">
        <v>4.0</v>
      </c>
      <c r="U48" s="39">
        <v>7.0</v>
      </c>
      <c r="V48" s="39">
        <v>7.0</v>
      </c>
      <c r="W48" s="39">
        <v>6.0</v>
      </c>
      <c r="X48" s="39">
        <v>7.0</v>
      </c>
      <c r="Y48" s="39">
        <v>7.0</v>
      </c>
      <c r="Z48" s="39">
        <v>7.0</v>
      </c>
      <c r="AA48" s="39">
        <v>6.0</v>
      </c>
    </row>
    <row r="49">
      <c r="A49" s="39">
        <v>7.0</v>
      </c>
      <c r="B49" s="39">
        <v>7.0</v>
      </c>
      <c r="C49" s="39">
        <v>6.0</v>
      </c>
      <c r="D49" s="39">
        <v>3.0</v>
      </c>
      <c r="E49" s="39">
        <v>7.0</v>
      </c>
      <c r="F49" s="39">
        <v>7.0</v>
      </c>
      <c r="G49" s="39">
        <v>3.0</v>
      </c>
      <c r="H49" s="39">
        <v>7.0</v>
      </c>
      <c r="I49" s="39">
        <v>7.0</v>
      </c>
      <c r="J49" s="39">
        <v>4.0</v>
      </c>
      <c r="K49" s="39">
        <v>7.0</v>
      </c>
      <c r="L49" s="39">
        <v>7.0</v>
      </c>
      <c r="M49" s="39">
        <v>6.0</v>
      </c>
      <c r="N49" s="39">
        <v>7.0</v>
      </c>
      <c r="O49" s="39">
        <v>7.0</v>
      </c>
      <c r="P49" s="39">
        <v>7.0</v>
      </c>
      <c r="Q49" s="39">
        <v>6.0</v>
      </c>
      <c r="R49" s="39">
        <v>7.0</v>
      </c>
      <c r="S49" s="39">
        <v>7.0</v>
      </c>
      <c r="T49" s="39">
        <v>4.0</v>
      </c>
      <c r="U49" s="39">
        <v>6.0</v>
      </c>
      <c r="V49" s="39">
        <v>6.0</v>
      </c>
      <c r="W49" s="39">
        <v>7.0</v>
      </c>
      <c r="X49" s="39">
        <v>7.0</v>
      </c>
      <c r="Y49" s="39">
        <v>7.0</v>
      </c>
      <c r="Z49" s="39">
        <v>5.0</v>
      </c>
      <c r="AA49" s="39">
        <v>7.0</v>
      </c>
    </row>
    <row r="50">
      <c r="A50" s="39">
        <v>7.0</v>
      </c>
      <c r="B50" s="39">
        <v>7.0</v>
      </c>
      <c r="C50" s="39">
        <v>3.0</v>
      </c>
      <c r="D50" s="39">
        <v>2.0</v>
      </c>
      <c r="E50" s="39">
        <v>3.0</v>
      </c>
      <c r="F50" s="39">
        <v>4.0</v>
      </c>
      <c r="G50" s="39">
        <v>1.0</v>
      </c>
      <c r="H50" s="39">
        <v>7.0</v>
      </c>
      <c r="I50" s="39">
        <v>6.0</v>
      </c>
      <c r="J50" s="39">
        <v>4.0</v>
      </c>
      <c r="K50" s="39">
        <v>7.0</v>
      </c>
      <c r="L50" s="39">
        <v>7.0</v>
      </c>
      <c r="M50" s="39">
        <v>2.0</v>
      </c>
      <c r="N50" s="39">
        <v>2.0</v>
      </c>
      <c r="O50" s="39">
        <v>4.0</v>
      </c>
      <c r="P50" s="39">
        <v>1.0</v>
      </c>
      <c r="Q50" s="39">
        <v>2.0</v>
      </c>
      <c r="R50" s="39">
        <v>5.0</v>
      </c>
      <c r="S50" s="39">
        <v>2.0</v>
      </c>
      <c r="T50" s="39">
        <v>4.0</v>
      </c>
      <c r="U50" s="39">
        <v>2.0</v>
      </c>
      <c r="V50" s="39">
        <v>1.0</v>
      </c>
      <c r="W50" s="39">
        <v>4.0</v>
      </c>
      <c r="X50" s="39">
        <v>6.0</v>
      </c>
      <c r="Y50" s="39">
        <v>2.0</v>
      </c>
      <c r="Z50" s="39">
        <v>2.0</v>
      </c>
      <c r="AA50" s="39">
        <v>5.0</v>
      </c>
    </row>
    <row r="51">
      <c r="A51" s="39">
        <v>7.0</v>
      </c>
      <c r="B51" s="39">
        <v>7.0</v>
      </c>
      <c r="C51" s="39">
        <v>6.0</v>
      </c>
      <c r="D51" s="39">
        <v>5.0</v>
      </c>
      <c r="E51" s="39">
        <v>5.0</v>
      </c>
      <c r="F51" s="39">
        <v>7.0</v>
      </c>
      <c r="G51" s="39">
        <v>7.0</v>
      </c>
      <c r="H51" s="39">
        <v>7.0</v>
      </c>
      <c r="I51" s="39">
        <v>7.0</v>
      </c>
      <c r="J51" s="39">
        <v>7.0</v>
      </c>
      <c r="K51" s="39">
        <v>7.0</v>
      </c>
      <c r="L51" s="39">
        <v>7.0</v>
      </c>
      <c r="M51" s="39">
        <v>6.0</v>
      </c>
      <c r="N51" s="39">
        <v>6.0</v>
      </c>
      <c r="O51" s="39">
        <v>6.0</v>
      </c>
      <c r="P51" s="39">
        <v>5.0</v>
      </c>
      <c r="Q51" s="39">
        <v>7.0</v>
      </c>
      <c r="R51" s="39">
        <v>6.0</v>
      </c>
      <c r="S51" s="39">
        <v>6.0</v>
      </c>
      <c r="T51" s="39">
        <v>4.0</v>
      </c>
      <c r="U51" s="39">
        <v>7.0</v>
      </c>
      <c r="V51" s="39">
        <v>5.0</v>
      </c>
      <c r="W51" s="39">
        <v>6.0</v>
      </c>
      <c r="X51" s="39">
        <v>6.0</v>
      </c>
      <c r="Y51" s="39">
        <v>6.0</v>
      </c>
      <c r="Z51" s="39">
        <v>6.0</v>
      </c>
      <c r="AA51" s="39">
        <v>7.0</v>
      </c>
    </row>
    <row r="52">
      <c r="A52" s="39">
        <v>7.0</v>
      </c>
      <c r="B52" s="39">
        <v>7.0</v>
      </c>
      <c r="C52" s="39">
        <v>7.0</v>
      </c>
      <c r="D52" s="39">
        <v>7.0</v>
      </c>
      <c r="E52" s="39">
        <v>7.0</v>
      </c>
      <c r="F52" s="39">
        <v>7.0</v>
      </c>
      <c r="G52" s="39">
        <v>1.0</v>
      </c>
      <c r="H52" s="39">
        <v>7.0</v>
      </c>
      <c r="I52" s="39">
        <v>7.0</v>
      </c>
      <c r="J52" s="39">
        <v>7.0</v>
      </c>
      <c r="K52" s="39">
        <v>7.0</v>
      </c>
      <c r="L52" s="39">
        <v>7.0</v>
      </c>
      <c r="M52" s="39">
        <v>7.0</v>
      </c>
      <c r="N52" s="39">
        <v>7.0</v>
      </c>
      <c r="O52" s="39">
        <v>5.0</v>
      </c>
      <c r="P52" s="39">
        <v>5.0</v>
      </c>
      <c r="Q52" s="39">
        <v>6.0</v>
      </c>
      <c r="R52" s="39">
        <v>6.0</v>
      </c>
      <c r="S52" s="39">
        <v>6.0</v>
      </c>
      <c r="T52" s="39">
        <v>4.0</v>
      </c>
      <c r="U52" s="39">
        <v>6.0</v>
      </c>
      <c r="V52" s="39">
        <v>6.0</v>
      </c>
      <c r="W52" s="39">
        <v>6.0</v>
      </c>
      <c r="X52" s="39">
        <v>7.0</v>
      </c>
      <c r="Y52" s="39">
        <v>5.0</v>
      </c>
      <c r="Z52" s="39">
        <v>5.0</v>
      </c>
      <c r="AA52" s="39">
        <v>5.0</v>
      </c>
    </row>
    <row r="53">
      <c r="A53" s="39">
        <v>7.0</v>
      </c>
      <c r="B53" s="39">
        <v>7.0</v>
      </c>
      <c r="C53" s="39">
        <v>6.0</v>
      </c>
      <c r="D53" s="39">
        <v>6.0</v>
      </c>
      <c r="E53" s="39">
        <v>6.0</v>
      </c>
      <c r="F53" s="39">
        <v>7.0</v>
      </c>
      <c r="G53" s="39">
        <v>7.0</v>
      </c>
      <c r="H53" s="39">
        <v>7.0</v>
      </c>
      <c r="I53" s="39">
        <v>7.0</v>
      </c>
      <c r="J53" s="39">
        <v>7.0</v>
      </c>
      <c r="K53" s="39">
        <v>7.0</v>
      </c>
      <c r="L53" s="39">
        <v>7.0</v>
      </c>
      <c r="M53" s="39">
        <v>5.0</v>
      </c>
      <c r="N53" s="39">
        <v>6.0</v>
      </c>
      <c r="O53" s="39">
        <v>2.0</v>
      </c>
      <c r="P53" s="39">
        <v>4.0</v>
      </c>
      <c r="Q53" s="39">
        <v>5.0</v>
      </c>
      <c r="R53" s="39">
        <v>1.0</v>
      </c>
      <c r="S53" s="39">
        <v>6.0</v>
      </c>
      <c r="T53" s="39">
        <v>1.0</v>
      </c>
      <c r="U53" s="39">
        <v>7.0</v>
      </c>
      <c r="V53" s="39">
        <v>5.0</v>
      </c>
      <c r="W53" s="39">
        <v>1.0</v>
      </c>
      <c r="X53" s="39">
        <v>3.0</v>
      </c>
      <c r="Y53" s="39">
        <v>6.0</v>
      </c>
      <c r="Z53" s="39">
        <v>6.0</v>
      </c>
      <c r="AA53" s="39">
        <v>1.0</v>
      </c>
    </row>
    <row r="54">
      <c r="A54" s="39">
        <v>7.0</v>
      </c>
      <c r="B54" s="39">
        <v>7.0</v>
      </c>
      <c r="C54" s="39">
        <v>6.0</v>
      </c>
      <c r="D54" s="39">
        <v>5.0</v>
      </c>
      <c r="E54" s="39">
        <v>5.0</v>
      </c>
      <c r="F54" s="39">
        <v>7.0</v>
      </c>
      <c r="G54" s="39">
        <v>5.0</v>
      </c>
      <c r="H54" s="39">
        <v>7.0</v>
      </c>
      <c r="I54" s="39">
        <v>7.0</v>
      </c>
      <c r="J54" s="39">
        <v>5.0</v>
      </c>
      <c r="K54" s="39">
        <v>7.0</v>
      </c>
      <c r="L54" s="39">
        <v>7.0</v>
      </c>
      <c r="M54" s="39">
        <v>5.0</v>
      </c>
      <c r="N54" s="39">
        <v>5.0</v>
      </c>
      <c r="O54" s="39">
        <v>5.0</v>
      </c>
      <c r="P54" s="39">
        <v>6.0</v>
      </c>
      <c r="Q54" s="39">
        <v>6.0</v>
      </c>
      <c r="R54" s="39">
        <v>5.0</v>
      </c>
      <c r="S54" s="39">
        <v>6.0</v>
      </c>
      <c r="T54" s="39">
        <v>5.0</v>
      </c>
      <c r="U54" s="39">
        <v>6.0</v>
      </c>
      <c r="V54" s="39">
        <v>6.0</v>
      </c>
      <c r="W54" s="39">
        <v>5.0</v>
      </c>
      <c r="X54" s="39">
        <v>6.0</v>
      </c>
      <c r="Y54" s="39">
        <v>6.0</v>
      </c>
      <c r="Z54" s="39">
        <v>5.0</v>
      </c>
      <c r="AA54" s="39">
        <v>4.0</v>
      </c>
    </row>
    <row r="55">
      <c r="A55" s="39">
        <v>4.0</v>
      </c>
      <c r="B55" s="39">
        <v>6.0</v>
      </c>
      <c r="C55" s="39">
        <v>3.0</v>
      </c>
      <c r="D55" s="39">
        <v>5.0</v>
      </c>
      <c r="E55" s="39">
        <v>5.0</v>
      </c>
      <c r="F55" s="39">
        <v>7.0</v>
      </c>
      <c r="G55" s="39">
        <v>7.0</v>
      </c>
      <c r="H55" s="39">
        <v>5.0</v>
      </c>
      <c r="I55" s="39">
        <v>7.0</v>
      </c>
      <c r="J55" s="39">
        <v>3.0</v>
      </c>
      <c r="K55" s="39">
        <v>7.0</v>
      </c>
      <c r="L55" s="39">
        <v>6.0</v>
      </c>
      <c r="M55" s="39">
        <v>7.0</v>
      </c>
      <c r="N55" s="39">
        <v>7.0</v>
      </c>
      <c r="O55" s="39">
        <v>5.0</v>
      </c>
      <c r="P55" s="39">
        <v>7.0</v>
      </c>
      <c r="Q55" s="39">
        <v>7.0</v>
      </c>
      <c r="R55" s="39">
        <v>7.0</v>
      </c>
      <c r="S55" s="39">
        <v>7.0</v>
      </c>
      <c r="T55" s="39">
        <v>7.0</v>
      </c>
      <c r="U55" s="39">
        <v>7.0</v>
      </c>
      <c r="V55" s="39">
        <v>7.0</v>
      </c>
      <c r="W55" s="39">
        <v>5.0</v>
      </c>
      <c r="X55" s="39">
        <v>7.0</v>
      </c>
      <c r="Y55" s="39">
        <v>7.0</v>
      </c>
      <c r="Z55" s="39">
        <v>7.0</v>
      </c>
      <c r="AA55" s="39">
        <v>7.0</v>
      </c>
    </row>
    <row r="56">
      <c r="A56" s="39">
        <v>7.0</v>
      </c>
      <c r="B56" s="39">
        <v>7.0</v>
      </c>
      <c r="C56" s="39">
        <v>6.0</v>
      </c>
      <c r="D56" s="39">
        <v>6.0</v>
      </c>
      <c r="E56" s="39">
        <v>6.0</v>
      </c>
      <c r="F56" s="39">
        <v>6.0</v>
      </c>
      <c r="G56" s="39">
        <v>6.0</v>
      </c>
      <c r="H56" s="39">
        <v>6.0</v>
      </c>
      <c r="I56" s="39">
        <v>6.0</v>
      </c>
      <c r="J56" s="39">
        <v>6.0</v>
      </c>
      <c r="K56" s="39">
        <v>6.0</v>
      </c>
      <c r="L56" s="39">
        <v>6.0</v>
      </c>
      <c r="M56" s="39">
        <v>6.0</v>
      </c>
      <c r="N56" s="39">
        <v>6.0</v>
      </c>
      <c r="O56" s="39">
        <v>6.0</v>
      </c>
      <c r="P56" s="39">
        <v>5.0</v>
      </c>
      <c r="Q56" s="39">
        <v>6.0</v>
      </c>
      <c r="R56" s="39">
        <v>5.0</v>
      </c>
      <c r="S56" s="39">
        <v>6.0</v>
      </c>
      <c r="T56" s="39">
        <v>5.0</v>
      </c>
      <c r="U56" s="39">
        <v>5.0</v>
      </c>
      <c r="V56" s="39">
        <v>5.0</v>
      </c>
      <c r="W56" s="39">
        <v>6.0</v>
      </c>
      <c r="X56" s="39">
        <v>6.0</v>
      </c>
      <c r="Y56" s="39">
        <v>6.0</v>
      </c>
      <c r="Z56" s="39">
        <v>6.0</v>
      </c>
      <c r="AA56" s="39">
        <v>6.0</v>
      </c>
    </row>
    <row r="57">
      <c r="A57" s="39">
        <v>6.0</v>
      </c>
      <c r="B57" s="39">
        <v>6.0</v>
      </c>
      <c r="C57" s="39">
        <v>6.0</v>
      </c>
      <c r="D57" s="39">
        <v>5.0</v>
      </c>
      <c r="E57" s="39">
        <v>4.0</v>
      </c>
      <c r="F57" s="39">
        <v>6.0</v>
      </c>
      <c r="G57" s="39">
        <v>5.0</v>
      </c>
      <c r="H57" s="39">
        <v>6.0</v>
      </c>
      <c r="I57" s="39">
        <v>7.0</v>
      </c>
      <c r="J57" s="39">
        <v>4.0</v>
      </c>
      <c r="K57" s="39">
        <v>7.0</v>
      </c>
      <c r="L57" s="39">
        <v>7.0</v>
      </c>
      <c r="M57" s="39">
        <v>4.0</v>
      </c>
      <c r="N57" s="39">
        <v>4.0</v>
      </c>
      <c r="O57" s="39">
        <v>5.0</v>
      </c>
      <c r="P57" s="39">
        <v>4.0</v>
      </c>
      <c r="Q57" s="39">
        <v>4.0</v>
      </c>
      <c r="R57" s="39">
        <v>3.0</v>
      </c>
      <c r="S57" s="39">
        <v>5.0</v>
      </c>
      <c r="T57" s="39">
        <v>1.0</v>
      </c>
      <c r="U57" s="39">
        <v>5.0</v>
      </c>
      <c r="V57" s="39">
        <v>3.0</v>
      </c>
      <c r="W57" s="39">
        <v>6.0</v>
      </c>
      <c r="X57" s="39">
        <v>4.0</v>
      </c>
      <c r="Y57" s="39">
        <v>4.0</v>
      </c>
      <c r="Z57" s="39">
        <v>4.0</v>
      </c>
      <c r="AA57" s="39">
        <v>4.0</v>
      </c>
    </row>
    <row r="58">
      <c r="A58" s="39">
        <v>6.0</v>
      </c>
      <c r="B58" s="39">
        <v>7.0</v>
      </c>
      <c r="C58" s="39">
        <v>5.0</v>
      </c>
      <c r="D58" s="39">
        <v>5.0</v>
      </c>
      <c r="E58" s="39">
        <v>4.0</v>
      </c>
      <c r="F58" s="39">
        <v>7.0</v>
      </c>
      <c r="G58" s="39">
        <v>4.0</v>
      </c>
      <c r="H58" s="39">
        <v>3.0</v>
      </c>
      <c r="I58" s="39">
        <v>6.0</v>
      </c>
      <c r="J58" s="39">
        <v>4.0</v>
      </c>
      <c r="K58" s="39">
        <v>2.0</v>
      </c>
      <c r="L58" s="39">
        <v>6.0</v>
      </c>
      <c r="M58" s="39">
        <v>4.0</v>
      </c>
      <c r="N58" s="39">
        <v>3.0</v>
      </c>
      <c r="O58" s="39">
        <v>3.0</v>
      </c>
      <c r="P58" s="39">
        <v>6.0</v>
      </c>
      <c r="Q58" s="39">
        <v>3.0</v>
      </c>
      <c r="R58" s="39">
        <v>1.0</v>
      </c>
      <c r="S58" s="39">
        <v>4.0</v>
      </c>
      <c r="T58" s="39">
        <v>2.0</v>
      </c>
      <c r="U58" s="39">
        <v>5.0</v>
      </c>
      <c r="V58" s="39">
        <v>2.0</v>
      </c>
      <c r="W58" s="39">
        <v>1.0</v>
      </c>
      <c r="X58" s="39">
        <v>4.0</v>
      </c>
      <c r="Y58" s="39">
        <v>2.0</v>
      </c>
      <c r="Z58" s="39">
        <v>7.0</v>
      </c>
      <c r="AA58" s="39">
        <v>4.0</v>
      </c>
    </row>
    <row r="59">
      <c r="A59" s="39">
        <v>5.0</v>
      </c>
      <c r="B59" s="39">
        <v>7.0</v>
      </c>
      <c r="C59" s="39">
        <v>3.0</v>
      </c>
      <c r="D59" s="39">
        <v>4.0</v>
      </c>
      <c r="E59" s="39">
        <v>4.0</v>
      </c>
      <c r="F59" s="39">
        <v>5.0</v>
      </c>
      <c r="G59" s="39">
        <v>4.0</v>
      </c>
      <c r="H59" s="39">
        <v>4.0</v>
      </c>
      <c r="I59" s="39">
        <v>7.0</v>
      </c>
      <c r="J59" s="39">
        <v>2.0</v>
      </c>
      <c r="K59" s="39">
        <v>4.0</v>
      </c>
      <c r="L59" s="39">
        <v>6.0</v>
      </c>
      <c r="M59" s="39">
        <v>6.0</v>
      </c>
      <c r="N59" s="39">
        <v>7.0</v>
      </c>
      <c r="O59" s="39">
        <v>6.0</v>
      </c>
      <c r="P59" s="39">
        <v>4.0</v>
      </c>
      <c r="Q59" s="39">
        <v>5.0</v>
      </c>
      <c r="R59" s="39">
        <v>7.0</v>
      </c>
      <c r="S59" s="39">
        <v>6.0</v>
      </c>
      <c r="T59" s="39">
        <v>7.0</v>
      </c>
      <c r="U59" s="39">
        <v>7.0</v>
      </c>
      <c r="V59" s="39">
        <v>5.0</v>
      </c>
      <c r="W59" s="39">
        <v>5.0</v>
      </c>
      <c r="X59" s="39">
        <v>7.0</v>
      </c>
      <c r="Y59" s="39">
        <v>5.0</v>
      </c>
      <c r="Z59" s="39">
        <v>4.0</v>
      </c>
      <c r="AA59" s="39">
        <v>2.0</v>
      </c>
    </row>
    <row r="60">
      <c r="A60" s="39">
        <v>3.0</v>
      </c>
      <c r="B60" s="39">
        <v>6.0</v>
      </c>
      <c r="C60" s="39">
        <v>6.0</v>
      </c>
      <c r="D60" s="39">
        <v>3.0</v>
      </c>
      <c r="E60" s="39">
        <v>4.0</v>
      </c>
      <c r="F60" s="39">
        <v>4.0</v>
      </c>
      <c r="G60" s="39">
        <v>2.0</v>
      </c>
      <c r="H60" s="39">
        <v>5.0</v>
      </c>
      <c r="I60" s="39">
        <v>5.0</v>
      </c>
      <c r="J60" s="39">
        <v>2.0</v>
      </c>
      <c r="K60" s="39">
        <v>5.0</v>
      </c>
      <c r="L60" s="39">
        <v>6.0</v>
      </c>
      <c r="M60" s="39">
        <v>4.0</v>
      </c>
      <c r="N60" s="39">
        <v>4.0</v>
      </c>
      <c r="O60" s="39">
        <v>5.0</v>
      </c>
      <c r="P60" s="39">
        <v>4.0</v>
      </c>
      <c r="Q60" s="39">
        <v>2.0</v>
      </c>
      <c r="R60" s="39">
        <v>6.0</v>
      </c>
      <c r="S60" s="39">
        <v>5.0</v>
      </c>
      <c r="T60" s="39">
        <v>5.0</v>
      </c>
      <c r="U60" s="39">
        <v>4.0</v>
      </c>
      <c r="V60" s="39">
        <v>5.0</v>
      </c>
      <c r="W60" s="39">
        <v>6.0</v>
      </c>
      <c r="X60" s="39">
        <v>6.0</v>
      </c>
      <c r="Y60" s="39">
        <v>5.0</v>
      </c>
      <c r="Z60" s="39">
        <v>2.0</v>
      </c>
      <c r="AA60" s="39">
        <v>4.0</v>
      </c>
    </row>
    <row r="61">
      <c r="A61" s="39">
        <v>6.0</v>
      </c>
      <c r="B61" s="39">
        <v>6.0</v>
      </c>
      <c r="C61" s="39">
        <v>6.0</v>
      </c>
      <c r="D61" s="39">
        <v>6.0</v>
      </c>
      <c r="E61" s="39">
        <v>5.0</v>
      </c>
      <c r="F61" s="39">
        <v>5.0</v>
      </c>
      <c r="G61" s="39">
        <v>5.0</v>
      </c>
      <c r="H61" s="39">
        <v>7.0</v>
      </c>
      <c r="I61" s="39">
        <v>6.0</v>
      </c>
      <c r="J61" s="39">
        <v>7.0</v>
      </c>
      <c r="K61" s="39">
        <v>7.0</v>
      </c>
      <c r="L61" s="39">
        <v>7.0</v>
      </c>
      <c r="M61" s="39">
        <v>5.0</v>
      </c>
      <c r="N61" s="39">
        <v>5.0</v>
      </c>
      <c r="O61" s="39">
        <v>4.0</v>
      </c>
      <c r="P61" s="39">
        <v>5.0</v>
      </c>
      <c r="Q61" s="39">
        <v>6.0</v>
      </c>
      <c r="R61" s="39">
        <v>4.0</v>
      </c>
      <c r="S61" s="39">
        <v>6.0</v>
      </c>
      <c r="T61" s="39">
        <v>3.0</v>
      </c>
      <c r="U61" s="39">
        <v>6.0</v>
      </c>
      <c r="V61" s="39">
        <v>5.0</v>
      </c>
      <c r="W61" s="39">
        <v>3.0</v>
      </c>
      <c r="X61" s="39">
        <v>6.0</v>
      </c>
      <c r="Y61" s="39">
        <v>5.0</v>
      </c>
      <c r="Z61" s="39">
        <v>4.0</v>
      </c>
      <c r="AA61" s="39">
        <v>5.0</v>
      </c>
    </row>
    <row r="62">
      <c r="A62" s="39">
        <v>6.0</v>
      </c>
      <c r="B62" s="39">
        <v>7.0</v>
      </c>
      <c r="C62" s="39">
        <v>6.0</v>
      </c>
      <c r="D62" s="39">
        <v>7.0</v>
      </c>
      <c r="E62" s="39">
        <v>4.0</v>
      </c>
      <c r="F62" s="39">
        <v>6.0</v>
      </c>
      <c r="G62" s="39">
        <v>7.0</v>
      </c>
      <c r="H62" s="39">
        <v>7.0</v>
      </c>
      <c r="I62" s="39">
        <v>7.0</v>
      </c>
      <c r="J62" s="39">
        <v>7.0</v>
      </c>
      <c r="K62" s="39">
        <v>7.0</v>
      </c>
      <c r="L62" s="39">
        <v>7.0</v>
      </c>
      <c r="M62" s="39">
        <v>6.0</v>
      </c>
      <c r="N62" s="39">
        <v>5.0</v>
      </c>
      <c r="O62" s="39">
        <v>6.0</v>
      </c>
      <c r="P62" s="39">
        <v>4.0</v>
      </c>
      <c r="Q62" s="39">
        <v>6.0</v>
      </c>
      <c r="R62" s="39">
        <v>7.0</v>
      </c>
      <c r="S62" s="39">
        <v>5.0</v>
      </c>
      <c r="T62" s="39">
        <v>4.0</v>
      </c>
      <c r="U62" s="39">
        <v>5.0</v>
      </c>
      <c r="V62" s="39">
        <v>3.0</v>
      </c>
      <c r="W62" s="39">
        <v>6.0</v>
      </c>
      <c r="X62" s="39">
        <v>6.0</v>
      </c>
      <c r="Y62" s="39">
        <v>3.0</v>
      </c>
      <c r="Z62" s="39">
        <v>6.0</v>
      </c>
      <c r="AA62" s="39">
        <v>6.0</v>
      </c>
    </row>
    <row r="63">
      <c r="A63" s="39">
        <v>7.0</v>
      </c>
      <c r="B63" s="39">
        <v>7.0</v>
      </c>
      <c r="C63" s="39">
        <v>4.0</v>
      </c>
      <c r="D63" s="39">
        <v>6.0</v>
      </c>
      <c r="E63" s="39">
        <v>6.0</v>
      </c>
      <c r="F63" s="39">
        <v>7.0</v>
      </c>
      <c r="G63" s="39">
        <v>6.0</v>
      </c>
      <c r="H63" s="39">
        <v>7.0</v>
      </c>
      <c r="I63" s="39">
        <v>5.0</v>
      </c>
      <c r="J63" s="39">
        <v>7.0</v>
      </c>
      <c r="K63" s="39">
        <v>7.0</v>
      </c>
      <c r="L63" s="39">
        <v>7.0</v>
      </c>
      <c r="M63" s="39">
        <v>6.0</v>
      </c>
      <c r="N63" s="39">
        <v>6.0</v>
      </c>
      <c r="O63" s="39">
        <v>4.0</v>
      </c>
      <c r="P63" s="39">
        <v>6.0</v>
      </c>
      <c r="Q63" s="39">
        <v>6.0</v>
      </c>
      <c r="R63" s="39">
        <v>6.0</v>
      </c>
      <c r="S63" s="39">
        <v>6.0</v>
      </c>
      <c r="T63" s="39">
        <v>2.0</v>
      </c>
      <c r="U63" s="39">
        <v>6.0</v>
      </c>
      <c r="V63" s="39">
        <v>6.0</v>
      </c>
      <c r="W63" s="39">
        <v>2.0</v>
      </c>
      <c r="X63" s="39">
        <v>6.0</v>
      </c>
      <c r="Y63" s="39">
        <v>6.0</v>
      </c>
      <c r="Z63" s="39">
        <v>6.0</v>
      </c>
      <c r="AA63" s="39">
        <v>5.0</v>
      </c>
    </row>
    <row r="64">
      <c r="A64" s="40">
        <f t="shared" ref="A64:AA64" si="1">AVERAGE(A2:A63)</f>
        <v>5.661290323</v>
      </c>
      <c r="B64" s="40">
        <f t="shared" si="1"/>
        <v>6.35483871</v>
      </c>
      <c r="C64" s="40">
        <f t="shared" si="1"/>
        <v>5.241935484</v>
      </c>
      <c r="D64" s="40">
        <f t="shared" si="1"/>
        <v>4.709677419</v>
      </c>
      <c r="E64" s="40">
        <f t="shared" si="1"/>
        <v>4.548387097</v>
      </c>
      <c r="F64" s="40">
        <f t="shared" si="1"/>
        <v>5.451612903</v>
      </c>
      <c r="G64" s="40">
        <f t="shared" si="1"/>
        <v>4.370967742</v>
      </c>
      <c r="H64" s="40">
        <f t="shared" si="1"/>
        <v>6.032258065</v>
      </c>
      <c r="I64" s="40">
        <f t="shared" si="1"/>
        <v>6.064516129</v>
      </c>
      <c r="J64" s="40">
        <f t="shared" si="1"/>
        <v>5.193548387</v>
      </c>
      <c r="K64" s="40">
        <f t="shared" si="1"/>
        <v>6.129032258</v>
      </c>
      <c r="L64" s="40">
        <f t="shared" si="1"/>
        <v>6.112903226</v>
      </c>
      <c r="M64" s="40">
        <f t="shared" si="1"/>
        <v>4.709677419</v>
      </c>
      <c r="N64" s="40">
        <f t="shared" si="1"/>
        <v>4.838709677</v>
      </c>
      <c r="O64" s="40">
        <f t="shared" si="1"/>
        <v>4.403225806</v>
      </c>
      <c r="P64" s="40">
        <f t="shared" si="1"/>
        <v>5.064516129</v>
      </c>
      <c r="Q64" s="40">
        <f t="shared" si="1"/>
        <v>4.677419355</v>
      </c>
      <c r="R64" s="40">
        <f t="shared" si="1"/>
        <v>4.661290323</v>
      </c>
      <c r="S64" s="40">
        <f t="shared" si="1"/>
        <v>5.064516129</v>
      </c>
      <c r="T64" s="40">
        <f t="shared" si="1"/>
        <v>3.548387097</v>
      </c>
      <c r="U64" s="40">
        <f t="shared" si="1"/>
        <v>5.14516129</v>
      </c>
      <c r="V64" s="40">
        <f t="shared" si="1"/>
        <v>4.370967742</v>
      </c>
      <c r="W64" s="40">
        <f t="shared" si="1"/>
        <v>4.306451613</v>
      </c>
      <c r="X64" s="40">
        <f t="shared" si="1"/>
        <v>5.580645161</v>
      </c>
      <c r="Y64" s="40">
        <f t="shared" si="1"/>
        <v>4.709677419</v>
      </c>
      <c r="Z64" s="40">
        <f t="shared" si="1"/>
        <v>5.129032258</v>
      </c>
      <c r="AA64" s="40">
        <f t="shared" si="1"/>
        <v>4.612903226</v>
      </c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</sheetData>
  <drawing r:id="rId1"/>
</worksheet>
</file>