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Elistratov\Documents\AD3.0\Вебинар Стат-2\"/>
    </mc:Choice>
  </mc:AlternateContent>
  <xr:revisionPtr revIDLastSave="0" documentId="13_ncr:1_{7609B9B3-8A41-4318-9411-413E91C0C8DB}" xr6:coauthVersionLast="47" xr6:coauthVersionMax="47" xr10:uidLastSave="{00000000-0000-0000-0000-000000000000}"/>
  <bookViews>
    <workbookView xWindow="-108" yWindow="-108" windowWidth="23256" windowHeight="12576" xr2:uid="{A1CADBFB-1CEE-4B00-B412-8A06A5BEF354}" activeTab="1"/>
  </bookViews>
  <sheets>
    <sheet name="ЗАДАЧА 1" sheetId="1" r:id="rId1"/>
    <sheet name="ЗАДАЧА 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<sst xmlns="http://schemas.openxmlformats.org/spreadsheetml/2006/main">
  <si>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Интервал</t>
  </si>
  <si>
    <t>Группа А</t>
  </si>
  <si>
    <t>Группа Б</t>
  </si>
  <si>
    <t>Группа В</t>
  </si>
  <si>
    <t>[1 , 3]</t>
  </si>
  <si>
    <t>[4 , 10]</t>
  </si>
  <si>
    <t>[11 , 19]</t>
  </si>
  <si>
    <t>[20 , 28]</t>
  </si>
  <si>
    <t>[29 , 39]</t>
  </si>
  <si>
    <t>[39 , 49]</t>
  </si>
  <si>
    <t>[49 , 59]</t>
  </si>
  <si>
    <t>СУММ</t>
  </si>
  <si>
    <t>Центр интревала</t>
  </si>
  <si>
    <t>Средневзв. группа А</t>
  </si>
  <si>
    <t>Центр интервала</t>
  </si>
  <si>
    <t>Средневзвешенное</t>
  </si>
  <si>
    <t>ДИСП</t>
  </si>
  <si>
    <t>СТАНДОТКЛ</t>
  </si>
  <si>
    <t>X^2</t>
  </si>
  <si>
    <t>Группа Ф=Б+В</t>
  </si>
  <si>
    <t>Группа А+Б+В</t>
  </si>
  <si>
    <t>Группа А1</t>
  </si>
  <si>
    <t>Группа Б1</t>
  </si>
  <si>
    <t>Группа В1</t>
  </si>
  <si>
    <t>Группа А1+В1+Б1</t>
  </si>
  <si>
    <t>на сколько общее средневз.больше до пересчета</t>
  </si>
  <si>
    <t>на сколько общее средневз. было больше до пересчета</t>
  </si>
  <si>
    <t>Группа А1+Б1+В1</t>
  </si>
  <si>
    <t>n</t>
  </si>
  <si>
    <t>p</t>
  </si>
  <si>
    <t>P(k) (формула)</t>
  </si>
  <si>
    <t>P(k) cum</t>
  </si>
  <si>
    <t>P(k) интегр</t>
  </si>
  <si>
    <t>P(k)дифф.</t>
  </si>
  <si>
    <t>k</t>
  </si>
  <si>
    <t>;$$$;</t>
  </si>
  <si>
    <t>;$$$;4$$$;0)</t>
  </si>
  <si>
    <t>на сколько % пунктов</t>
  </si>
  <si>
    <t xml:space="preserve">на сколько % пунктов изменится вероятность того, что из 100 заказов мы получим строго больше (&gt;) 75 </t>
  </si>
  <si>
    <t xml:space="preserve">увеличение конверсии с 73% до 75% на сколько % пунктов изменится вероятность того, что из 100 заказов мы получим строго больше (&gt;) 75 </t>
  </si>
  <si>
    <t xml:space="preserve">при увеличение конверсии с 73% до 75% на сколько % пунктов изменится вероятность того, что из 100 заказов мы получим строго больше (&gt;) 75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</si>
</sst>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000"/>
    <numFmt numFmtId="166" formatCode="0.000000"/>
    <numFmt numFmtId="167" formatCode="0.00000"/>
    <numFmt numFmtId="168" formatCode="0.0000"/>
    <numFmt numFmtId="169" formatCode="0.0%"/>
    <numFmt numFmtId="170" formatCode="0.00000000"/>
    <numFmt numFmtId="171" formatCode="0.0000%"/>
    <numFmt numFmtId="172" formatCode="0.000%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Segoe UI"/>
      <color rgb="FF000000"/>
      <charset val="204"/>
      <family val="2"/>
    </font>
    <font>
      <sz val="11"/>
      <name val="Calibri"/>
      <color theme="1"/>
      <charset val="204"/>
      <family val="2"/>
    </font>
    <font>
      <sz val="10"/>
      <name val="Segoe UI"/>
      <color rgb="FF000000"/>
      <charset val="204"/>
      <family val="2"/>
    </font>
    <font>
      <sz val="10"/>
      <name val="Segoe UI"/>
      <color rgb="FF000000"/>
      <charset val="204"/>
      <family val="2"/>
    </font>
    <font>
      <sz val="9"/>
      <name val="Segoe UI"/>
      <color rgb="FF000000"/>
      <charset val="204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C3D69B"/>
      </patternFill>
    </fill>
    <fill>
      <patternFill patternType="solid">
        <fgColor rgb="FFD7E4BC"/>
      </patternFill>
    </fill>
    <fill>
      <patternFill patternType="solid">
        <fgColor rgb="FFEBF1DE"/>
      </patternFill>
    </fill>
    <fill>
      <patternFill patternType="none"/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none">
        <color rgb="FF000000"/>
      </bottom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</border>
    <border diagonalDown="false" diagonalUp="false"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top style="thick">
        <color rgb="FF000000"/>
      </top>
    </border>
    <border diagonalDown="false" diagonalUp="false">
      <left style="none">
        <color rgb="FF000000"/>
      </left>
      <right style="none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thick">
        <color rgb="FF000000"/>
      </right>
      <top style="thick">
        <color rgb="FF000000"/>
      </top>
      <bottom style="none">
        <color rgb="FF000000"/>
      </bottom>
    </border>
    <border>
      <left style="thick">
        <color rgb="FF000000"/>
      </left>
      <right style="medium">
        <color rgb="FF000000"/>
      </right>
    </border>
    <border>
      <left style="thin">
        <color rgb="FF000000"/>
      </left>
      <right style="thick">
        <color rgb="FF000000"/>
      </right>
      <top style="none">
        <color rgb="FF000000"/>
      </top>
      <bottom style="none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 diagonalDown="false" diagonalUp="false">
      <left style="thin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bottom style="thick">
        <color rgb="FF000000"/>
      </bottom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 diagonalDown="false" diagonalUp="false">
      <left style="thick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ck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 diagonalDown="false" diagonalUp="false">
      <left style="thick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ck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ck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ck">
        <color rgb="FF000000"/>
      </left>
      <bottom style="medium">
        <color rgb="FF000000"/>
      </bottom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medium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 diagonalDown="false" diagonalUp="false">
      <left style="thin">
        <color rgb="FF000000"/>
      </left>
      <right style="none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>
      <left style="thick">
        <color rgb="FF000000"/>
      </left>
      <top style="thick">
        <color rgb="FF000000"/>
      </top>
      <bottom style="thick">
        <color rgb="FF000000"/>
      </bottom>
    </border>
    <border diagonalDown="false" diagonalUp="false">
      <left style="none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 diagonalDown="false" diagonalUp="false">
      <left style="none">
        <color rgb="FF000000"/>
      </left>
      <right style="none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ck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</borders>
  <cellStyleXfs count="1">
    <xf numFmtId="0" fontId="0" fillId="0" borderId="0"/>
  </cellStyleXfs>
  <cellXfs count="2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applyNumberFormat="1" fontId="1" applyFont="1" fillId="0" applyFill="1" xfId="0"/>
    <xf numFmtId="164" applyNumberFormat="1" fontId="2" applyFont="1" fillId="0" applyFill="1" borderId="9" applyBorder="1" applyAlignment="1" xfId="0">
      <alignment vertical="bottom"/>
    </xf>
    <xf numFmtId="2" applyNumberFormat="1" fontId="2" applyFont="1" fillId="0" applyFill="1" borderId="9" applyBorder="1" applyAlignment="1" xfId="0">
      <alignment vertical="bottom"/>
    </xf>
    <xf numFmtId="2" applyNumberFormat="1" fontId="0" applyFont="1" fillId="0" applyFill="1" borderId="10" applyBorder="1" applyAlignment="1" xfId="0">
      <alignment/>
    </xf>
    <xf numFmtId="0" applyNumberFormat="1" fontId="2" applyFont="1" fillId="0" applyFill="1" borderId="9" applyBorder="1" applyAlignment="1" xfId="0">
      <alignment vertical="bottom"/>
    </xf>
    <xf numFmtId="0" applyNumberFormat="1" fontId="3" applyFont="1" fillId="0" applyFill="1" xfId="0"/>
    <xf numFmtId="0" applyNumberFormat="1" fontId="2" applyFont="1" fillId="0" applyFill="1" borderId="10" applyBorder="1" applyAlignment="1" xfId="0">
      <alignment/>
    </xf>
    <xf numFmtId="0" applyNumberFormat="1" fontId="0" applyFont="1" fillId="0" applyFill="1" borderId="10" applyBorder="1" applyAlignment="1" xfId="0">
      <alignment/>
    </xf>
    <xf numFmtId="164" applyNumberFormat="1" fontId="2" applyFont="1" fillId="0" applyFill="1" borderId="10" applyBorder="1" applyAlignment="1" xfId="0">
      <alignment/>
    </xf>
    <xf numFmtId="2" applyNumberFormat="1" fontId="2" applyFont="1" fillId="0" applyFill="1" borderId="10" applyBorder="1" applyAlignment="1" xfId="0">
      <alignment/>
    </xf>
    <xf numFmtId="0" applyNumberFormat="1" fontId="2" applyFont="1" fillId="0" applyFill="1" borderId="11" applyBorder="1" applyAlignment="1" xfId="0">
      <alignment vertical="center" horizontal="center"/>
    </xf>
    <xf numFmtId="0" applyNumberFormat="1" fontId="2" applyFont="1" fillId="0" applyFill="1" borderId="9" applyBorder="1" applyAlignment="1" xfId="0">
      <alignment vertical="center" horizontal="center"/>
    </xf>
    <xf numFmtId="0" applyNumberFormat="1" fontId="2" applyFont="1" fillId="0" applyFill="1" borderId="12" applyBorder="1" applyAlignment="1" xfId="0">
      <alignment vertical="center" horizontal="center"/>
    </xf>
    <xf numFmtId="0" applyNumberFormat="1" fontId="0" applyFont="1" fillId="0" applyFill="1" borderId="13" applyBorder="1" xfId="0"/>
    <xf numFmtId="0" applyNumberFormat="1" fontId="2" applyFont="1" fillId="0" applyFill="1" borderId="14" applyBorder="1" applyAlignment="1" xfId="0">
      <alignment vertical="bottom"/>
    </xf>
    <xf numFmtId="0" applyNumberFormat="1" fontId="0" applyFont="1" fillId="0" applyFill="1" borderId="15" applyBorder="1" xfId="0"/>
    <xf numFmtId="0" applyNumberFormat="1" fontId="2" applyFont="1" fillId="0" applyFill="1" borderId="10" applyBorder="1" applyAlignment="1" xfId="0">
      <alignment vertical="bottom"/>
    </xf>
    <xf numFmtId="0" applyNumberFormat="1" fontId="0" applyFont="1" fillId="0" applyFill="1" borderId="16" applyBorder="1" xfId="0"/>
    <xf numFmtId="0" applyNumberFormat="1" fontId="0" applyFont="1" fillId="0" applyFill="1" borderId="17" applyBorder="1" xfId="0"/>
    <xf numFmtId="0" applyNumberFormat="1" fontId="0" applyFont="1" fillId="0" applyFill="1" borderId="18" applyBorder="1" xfId="0"/>
    <xf numFmtId="0" applyNumberFormat="1" fontId="0" applyFont="1" fillId="0" applyFill="1" borderId="19" applyBorder="1" xfId="0"/>
    <xf numFmtId="0" applyNumberFormat="1" fontId="2" applyFont="1" fillId="0" applyFill="1" borderId="20" applyBorder="1" applyAlignment="1" xfId="0">
      <alignment vertical="bottom"/>
    </xf>
    <xf numFmtId="0" applyNumberFormat="1" fontId="2" applyFont="1" fillId="0" applyFill="1" borderId="21" applyBorder="1" applyAlignment="1" xfId="0">
      <alignment vertical="bottom"/>
    </xf>
    <xf numFmtId="0" applyNumberFormat="1" fontId="2" applyFont="1" fillId="0" applyFill="1" borderId="22" applyBorder="1" applyAlignment="1" xfId="0">
      <alignment vertical="bottom"/>
    </xf>
    <xf numFmtId="0" applyNumberFormat="1" fontId="2" applyFont="1" fillId="0" applyFill="1" borderId="23" applyBorder="1" applyAlignment="1" xfId="0">
      <alignment vertical="center" horizontal="center"/>
    </xf>
    <xf numFmtId="0" applyNumberFormat="1" fontId="2" applyFont="1" fillId="0" applyFill="1" borderId="24" applyBorder="1" applyAlignment="1" xfId="0">
      <alignment vertical="bottom"/>
    </xf>
    <xf numFmtId="0" applyNumberFormat="1" fontId="0" applyFont="1" fillId="0" applyFill="1" borderId="25" applyBorder="1" applyAlignment="1" xfId="0">
      <alignment vertical="center" horizontal="center"/>
    </xf>
    <xf numFmtId="0" applyNumberFormat="1" fontId="0" applyFont="1" fillId="0" applyFill="1" borderId="26" applyBorder="1" applyAlignment="1" xfId="0">
      <alignment vertical="center" horizontal="center"/>
    </xf>
    <xf numFmtId="0" applyNumberFormat="1" fontId="2" applyFont="1" fillId="0" applyFill="1" borderId="27" applyBorder="1" applyAlignment="1" xfId="0">
      <alignment vertical="center" horizontal="center"/>
    </xf>
    <xf numFmtId="0" applyNumberFormat="1" fontId="0" applyFont="1" fillId="0" applyFill="1" borderId="28" applyBorder="1" applyAlignment="1" xfId="0">
      <alignment vertical="center" horizontal="center"/>
    </xf>
    <xf numFmtId="0" applyNumberFormat="1" fontId="0" applyFont="1" fillId="0" applyFill="1" borderId="29" applyBorder="1" applyAlignment="1" xfId="0">
      <alignment vertical="center" horizontal="center"/>
    </xf>
    <xf numFmtId="0" applyNumberFormat="1" fontId="0" applyFont="1" fillId="0" applyFill="1" borderId="30" applyBorder="1" applyAlignment="1" xfId="0">
      <alignment vertical="center" horizontal="center"/>
    </xf>
    <xf numFmtId="0" applyNumberFormat="1" fontId="0" applyFont="1" fillId="0" applyFill="1" borderId="31" applyBorder="1" applyAlignment="1" xfId="0">
      <alignment vertical="center" horizontal="center"/>
    </xf>
    <xf numFmtId="0" applyNumberFormat="1" fontId="0" applyFont="1" fillId="0" applyFill="1" borderId="32" applyBorder="1" applyAlignment="1" xfId="0">
      <alignment vertical="center" horizontal="center"/>
    </xf>
    <xf numFmtId="0" applyNumberFormat="1" fontId="0" applyFont="1" fillId="0" applyFill="1" borderId="33" applyBorder="1" applyAlignment="1" xfId="0">
      <alignment vertical="center" horizontal="center"/>
    </xf>
    <xf numFmtId="0" applyNumberFormat="1" fontId="2" applyFont="1" fillId="0" applyFill="1" borderId="34" applyBorder="1" applyAlignment="1" xfId="0">
      <alignment vertical="center" horizontal="center"/>
    </xf>
    <xf numFmtId="0" applyNumberFormat="1" fontId="0" applyFont="1" fillId="0" applyFill="1" borderId="35" applyBorder="1" xfId="0"/>
    <xf numFmtId="0" applyNumberFormat="1" fontId="0" applyFont="1" fillId="0" applyFill="1" borderId="36" applyBorder="1" applyAlignment="1" xfId="0">
      <alignment vertical="center" horizontal="center"/>
    </xf>
    <xf numFmtId="0" applyNumberFormat="1" fontId="0" applyFont="1" fillId="0" applyFill="1" borderId="37" applyBorder="1" xfId="0"/>
    <xf numFmtId="0" applyNumberFormat="1" fontId="0" applyFont="1" fillId="0" applyFill="1" borderId="38" applyBorder="1" applyAlignment="1" xfId="0">
      <alignment vertical="center" horizontal="center"/>
    </xf>
    <xf numFmtId="0" applyNumberFormat="1" fontId="2" applyFont="1" fillId="0" applyFill="1" borderId="39" applyBorder="1" applyAlignment="1" xfId="0">
      <alignment vertical="bottom"/>
    </xf>
    <xf numFmtId="0" applyNumberFormat="1" fontId="0" applyFont="1" fillId="0" applyFill="1" borderId="40" applyBorder="1" applyAlignment="1" xfId="0">
      <alignment vertical="center" horizontal="center"/>
    </xf>
    <xf numFmtId="0" applyNumberFormat="1" fontId="0" applyFont="1" fillId="0" applyFill="1" borderId="41" applyBorder="1" applyAlignment="1" xfId="0">
      <alignment vertical="center" horizontal="center"/>
    </xf>
    <xf numFmtId="0" applyNumberFormat="1" fontId="2" applyFont="1" fillId="0" applyFill="1" borderId="42" applyBorder="1" applyAlignment="1" xfId="0">
      <alignment vertical="center" horizontal="center"/>
    </xf>
    <xf numFmtId="0" applyNumberFormat="1" fontId="2" applyFont="1" fillId="0" applyFill="1" borderId="43" applyBorder="1" applyAlignment="1" xfId="0">
      <alignment vertical="bottom"/>
    </xf>
    <xf numFmtId="0" applyNumberFormat="1" fontId="2" applyFont="1" fillId="0" applyFill="1" borderId="44" applyBorder="1" applyAlignment="1" xfId="0">
      <alignment/>
    </xf>
    <xf numFmtId="0" applyNumberFormat="1" fontId="1" applyFont="1" fillId="0" applyFill="1" borderId="45" applyBorder="1" xfId="0"/>
    <xf numFmtId="0" applyNumberFormat="1" fontId="1" applyFont="1" fillId="0" applyFill="1" borderId="33" applyBorder="1" xfId="0"/>
    <xf numFmtId="0" applyNumberFormat="1" fontId="1" applyFont="1" fillId="0" applyFill="1" borderId="46" applyBorder="1" xfId="0"/>
    <xf numFmtId="2" applyNumberFormat="1" fontId="2" applyFont="1" fillId="0" applyFill="1" borderId="47" applyBorder="1" applyAlignment="1" xfId="0">
      <alignment/>
    </xf>
    <xf numFmtId="2" applyNumberFormat="1" fontId="2" applyFont="1" fillId="0" applyFill="1" borderId="48" applyBorder="1" applyAlignment="1" xfId="0">
      <alignment vertical="bottom"/>
    </xf>
    <xf numFmtId="0" applyNumberFormat="1" fontId="2" applyFont="1" fillId="0" applyFill="1" borderId="47" applyBorder="1" applyAlignment="1" xfId="0">
      <alignment/>
    </xf>
    <xf numFmtId="0" applyNumberFormat="1" fontId="2" applyFont="1" fillId="0" applyFill="1" borderId="48" applyBorder="1" applyAlignment="1" xfId="0">
      <alignment vertical="bottom"/>
    </xf>
    <xf numFmtId="0" applyNumberFormat="1" fontId="2" applyFont="1" fillId="0" applyFill="1" borderId="49" applyBorder="1" applyAlignment="1" xfId="0">
      <alignment/>
    </xf>
    <xf numFmtId="0" applyNumberFormat="1" fontId="2" applyFont="1" fillId="0" applyFill="1" borderId="50" applyBorder="1" applyAlignment="1" xfId="0">
      <alignment vertical="bottom"/>
    </xf>
    <xf numFmtId="0" applyNumberFormat="1" fontId="2" applyFont="1" fillId="0" applyFill="1" borderId="51" applyBorder="1" applyAlignment="1" xfId="0">
      <alignment vertical="bottom"/>
    </xf>
    <xf numFmtId="0" applyNumberFormat="1" fontId="4" applyFont="1" fillId="0" applyFill="1" borderId="34" applyBorder="1" applyAlignment="1" xfId="0">
      <alignment vertical="bottom"/>
    </xf>
    <xf numFmtId="0" applyNumberFormat="1" fontId="2" applyFont="1" fillId="0" applyFill="1" borderId="52" applyBorder="1" applyAlignment="1" xfId="0">
      <alignment vertical="bottom"/>
    </xf>
    <xf numFmtId="0" applyNumberFormat="1" fontId="2" applyFont="1" fillId="0" applyFill="1" borderId="53" applyBorder="1" applyAlignment="1" xfId="0">
      <alignment vertical="bottom"/>
    </xf>
    <xf numFmtId="0" applyNumberFormat="1" fontId="2" applyFont="1" fillId="0" applyFill="1" borderId="54" applyBorder="1" applyAlignment="1" xfId="0">
      <alignment vertical="bottom"/>
    </xf>
    <xf numFmtId="0" applyNumberFormat="1" fontId="2" applyFont="1" fillId="0" applyFill="1" borderId="55" applyBorder="1" applyAlignment="1" xfId="0">
      <alignment vertical="bottom"/>
    </xf>
    <xf numFmtId="0" applyNumberFormat="1" fontId="2" applyFont="1" fillId="0" applyFill="1" borderId="56" applyBorder="1" applyAlignment="1" xfId="0">
      <alignment vertical="bottom"/>
    </xf>
    <xf numFmtId="2" applyNumberFormat="1" fontId="2" applyFont="1" fillId="0" applyFill="1" borderId="57" applyBorder="1" applyAlignment="1" xfId="0">
      <alignment/>
    </xf>
    <xf numFmtId="0" applyNumberFormat="1" fontId="2" applyFont="1" fillId="0" applyFill="1" borderId="57" applyBorder="1" applyAlignment="1" xfId="0">
      <alignment/>
    </xf>
    <xf numFmtId="0" applyNumberFormat="1" fontId="2" applyFont="1" fillId="0" applyFill="1" borderId="58" applyBorder="1" applyAlignment="1" xfId="0">
      <alignment/>
    </xf>
    <xf numFmtId="0" applyNumberFormat="1" fontId="2" applyFont="1" fillId="0" applyFill="1" borderId="59" applyBorder="1" applyAlignment="1" xfId="0">
      <alignment vertical="bottom"/>
    </xf>
    <xf numFmtId="0" applyNumberFormat="1" fontId="2" applyFont="1" fillId="0" applyFill="1" borderId="60" applyBorder="1" applyAlignment="1" xfId="0">
      <alignment vertical="bottom"/>
    </xf>
    <xf numFmtId="0" applyNumberFormat="1" fontId="0" applyFont="1" fillId="0" applyFill="1" borderId="61" applyBorder="1" xfId="0"/>
    <xf numFmtId="0" applyNumberFormat="1" fontId="0" applyFont="1" fillId="0" applyFill="1" borderId="62" applyBorder="1" xfId="0"/>
    <xf numFmtId="0" applyNumberFormat="1" fontId="0" applyFont="1" fillId="0" applyFill="1" borderId="63" applyBorder="1" xfId="0"/>
    <xf numFmtId="0" applyNumberFormat="1" fontId="0" applyFont="1" fillId="0" applyFill="1" borderId="64" applyBorder="1" xfId="0"/>
    <xf numFmtId="0" applyNumberFormat="1" fontId="2" applyFont="1" fillId="0" applyFill="1" borderId="65" applyBorder="1" applyAlignment="1" xfId="0">
      <alignment vertical="bottom"/>
    </xf>
    <xf numFmtId="0" applyNumberFormat="1" fontId="2" applyFont="1" fillId="0" applyFill="1" borderId="66" applyBorder="1" applyAlignment="1" xfId="0">
      <alignment vertical="bottom"/>
    </xf>
    <xf numFmtId="0" applyNumberFormat="1" fontId="0" applyFont="1" fillId="0" applyFill="1" borderId="67" applyBorder="1" applyAlignment="1" xfId="0">
      <alignment/>
    </xf>
    <xf numFmtId="0" applyNumberFormat="1" fontId="2" applyFont="1" fillId="0" applyFill="1" borderId="68" applyBorder="1" applyAlignment="1" xfId="0">
      <alignment/>
    </xf>
    <xf numFmtId="165" applyNumberFormat="1" fontId="2" applyFont="1" fillId="0" applyFill="1" borderId="9" applyBorder="1" applyAlignment="1" xfId="0">
      <alignment vertical="bottom"/>
    </xf>
    <xf numFmtId="166" applyNumberFormat="1" fontId="2" applyFont="1" fillId="0" applyFill="1" borderId="9" applyBorder="1" applyAlignment="1" xfId="0">
      <alignment vertical="bottom"/>
    </xf>
    <xf numFmtId="167" applyNumberFormat="1" fontId="2" applyFont="1" fillId="0" applyFill="1" borderId="9" applyBorder="1" applyAlignment="1" xfId="0">
      <alignment vertical="bottom"/>
    </xf>
    <xf numFmtId="168" applyNumberFormat="1" fontId="2" applyFont="1" fillId="0" applyFill="1" borderId="9" applyBorder="1" applyAlignment="1" xfId="0">
      <alignment vertical="bottom"/>
    </xf>
    <xf numFmtId="2" applyNumberFormat="1" fontId="2" applyFont="1" fillId="0" applyFill="1" borderId="58" applyBorder="1" applyAlignment="1" xfId="0">
      <alignment/>
    </xf>
    <xf numFmtId="2" applyNumberFormat="1" fontId="2" applyFont="1" fillId="0" applyFill="1" borderId="50" applyBorder="1" applyAlignment="1" xfId="0">
      <alignment vertical="bottom"/>
    </xf>
    <xf numFmtId="0" applyNumberFormat="1" fontId="2" applyFont="1" fillId="0" applyFill="1" borderId="69" applyBorder="1" applyAlignment="1" xfId="0">
      <alignment/>
    </xf>
    <xf numFmtId="0" applyNumberFormat="1" fontId="2" applyFont="1" fillId="0" applyFill="1" borderId="67" applyBorder="1" applyAlignment="1" xfId="0">
      <alignment/>
    </xf>
    <xf numFmtId="2" applyNumberFormat="1" fontId="2" applyFont="1" fillId="0" applyFill="1" borderId="53" applyBorder="1" applyAlignment="1" xfId="0">
      <alignment vertical="bottom"/>
    </xf>
    <xf numFmtId="2" applyNumberFormat="1" fontId="2" applyFont="1" fillId="0" applyFill="1" borderId="65" applyBorder="1" applyAlignment="1" xfId="0">
      <alignment vertical="bottom"/>
    </xf>
    <xf numFmtId="2" applyNumberFormat="1" fontId="2" applyFont="1" fillId="0" applyFill="1" borderId="54" applyBorder="1" applyAlignment="1" xfId="0">
      <alignment vertical="bottom"/>
    </xf>
    <xf numFmtId="2" applyNumberFormat="1" fontId="2" applyFont="1" fillId="0" applyFill="1" borderId="66" applyBorder="1" applyAlignment="1" xfId="0">
      <alignment vertical="bottom"/>
    </xf>
    <xf numFmtId="2" applyNumberFormat="1" fontId="2" applyFont="1" fillId="2" applyFill="1" borderId="65" applyBorder="1" applyAlignment="1" xfId="0">
      <alignment vertical="bottom"/>
    </xf>
    <xf numFmtId="2" applyNumberFormat="1" fontId="2" applyFont="1" fillId="2" applyFill="1" borderId="66" applyBorder="1" applyAlignment="1" xfId="0">
      <alignment vertical="bottom"/>
    </xf>
    <xf numFmtId="2" applyNumberFormat="1" fontId="2" applyFont="1" fillId="3" applyFill="1" borderId="65" applyBorder="1" applyAlignment="1" xfId="0">
      <alignment vertical="bottom"/>
    </xf>
    <xf numFmtId="2" applyNumberFormat="1" fontId="2" applyFont="1" fillId="3" applyFill="1" borderId="66" applyBorder="1" applyAlignment="1" xfId="0">
      <alignment vertical="bottom"/>
    </xf>
    <xf numFmtId="2" applyNumberFormat="1" fontId="2" applyFont="1" fillId="4" applyFill="1" borderId="57" applyBorder="1" applyAlignment="1" xfId="0">
      <alignment/>
    </xf>
    <xf numFmtId="2" applyNumberFormat="1" fontId="2" applyFont="1" fillId="4" applyFill="1" borderId="9" applyBorder="1" applyAlignment="1" xfId="0">
      <alignment vertical="bottom"/>
    </xf>
    <xf numFmtId="2" applyNumberFormat="1" fontId="2" applyFont="1" fillId="4" applyFill="1" borderId="58" applyBorder="1" applyAlignment="1" xfId="0">
      <alignment/>
    </xf>
    <xf numFmtId="2" applyNumberFormat="1" fontId="2" applyFont="1" fillId="4" applyFill="1" borderId="50" applyBorder="1" applyAlignment="1" xfId="0">
      <alignment vertical="bottom"/>
    </xf>
    <xf numFmtId="2" applyNumberFormat="1" fontId="2" applyFont="1" fillId="4" applyFill="1" borderId="65" applyBorder="1" applyAlignment="1" xfId="0">
      <alignment vertical="bottom"/>
    </xf>
    <xf numFmtId="2" applyNumberFormat="1" fontId="2" applyFont="1" fillId="4" applyFill="1" borderId="66" applyBorder="1" applyAlignment="1" xfId="0">
      <alignment vertical="bottom"/>
    </xf>
    <xf numFmtId="0" applyNumberFormat="1" fontId="0" applyFont="1" fillId="0" applyFill="1" borderId="70" applyBorder="1" applyAlignment="1" xfId="0">
      <alignment vertical="center" horizontal="center"/>
    </xf>
    <xf numFmtId="0" applyNumberFormat="1" fontId="0" applyFont="1" fillId="0" applyFill="1" borderId="10" applyBorder="1" applyAlignment="1" xfId="0">
      <alignment vertical="center" horizontal="center"/>
    </xf>
    <xf numFmtId="2" applyNumberFormat="1" fontId="2" applyFont="1" fillId="4" applyFill="1" borderId="53" applyBorder="1" applyAlignment="1" xfId="0">
      <alignment vertical="bottom"/>
    </xf>
    <xf numFmtId="2" applyNumberFormat="1" fontId="2" applyFont="1" fillId="4" applyFill="1" borderId="54" applyBorder="1" applyAlignment="1" xfId="0">
      <alignment vertical="bottom"/>
    </xf>
    <xf numFmtId="0" applyNumberFormat="1" fontId="0" applyFont="1" fillId="0" applyFill="1" borderId="45" applyBorder="1" applyAlignment="1" xfId="0">
      <alignment vertical="center" horizontal="center"/>
    </xf>
    <xf numFmtId="0" applyNumberFormat="1" fontId="0" applyFont="1" fillId="0" applyFill="1" borderId="71" applyBorder="1" applyAlignment="1" xfId="0">
      <alignment vertical="center" horizontal="center"/>
    </xf>
    <xf numFmtId="0" applyNumberFormat="1" fontId="0" applyFont="1" fillId="0" applyFill="1" borderId="61" applyBorder="1" applyAlignment="1" xfId="0">
      <alignment vertical="center" horizontal="center"/>
    </xf>
    <xf numFmtId="0" applyNumberFormat="1" fontId="0" applyFont="1" fillId="0" applyFill="1" borderId="72" applyBorder="1" applyAlignment="1" xfId="0">
      <alignment vertical="center" horizontal="center"/>
    </xf>
    <xf numFmtId="0" applyNumberFormat="1" fontId="0" applyFont="1" fillId="0" applyFill="1" borderId="73" applyBorder="1" applyAlignment="1" xfId="0">
      <alignment vertical="center" horizontal="center"/>
    </xf>
    <xf numFmtId="0" applyNumberFormat="1" fontId="2" applyFont="1" fillId="0" applyFill="1" borderId="53" applyBorder="1" applyAlignment="1" xfId="0">
      <alignment vertical="center" horizontal="center"/>
    </xf>
    <xf numFmtId="0" applyNumberFormat="1" fontId="2" applyFont="1" fillId="0" applyFill="1" borderId="74" applyBorder="1" applyAlignment="1" xfId="0">
      <alignment vertical="center" horizontal="center"/>
    </xf>
    <xf numFmtId="0" applyNumberFormat="1" fontId="2" applyFont="1" fillId="0" applyFill="1" borderId="75" applyBorder="1" applyAlignment="1" xfId="0">
      <alignment vertical="bottom"/>
    </xf>
    <xf numFmtId="0" applyNumberFormat="1" fontId="2" applyFont="1" fillId="0" applyFill="1" borderId="76" applyBorder="1" applyAlignment="1" xfId="0">
      <alignment vertical="bottom"/>
    </xf>
    <xf numFmtId="0" applyNumberFormat="1" fontId="2" applyFont="1" fillId="0" applyFill="1" borderId="77" applyBorder="1" applyAlignment="1" xfId="0">
      <alignment vertical="bottom"/>
    </xf>
    <xf numFmtId="0" applyNumberFormat="1" fontId="2" applyFont="1" fillId="0" applyFill="1" borderId="78" applyBorder="1" applyAlignment="1" xfId="0">
      <alignment vertical="center" horizontal="center"/>
    </xf>
    <xf numFmtId="0" applyNumberFormat="1" fontId="0" applyFont="1" fillId="0" applyFill="1" borderId="79" applyBorder="1" applyAlignment="1" xfId="0">
      <alignment vertical="center" horizontal="center"/>
    </xf>
    <xf numFmtId="0" applyNumberFormat="1" fontId="0" applyFont="1" fillId="0" applyFill="1" borderId="80" applyBorder="1" applyAlignment="1" xfId="0">
      <alignment vertical="center" horizontal="center"/>
    </xf>
    <xf numFmtId="0" applyNumberFormat="1" fontId="2" applyFont="1" fillId="0" applyFill="1" borderId="81" applyBorder="1" applyAlignment="1" xfId="0">
      <alignment vertical="center" horizontal="center"/>
    </xf>
    <xf numFmtId="0" applyNumberFormat="1" fontId="2" applyFont="1" fillId="0" applyFill="1" borderId="82" applyBorder="1" applyAlignment="1" xfId="0">
      <alignment vertical="bottom"/>
    </xf>
    <xf numFmtId="0" applyNumberFormat="1" fontId="2" applyFont="1" fillId="0" applyFill="1" borderId="75" applyBorder="1" applyAlignment="1" xfId="0">
      <alignment vertical="bottom" horizontal="center"/>
    </xf>
    <xf numFmtId="0" applyNumberFormat="1" fontId="2" applyFont="1" fillId="0" applyFill="1" borderId="76" applyBorder="1" applyAlignment="1" xfId="0">
      <alignment vertical="bottom" horizontal="center"/>
    </xf>
    <xf numFmtId="0" applyNumberFormat="1" fontId="2" applyFont="1" fillId="0" applyFill="1" borderId="77" applyBorder="1" applyAlignment="1" xfId="0">
      <alignment vertical="bottom" horizontal="center"/>
    </xf>
    <xf numFmtId="0" applyNumberFormat="1" fontId="2" applyFont="1" fillId="0" applyFill="1" borderId="53" applyBorder="1" applyAlignment="1" xfId="0">
      <alignment vertical="bottom" horizontal="center"/>
    </xf>
    <xf numFmtId="0" applyNumberFormat="1" fontId="2" applyFont="1" fillId="0" applyFill="1" borderId="65" applyBorder="1" applyAlignment="1" xfId="0">
      <alignment vertical="bottom" horizontal="center"/>
    </xf>
    <xf numFmtId="0" applyNumberFormat="1" fontId="2" applyFont="1" fillId="0" applyFill="1" borderId="54" applyBorder="1" applyAlignment="1" xfId="0">
      <alignment vertical="bottom" horizontal="center"/>
    </xf>
    <xf numFmtId="0" applyNumberFormat="1" fontId="2" applyFont="1" fillId="0" applyFill="1" borderId="66" applyBorder="1" applyAlignment="1" xfId="0">
      <alignment vertical="bottom" horizontal="center"/>
    </xf>
    <xf numFmtId="2" applyNumberFormat="1" fontId="2" applyFont="1" fillId="4" applyFill="1" borderId="53" applyBorder="1" applyAlignment="1" xfId="0">
      <alignment vertical="bottom" horizontal="center"/>
    </xf>
    <xf numFmtId="2" applyNumberFormat="1" fontId="2" applyFont="1" fillId="4" applyFill="1" borderId="54" applyBorder="1" applyAlignment="1" xfId="0">
      <alignment vertical="bottom" horizontal="center"/>
    </xf>
    <xf numFmtId="2" applyNumberFormat="1" fontId="2" applyFont="1" fillId="4" applyFill="1" borderId="57" applyBorder="1" applyAlignment="1" xfId="0">
      <alignment horizontal="center"/>
    </xf>
    <xf numFmtId="2" applyNumberFormat="1" fontId="2" applyFont="1" fillId="4" applyFill="1" borderId="9" applyBorder="1" applyAlignment="1" xfId="0">
      <alignment vertical="bottom" horizontal="center"/>
    </xf>
    <xf numFmtId="2" applyNumberFormat="1" fontId="2" applyFont="1" fillId="4" applyFill="1" borderId="58" applyBorder="1" applyAlignment="1" xfId="0">
      <alignment horizontal="center"/>
    </xf>
    <xf numFmtId="2" applyNumberFormat="1" fontId="2" applyFont="1" fillId="4" applyFill="1" borderId="50" applyBorder="1" applyAlignment="1" xfId="0">
      <alignment vertical="bottom" horizontal="center"/>
    </xf>
    <xf numFmtId="0" applyNumberFormat="1" fontId="2" applyFont="1" fillId="0" applyFill="1" borderId="83" applyBorder="1" applyAlignment="1" xfId="0">
      <alignment vertical="bottom"/>
    </xf>
    <xf numFmtId="2" applyNumberFormat="1" fontId="2" applyFont="1" fillId="4" applyFill="1" borderId="84" applyBorder="1" applyAlignment="1" xfId="0">
      <alignment horizontal="center"/>
    </xf>
    <xf numFmtId="0" applyNumberFormat="1" fontId="2" applyFont="1" fillId="0" applyFill="1" borderId="85" applyBorder="1" applyAlignment="1" xfId="0">
      <alignment vertical="center" horizontal="center"/>
    </xf>
    <xf numFmtId="0" applyNumberFormat="1" fontId="2" applyFont="1" fillId="0" applyFill="1" borderId="76" applyBorder="1" applyAlignment="1" xfId="0">
      <alignment vertical="center" horizontal="center"/>
    </xf>
    <xf numFmtId="0" applyNumberFormat="1" fontId="2" applyFont="1" fillId="0" applyFill="1" borderId="81" applyBorder="1" applyAlignment="1" xfId="0">
      <alignment vertical="bottom"/>
    </xf>
    <xf numFmtId="0" applyNumberFormat="1" fontId="2" applyFont="1" fillId="0" applyFill="1" borderId="86" applyBorder="1" applyAlignment="1" xfId="0">
      <alignment vertical="bottom"/>
    </xf>
    <xf numFmtId="0" applyNumberFormat="1" fontId="4" applyFont="1" fillId="0" applyFill="1" borderId="76" applyBorder="1" applyAlignment="1" xfId="0">
      <alignment vertical="bottom"/>
    </xf>
    <xf numFmtId="0" applyNumberFormat="1" fontId="1" applyFont="1" fillId="0" applyFill="1" borderId="80" applyBorder="1" xfId="0"/>
    <xf numFmtId="0" applyNumberFormat="1" fontId="1" applyFont="1" fillId="0" applyFill="1" borderId="87" applyBorder="1" xfId="0"/>
    <xf numFmtId="0" applyNumberFormat="1" fontId="2" applyFont="1" fillId="0" applyFill="1" borderId="75" applyBorder="1" applyAlignment="1" xfId="0">
      <alignment/>
    </xf>
    <xf numFmtId="0" applyNumberFormat="1" fontId="0" applyFont="1" fillId="0" applyFill="1" borderId="87" applyBorder="1" applyAlignment="1" xfId="0">
      <alignment vertical="center" horizontal="center"/>
    </xf>
    <xf numFmtId="0" applyNumberFormat="1" fontId="0" applyFont="1" fillId="0" applyFill="1" borderId="88" applyBorder="1" applyAlignment="1" xfId="0">
      <alignment vertical="center" horizontal="center"/>
    </xf>
    <xf numFmtId="0" applyNumberFormat="1" fontId="0" applyFont="1" fillId="0" applyFill="1" borderId="86" applyBorder="1" applyAlignment="1" xfId="0">
      <alignment vertical="center" horizontal="center"/>
    </xf>
    <xf numFmtId="0" applyNumberFormat="1" fontId="0" applyFont="1" fillId="0" applyFill="1" borderId="89" applyBorder="1" applyAlignment="1" xfId="0">
      <alignment vertical="center" horizontal="center"/>
    </xf>
    <xf numFmtId="0" applyNumberFormat="1" fontId="2" applyFont="1" fillId="5" applyFill="1" borderId="9" applyBorder="1" applyAlignment="1" xfId="0">
      <alignment vertical="bottom"/>
    </xf>
    <xf numFmtId="0" applyNumberFormat="1" fontId="0" applyFont="1" fillId="5" applyFill="1" borderId="61" applyBorder="1" applyAlignment="1" xfId="0">
      <alignment vertical="center" horizontal="center"/>
    </xf>
    <xf numFmtId="0" applyNumberFormat="1" fontId="0" applyFont="1" fillId="5" applyFill="1" applyAlignment="1" xfId="0">
      <alignment vertical="center" horizontal="center"/>
    </xf>
    <xf numFmtId="0" applyNumberFormat="1" fontId="2" applyFont="1" fillId="5" applyFill="1" borderId="85" applyBorder="1" applyAlignment="1" xfId="0">
      <alignment vertical="center" horizontal="center"/>
    </xf>
    <xf numFmtId="0" applyNumberFormat="1" fontId="2" applyFont="1" fillId="0" applyFill="1" borderId="90" applyBorder="1" applyAlignment="1" xfId="0">
      <alignment vertical="center" horizontal="center"/>
    </xf>
    <xf numFmtId="0" applyNumberFormat="1" fontId="0" applyFont="1" fillId="0" applyFill="1" borderId="86" applyBorder="1" applyAlignment="1" xfId="0">
      <alignment/>
    </xf>
    <xf numFmtId="0" applyNumberFormat="1" fontId="2" applyFont="1" fillId="0" applyFill="1" borderId="60" applyBorder="1" applyAlignment="1" xfId="0">
      <alignment vertical="center" horizontal="center"/>
    </xf>
    <xf numFmtId="0" applyNumberFormat="1" fontId="2" applyFont="1" fillId="0" applyFill="1" borderId="91" applyBorder="1" applyAlignment="1" xfId="0">
      <alignment vertical="center" horizontal="center"/>
    </xf>
    <xf numFmtId="0" applyNumberFormat="1" fontId="2" applyFont="1" fillId="5" applyFill="1" borderId="59" applyBorder="1" applyAlignment="1" xfId="0">
      <alignment vertical="bottom"/>
    </xf>
    <xf numFmtId="0" applyNumberFormat="1" fontId="2" applyFont="1" fillId="5" applyFill="1" borderId="34" applyBorder="1" applyAlignment="1" xfId="0">
      <alignment vertical="bottom"/>
    </xf>
    <xf numFmtId="0" applyNumberFormat="1" fontId="2" applyFont="1" fillId="5" applyFill="1" borderId="52" applyBorder="1" applyAlignment="1" xfId="0">
      <alignment vertical="bottom"/>
    </xf>
    <xf numFmtId="0" applyNumberFormat="1" fontId="2" applyFont="1" fillId="5" applyFill="1" borderId="53" applyBorder="1" applyAlignment="1" xfId="0">
      <alignment vertical="bottom"/>
    </xf>
    <xf numFmtId="0" applyNumberFormat="1" fontId="2" applyFont="1" fillId="5" applyFill="1" borderId="48" applyBorder="1" applyAlignment="1" xfId="0">
      <alignment vertical="bottom"/>
    </xf>
    <xf numFmtId="0" applyNumberFormat="1" fontId="2" applyFont="1" fillId="5" applyFill="1" borderId="54" applyBorder="1" applyAlignment="1" xfId="0">
      <alignment vertical="bottom"/>
    </xf>
    <xf numFmtId="0" applyNumberFormat="1" fontId="2" applyFont="1" fillId="5" applyFill="1" borderId="50" applyBorder="1" applyAlignment="1" xfId="0">
      <alignment vertical="bottom"/>
    </xf>
    <xf numFmtId="0" applyNumberFormat="1" fontId="2" applyFont="1" fillId="5" applyFill="1" borderId="51" applyBorder="1" applyAlignment="1" xfId="0">
      <alignment vertical="bottom"/>
    </xf>
    <xf numFmtId="0" applyNumberFormat="1" fontId="2" applyFont="1" fillId="0" applyFill="1" borderId="60" applyBorder="1" applyAlignment="1" xfId="0">
      <alignment/>
    </xf>
    <xf numFmtId="2" applyNumberFormat="1" fontId="2" applyFont="1" fillId="0" applyFill="1" borderId="59" applyBorder="1" applyAlignment="1" xfId="0">
      <alignment vertical="bottom"/>
    </xf>
    <xf numFmtId="2" applyNumberFormat="1" fontId="2" applyFont="1" fillId="0" applyFill="1" borderId="60" applyBorder="1" applyAlignment="1" xfId="0">
      <alignment vertical="bottom"/>
    </xf>
    <xf numFmtId="49" applyNumberFormat="1" fontId="2" applyFont="1" fillId="0" applyFill="1" borderId="9" applyBorder="1" applyAlignment="1" applyProtection="1" xfId="0">
      <alignment vertical="bottom"/>
      <protection/>
    </xf>
    <xf numFmtId="0" applyNumberFormat="1" fontId="2" applyFont="1" fillId="0" applyFill="1" borderId="9" applyBorder="1" applyAlignment="1" applyProtection="1" xfId="0">
      <alignment vertical="bottom"/>
      <protection/>
    </xf>
    <xf numFmtId="0" applyNumberFormat="1" fontId="2" applyFont="1" fillId="0" applyFill="1" borderId="81" applyBorder="1" applyAlignment="1" xfId="0">
      <alignment vertical="center"/>
    </xf>
    <xf numFmtId="0" applyNumberFormat="1" fontId="2" applyFont="1" fillId="0" applyFill="1" borderId="86" applyBorder="1" applyAlignment="1" xfId="0">
      <alignment vertical="center"/>
    </xf>
    <xf numFmtId="0" applyNumberFormat="1" fontId="4" applyFont="1" fillId="0" applyFill="1" borderId="76" applyBorder="1" applyAlignment="1" xfId="0">
      <alignment vertical="center"/>
    </xf>
    <xf numFmtId="0" applyNumberFormat="1" fontId="1" applyFont="1" fillId="0" applyFill="1" borderId="80" applyBorder="1" applyAlignment="1" xfId="0">
      <alignment vertical="center"/>
    </xf>
    <xf numFmtId="0" applyNumberFormat="1" fontId="1" applyFont="1" fillId="0" applyFill="1" borderId="87" applyBorder="1" applyAlignment="1" xfId="0">
      <alignment vertical="center"/>
    </xf>
    <xf numFmtId="0" applyNumberFormat="1" fontId="2" applyFont="1" fillId="0" applyFill="1" borderId="75" applyBorder="1" applyAlignment="1" xfId="0">
      <alignment vertical="center"/>
    </xf>
    <xf numFmtId="0" applyNumberFormat="1" fontId="2" applyFont="1" fillId="0" applyFill="1" borderId="76" applyBorder="1" applyAlignment="1" xfId="0">
      <alignment vertical="center"/>
    </xf>
    <xf numFmtId="0" applyNumberFormat="1" fontId="2" applyFont="1" fillId="0" applyFill="1" borderId="60" applyBorder="1" applyAlignment="1" xfId="0">
      <alignment vertical="center"/>
    </xf>
    <xf numFmtId="0" applyNumberFormat="1" fontId="2" applyFont="1" fillId="0" applyFill="1" borderId="9" applyBorder="1" applyAlignment="1" applyProtection="1" xfId="0">
      <alignment vertical="center"/>
      <protection/>
    </xf>
    <xf numFmtId="0" applyNumberFormat="1" fontId="2" applyFont="1" fillId="0" applyFill="1" borderId="9" applyBorder="1" applyAlignment="1" applyProtection="1" xfId="0">
      <alignment wrapText="1" vertical="center"/>
      <protection/>
    </xf>
    <xf numFmtId="10" applyNumberFormat="1" fontId="2" applyFont="1" fillId="0" applyFill="1" borderId="9" applyBorder="1" applyAlignment="1" xfId="0">
      <alignment vertical="bottom"/>
    </xf>
    <xf numFmtId="10" applyNumberFormat="1" fontId="2" applyFont="1" fillId="5" applyFill="1" borderId="9" applyBorder="1" applyAlignment="1" xfId="0">
      <alignment vertical="bottom"/>
    </xf>
    <xf numFmtId="0" applyNumberFormat="1" fontId="2" applyFont="1" fillId="0" applyFill="1" borderId="59" applyBorder="1" applyAlignment="1" xfId="0">
      <alignment vertical="center"/>
    </xf>
    <xf numFmtId="0" applyNumberFormat="1" fontId="2" applyFont="1" fillId="0" applyFill="1" borderId="86" applyBorder="1" applyAlignment="1" applyProtection="1" xfId="0">
      <alignment wrapText="1" vertical="center"/>
      <protection/>
    </xf>
    <xf numFmtId="0" applyNumberFormat="1" fontId="2" applyFont="1" fillId="0" applyFill="1" borderId="60" applyBorder="1" applyAlignment="1" applyProtection="1" xfId="0">
      <alignment wrapText="1" vertical="center"/>
      <protection/>
    </xf>
    <xf numFmtId="10" applyNumberFormat="1" fontId="2" applyFont="1" fillId="5" applyFill="1" borderId="86" applyBorder="1" applyAlignment="1" xfId="0">
      <alignment vertical="bottom"/>
    </xf>
    <xf numFmtId="0" applyNumberFormat="1" fontId="2" applyFont="1" fillId="0" applyFill="1" borderId="48" applyBorder="1" applyAlignment="1" xfId="0">
      <alignment vertical="bottom" horizontal="center"/>
    </xf>
    <xf numFmtId="2" applyNumberFormat="1" fontId="2" applyFont="1" fillId="0" applyFill="1" borderId="59" applyBorder="1" applyAlignment="1" xfId="0">
      <alignment vertical="bottom" horizontal="center"/>
    </xf>
    <xf numFmtId="10" applyNumberFormat="1" fontId="2" applyFont="1" fillId="5" applyFill="1" borderId="86" applyBorder="1" applyAlignment="1" xfId="0">
      <alignment vertical="bottom" horizontal="center"/>
    </xf>
    <xf numFmtId="2" applyNumberFormat="1" fontId="2" applyFont="1" fillId="0" applyFill="1" borderId="66" applyBorder="1" applyAlignment="1" xfId="0">
      <alignment vertical="bottom" horizontal="center"/>
    </xf>
    <xf numFmtId="0" applyNumberFormat="1" fontId="2" applyFont="1" fillId="0" applyFill="1" borderId="9" applyBorder="1" applyAlignment="1" xfId="0">
      <alignment vertical="bottom" horizontal="center"/>
    </xf>
    <xf numFmtId="0" applyNumberFormat="1" fontId="0" applyFont="1" fillId="0" applyFill="1" borderId="64" applyBorder="1" applyAlignment="1" xfId="0">
      <alignment horizontal="center"/>
    </xf>
    <xf numFmtId="2" applyNumberFormat="1" fontId="2" applyFont="1" fillId="0" applyFill="1" borderId="9" applyBorder="1" applyAlignment="1" xfId="0">
      <alignment vertical="bottom" horizontal="center"/>
    </xf>
    <xf numFmtId="0" applyNumberFormat="1" fontId="2" applyFont="1" fillId="0" applyFill="1" borderId="86" applyBorder="1" applyAlignment="1" xfId="0">
      <alignment vertical="bottom" horizontal="center"/>
    </xf>
    <xf numFmtId="10" applyNumberFormat="1" fontId="2" applyFont="1" fillId="5" applyFill="1" borderId="77" applyBorder="1" applyAlignment="1" xfId="0">
      <alignment vertical="bottom" horizontal="center"/>
    </xf>
    <xf numFmtId="2" applyNumberFormat="1" fontId="2" applyFont="1" fillId="0" applyFill="1" borderId="60" applyBorder="1" applyAlignment="1" xfId="0">
      <alignment vertical="bottom" horizontal="center"/>
    </xf>
    <xf numFmtId="2" applyNumberFormat="1" fontId="2" applyFont="1" fillId="0" applyFill="1" borderId="54" applyBorder="1" applyAlignment="1" xfId="0">
      <alignment vertical="bottom" horizontal="center"/>
    </xf>
    <xf numFmtId="2" applyNumberFormat="1" fontId="2" applyFont="1" fillId="0" applyFill="1" borderId="92" applyBorder="1" applyAlignment="1" xfId="0">
      <alignment vertical="bottom" horizontal="center"/>
    </xf>
    <xf numFmtId="2" applyNumberFormat="1" fontId="2" applyFont="1" fillId="0" applyFill="1" borderId="93" applyBorder="1" applyAlignment="1" xfId="0">
      <alignment vertical="bottom" horizontal="center"/>
    </xf>
    <xf numFmtId="2" applyNumberFormat="1" fontId="2" applyFont="1" fillId="0" applyFill="1" borderId="94" applyBorder="1" applyAlignment="1" xfId="0">
      <alignment vertical="bottom" horizontal="center"/>
    </xf>
    <xf numFmtId="2" applyNumberFormat="1" fontId="2" applyFont="1" fillId="0" applyFill="1" borderId="95" applyBorder="1" applyAlignment="1" xfId="0">
      <alignment vertical="bottom" horizontal="center"/>
    </xf>
    <xf numFmtId="2" applyNumberFormat="1" fontId="2" applyFont="1" fillId="0" applyFill="1" borderId="96" applyBorder="1" applyAlignment="1" xfId="0">
      <alignment vertical="bottom" horizontal="center"/>
    </xf>
    <xf numFmtId="2" applyNumberFormat="1" fontId="2" applyFont="1" fillId="0" applyFill="1" borderId="97" applyBorder="1" applyAlignment="1" xfId="0">
      <alignment vertical="bottom" horizontal="center"/>
    </xf>
    <xf numFmtId="2" applyNumberFormat="1" fontId="2" applyFont="1" fillId="0" applyFill="1" borderId="98" applyBorder="1" applyAlignment="1" xfId="0">
      <alignment vertical="bottom" horizontal="center"/>
    </xf>
    <xf numFmtId="2" applyNumberFormat="1" fontId="2" applyFont="1" fillId="0" applyFill="1" borderId="99" applyBorder="1" applyAlignment="1" xfId="0">
      <alignment vertical="bottom" horizontal="center"/>
    </xf>
    <xf numFmtId="2" applyNumberFormat="1" fontId="2" applyFont="1" fillId="0" applyFill="1" borderId="100" applyBorder="1" applyAlignment="1" xfId="0">
      <alignment vertical="bottom" horizontal="center"/>
    </xf>
    <xf numFmtId="2" applyNumberFormat="1" fontId="2" applyFont="1" fillId="0" applyFill="1" borderId="101" applyBorder="1" applyAlignment="1" xfId="0">
      <alignment vertical="bottom" horizontal="center"/>
    </xf>
    <xf numFmtId="2" applyNumberFormat="1" fontId="2" applyFont="1" fillId="0" applyFill="1" borderId="102" applyBorder="1" applyAlignment="1" xfId="0">
      <alignment vertical="bottom" horizontal="center"/>
    </xf>
    <xf numFmtId="2" applyNumberFormat="1" fontId="2" applyFont="1" fillId="5" applyFill="1" borderId="60" applyBorder="1" applyAlignment="1" xfId="0">
      <alignment vertical="bottom" horizontal="center"/>
    </xf>
    <xf numFmtId="2" applyNumberFormat="1" fontId="2" applyFont="1" fillId="5" applyFill="1" borderId="101" applyBorder="1" applyAlignment="1" xfId="0">
      <alignment vertical="bottom" horizontal="center"/>
    </xf>
    <xf numFmtId="2" applyNumberFormat="1" fontId="2" applyFont="1" fillId="5" applyFill="1" borderId="66" applyBorder="1" applyAlignment="1" xfId="0">
      <alignment vertical="bottom" horizontal="center"/>
    </xf>
    <xf numFmtId="0" applyNumberFormat="1" fontId="0" applyFont="1" fillId="0" applyFill="1" borderId="103" applyBorder="1" xfId="0"/>
    <xf numFmtId="0" applyNumberFormat="1" fontId="0" applyFont="1" fillId="0" applyFill="1" borderId="3" applyBorder="1" xfId="0"/>
    <xf numFmtId="0" applyNumberFormat="1" fontId="0" applyFont="1" fillId="0" applyFill="1" borderId="104" applyBorder="1" xfId="0"/>
    <xf numFmtId="0" applyNumberFormat="1" fontId="0" applyFont="1" fillId="0" applyFill="1" borderId="8" applyBorder="1" xfId="0"/>
    <xf numFmtId="169" applyNumberFormat="1" fontId="2" applyFont="1" fillId="0" applyFill="1" borderId="9" applyBorder="1" applyAlignment="1" xfId="0">
      <alignment vertical="bottom"/>
    </xf>
    <xf numFmtId="9" applyNumberFormat="1" fontId="2" applyFont="1" fillId="0" applyFill="1" borderId="9" applyBorder="1" applyAlignment="1" xfId="0">
      <alignment vertical="bottom"/>
    </xf>
    <xf numFmtId="10" applyNumberFormat="1" fontId="2" applyFont="1" fillId="0" applyFill="1" borderId="14" applyBorder="1" applyAlignment="1" xfId="0">
      <alignment vertical="bottom"/>
    </xf>
    <xf numFmtId="10" applyNumberFormat="1" fontId="2" applyFont="1" fillId="5" applyFill="1" borderId="14" applyBorder="1" applyAlignment="1" xfId="0">
      <alignment vertical="bottom"/>
    </xf>
    <xf numFmtId="10" applyNumberFormat="1" fontId="2" applyFont="1" fillId="6" applyFill="1" borderId="14" applyBorder="1" applyAlignment="1" xfId="0">
      <alignment vertical="bottom"/>
    </xf>
    <xf numFmtId="0" applyNumberFormat="1" fontId="2" applyFont="1" fillId="0" applyFill="1" borderId="9" applyBorder="1" applyAlignment="1" xfId="0">
      <alignment wrapText="1" vertical="bottom"/>
    </xf>
    <xf numFmtId="170" applyNumberFormat="1" fontId="2" applyFont="1" fillId="0" applyFill="1" borderId="9" applyBorder="1" applyAlignment="1" xfId="0">
      <alignment vertical="bottom"/>
    </xf>
    <xf numFmtId="171" applyNumberFormat="1" fontId="2" applyFont="1" fillId="0" applyFill="1" borderId="9" applyBorder="1" applyAlignment="1" xfId="0">
      <alignment vertical="bottom"/>
    </xf>
    <xf numFmtId="172" applyNumberFormat="1" fontId="2" applyFont="1" fillId="0" applyFill="1" borderId="9" applyBorder="1" applyAlignment="1" xfId="0">
      <alignment vertical="bottom"/>
    </xf>
    <xf numFmtId="0" applyNumberFormat="1" fontId="5" applyFont="1" fillId="0" applyFill="1" borderId="8" applyBorder="1" xfId="0"/>
    <xf numFmtId="10" applyNumberFormat="1" fontId="5" applyFont="1" fillId="0" applyFill="1" borderId="8" applyBorder="1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5F62-2452-4142-9E8A-860EEE6FDD0F}">
  <dimension ref="A1:D9"/>
  <sheetViews>
    <sheetView workbookViewId="0" topLeftCell="M1">
      <selection activeCell="V9" sqref="V9" activeCellId="0"/>
    </sheetView>
  </sheetViews>
  <sheetFormatPr defaultRowHeight="14.4" x14ac:dyDescent="0.3" outlineLevelRow="0" outlineLevelCol="0"/>
  <cols>
    <col min="5" max="5" width="15.44140625" customWidth="1" bestFit="1"/>
    <col min="6" max="6" width="18.33203125" customWidth="1" bestFit="1"/>
    <col min="7" max="7" width="8.88671875" style="16"/>
    <col min="10" max="10" width="6.6640625" customWidth="1"/>
    <col min="11" max="11" width="12.6640625" customWidth="1" bestFit="1"/>
    <col min="12" max="12" width="17.6640625" customWidth="1" bestFit="1"/>
    <col min="13" max="13" width="12.6640625" customWidth="1" bestFit="1"/>
    <col min="14" max="14" width="9.44140625" customWidth="1" bestFit="1"/>
    <col min="15" max="15" width="9.33203125" customWidth="1" bestFit="1"/>
    <col min="16" max="16" width="9.44140625" customWidth="1" bestFit="1"/>
    <col min="17" max="17" width="17.6640625" customWidth="1" bestFit="1"/>
    <col min="21" max="21" width="15.6640625" customWidth="1" bestFit="1"/>
    <col min="22" max="22" width="17.6640625" customWidth="1" bestFit="1"/>
    <col min="23" max="23" width="15.6640625" customWidth="1" bestFit="1"/>
    <col min="24" max="24" width="17.109375" customWidth="1"/>
  </cols>
  <sheetData>
    <row r="1" customHeight="1" ht="56">
      <c r="A1" s="122" t="s">
        <v>0</v>
      </c>
      <c r="B1" s="123" t="s">
        <v>1</v>
      </c>
      <c r="C1" s="123" t="s">
        <v>2</v>
      </c>
      <c r="D1" s="142" t="s">
        <v>3</v>
      </c>
      <c r="E1" s="174" t="s">
        <v>14</v>
      </c>
      <c r="F1" s="175"/>
      <c r="G1" s="176" t="s">
        <v>1</v>
      </c>
      <c r="H1" s="177" t="s">
        <v>2</v>
      </c>
      <c r="I1" s="176" t="s">
        <v>3</v>
      </c>
      <c r="J1" s="178" t="s">
        <v>18</v>
      </c>
      <c r="K1" s="179" t="s">
        <v>20</v>
      </c>
      <c r="L1" s="179"/>
      <c r="M1" s="179" t="s">
        <v>20</v>
      </c>
      <c r="N1" s="149" t="s">
        <v>21</v>
      </c>
      <c r="O1" s="123" t="s">
        <v>22</v>
      </c>
      <c r="P1" s="151" t="s">
        <v>23</v>
      </c>
      <c r="Q1" s="180"/>
      <c r="R1" s="159" t="s">
        <v>21</v>
      </c>
      <c r="S1" s="45" t="s">
        <v>22</v>
      </c>
      <c r="T1" s="160" t="s">
        <v>23</v>
      </c>
      <c r="U1" s="175" t="s">
        <v>27</v>
      </c>
      <c r="V1" s="180"/>
      <c r="W1" s="186" t="s">
        <v>24</v>
      </c>
      <c r="X1" s="188" t="s">
        <v>26</v>
      </c>
    </row>
    <row r="2" ht="15">
      <c r="A2" s="47" t="s">
        <v>4</v>
      </c>
      <c r="B2" s="5">
        <f>122</f>
        <v>122</v>
      </c>
      <c r="C2" s="5">
        <v>111</v>
      </c>
      <c r="D2" s="21">
        <v>134</v>
      </c>
      <c r="E2" s="139">
        <v>2</v>
      </c>
      <c r="F2" s="78" t="s">
        <v>15</v>
      </c>
      <c r="G2" s="140">
        <f>SUMPRODUCT(E2:E8,B2:B8)/B9</f>
        <v>11.613899613899614</v>
      </c>
      <c r="H2" s="136">
        <f>SUMPRODUCT(E2:E8,C2:C8)/C9</f>
        <v>12.861313868613138</v>
      </c>
      <c r="I2" s="136">
        <f>SUMPRODUCT(E2:E8,D2:D8)/D9</f>
        <v>13.411411411411411</v>
      </c>
      <c r="J2" s="129">
        <f>E2*E2</f>
        <v>4</v>
      </c>
      <c r="K2" s="129">
        <f>SUM(B2,C2,D2)</f>
        <v>367</v>
      </c>
      <c r="L2" s="68" t="s">
        <v>15</v>
      </c>
      <c r="M2" s="133">
        <f>SUMPRODUCT(E2:E8,K2:K8)/K9</f>
        <v>12.699769053117782</v>
      </c>
      <c r="N2" s="154">
        <v>222</v>
      </c>
      <c r="O2" s="155">
        <v>181</v>
      </c>
      <c r="P2" s="156">
        <v>214</v>
      </c>
      <c r="Q2" s="68" t="s">
        <v>15</v>
      </c>
      <c r="R2" s="161">
        <f>SUMPRODUCT(E2:E8,N2:N8)/N9</f>
        <v>8.935933147632312</v>
      </c>
      <c r="S2" s="162">
        <f>SUMPRODUCT(E2:E8,O2:O8)/O9</f>
        <v>10.651162790697674</v>
      </c>
      <c r="T2" s="163">
        <f>SUMPRODUCT(E2:E8,P2:P8)/P9</f>
        <v>11.200968523002421</v>
      </c>
      <c r="U2" s="190">
        <f>SUM(N2,O2,P2)</f>
        <v>617</v>
      </c>
      <c r="V2" s="129" t="s">
        <v>15</v>
      </c>
      <c r="W2" s="212">
        <f>SUMPRODUCT(E2:E8,U2:U8)/U9</f>
        <v>10.302867383512545</v>
      </c>
      <c r="X2" s="198">
        <f>M2/W2-1</f>
        <v>0.2326441349173285</v>
      </c>
    </row>
    <row r="3" ht="15">
      <c r="A3" s="47" t="s">
        <v>5</v>
      </c>
      <c r="B3" s="5">
        <v>38</v>
      </c>
      <c r="C3" s="5">
        <v>42</v>
      </c>
      <c r="D3" s="21">
        <v>54</v>
      </c>
      <c r="E3" s="71">
        <v>7</v>
      </c>
      <c r="F3" s="78" t="s">
        <v>16</v>
      </c>
      <c r="G3" s="135">
        <f>SUMPRODUCT(B2:B8,J2:J8)/B9-G2^2</f>
        <v>165.6269882679149</v>
      </c>
      <c r="H3" s="136">
        <f>SUMPRODUCT(C2:C8,J2:J8)/C9-H2^2</f>
        <v>157.7763865949172</v>
      </c>
      <c r="I3" s="136">
        <f>SUMPRODUCT(D2:D8,J2:J8)/D9-I2^2</f>
        <v>182.8127226325425</v>
      </c>
      <c r="J3" s="129">
        <f>E3*E3</f>
        <v>49</v>
      </c>
      <c r="K3" s="129">
        <f>SUM(B3,C3,D3)</f>
        <v>134</v>
      </c>
      <c r="L3" s="68" t="s">
        <v>16</v>
      </c>
      <c r="M3" s="133">
        <f>SUMPRODUCT(K2:K8,J2:J8)/M2^2</f>
        <v>1780.447914334207</v>
      </c>
      <c r="N3" s="113">
        <v>38</v>
      </c>
      <c r="O3" s="5">
        <v>42</v>
      </c>
      <c r="P3" s="114">
        <v>54</v>
      </c>
      <c r="Q3" s="68" t="s">
        <v>16</v>
      </c>
      <c r="R3" s="164">
        <f>SUMPRODUCT(N2:N8,J2:J8)/N9-R2^2</f>
        <v>138.06553332143608</v>
      </c>
      <c r="S3" s="153">
        <f>SUMPRODUCT(O2:O8,J2:J8)/O9-S2^2</f>
        <v>144.7911032990806</v>
      </c>
      <c r="T3" s="165">
        <f>SUMPRODUCT(P2:P8,J2:J8)/P9-T2^2</f>
        <v>167.73927266971137</v>
      </c>
      <c r="U3" s="190">
        <f>SUM(N3,O3,P3)</f>
        <v>134</v>
      </c>
      <c r="V3" s="129" t="s">
        <v>16</v>
      </c>
      <c r="W3" s="213">
        <f>SUMPRODUCT(U2:U8,J2:J8)/U9-W2^2</f>
        <v>152.05701686771755</v>
      </c>
      <c r="X3" s="194"/>
    </row>
    <row r="4" ht="15">
      <c r="A4" s="47" t="s">
        <v>6</v>
      </c>
      <c r="B4" s="5">
        <v>42</v>
      </c>
      <c r="C4" s="5">
        <v>44</v>
      </c>
      <c r="D4" s="21">
        <v>50</v>
      </c>
      <c r="E4" s="71">
        <v>15</v>
      </c>
      <c r="F4" s="80" t="s">
        <v>17</v>
      </c>
      <c r="G4" s="137">
        <f>SQRT(G3)</f>
        <v>12.869614923062574</v>
      </c>
      <c r="H4" s="138">
        <f>SQRT(H3)</f>
        <v>12.56090707691595</v>
      </c>
      <c r="I4" s="138">
        <f>SQRT(I3)</f>
        <v>13.520825515941787</v>
      </c>
      <c r="J4" s="129">
        <f>E4*E4</f>
        <v>225</v>
      </c>
      <c r="K4" s="129">
        <f>SUM(B4,C4,D4)</f>
        <v>136</v>
      </c>
      <c r="L4" s="69" t="s">
        <v>17</v>
      </c>
      <c r="M4" s="134">
        <f>SQRT(M3)</f>
        <v>42.195354179508996</v>
      </c>
      <c r="N4" s="113">
        <v>42</v>
      </c>
      <c r="O4" s="5">
        <v>44</v>
      </c>
      <c r="P4" s="114">
        <v>50</v>
      </c>
      <c r="Q4" s="69" t="s">
        <v>17</v>
      </c>
      <c r="R4" s="166">
        <f>SQRT(R3)</f>
        <v>11.750129076798947</v>
      </c>
      <c r="S4" s="167">
        <f>SQRT(S3)</f>
        <v>12.032917489083044</v>
      </c>
      <c r="T4" s="168">
        <f>SQRT(T3)</f>
        <v>12.951419716375165</v>
      </c>
      <c r="U4" s="190">
        <f>SUM(N4,O4,P4)</f>
        <v>136</v>
      </c>
      <c r="V4" s="131" t="s">
        <v>17</v>
      </c>
      <c r="W4" s="214">
        <f>SQRT(W3)</f>
        <v>12.331140128460042</v>
      </c>
      <c r="X4" s="194"/>
    </row>
    <row r="5" ht="15">
      <c r="A5" s="47" t="s">
        <v>7</v>
      </c>
      <c r="B5" s="5">
        <v>25</v>
      </c>
      <c r="C5" s="5">
        <v>40</v>
      </c>
      <c r="D5" s="21">
        <v>41</v>
      </c>
      <c r="E5" s="48">
        <v>24</v>
      </c>
      <c r="G5" s="55"/>
      <c r="J5" s="129">
        <f>E5*E5</f>
        <v>576</v>
      </c>
      <c r="K5" s="130">
        <f>SUM(B5,C5,D5)</f>
        <v>106</v>
      </c>
      <c r="N5" s="113">
        <v>25</v>
      </c>
      <c r="O5" s="5">
        <v>40</v>
      </c>
      <c r="P5" s="114">
        <v>41</v>
      </c>
      <c r="U5" s="130">
        <f>SUM(N5,O5,P5)</f>
        <v>106</v>
      </c>
      <c r="V5" s="194"/>
      <c r="W5" s="194"/>
      <c r="X5" s="194"/>
    </row>
    <row r="6" ht="15">
      <c r="A6" s="47" t="s">
        <v>8</v>
      </c>
      <c r="B6" s="5">
        <v>17</v>
      </c>
      <c r="C6" s="5">
        <v>25</v>
      </c>
      <c r="D6" s="21">
        <v>33</v>
      </c>
      <c r="E6" s="48">
        <v>34</v>
      </c>
      <c r="G6" s="17"/>
      <c r="J6" s="129">
        <f>E6*E6</f>
        <v>1156</v>
      </c>
      <c r="K6" s="130">
        <f>SUM(B6,C6,D6)</f>
        <v>75</v>
      </c>
      <c r="N6" s="113">
        <v>17</v>
      </c>
      <c r="O6" s="5">
        <v>25</v>
      </c>
      <c r="P6" s="114">
        <v>33</v>
      </c>
      <c r="U6" s="130">
        <f>SUM(N6,O6,P6)</f>
        <v>75</v>
      </c>
      <c r="V6" s="194"/>
      <c r="W6" s="194"/>
      <c r="X6" s="194"/>
    </row>
    <row r="7" ht="15">
      <c r="A7" s="47" t="s">
        <v>9</v>
      </c>
      <c r="B7" s="5">
        <v>12</v>
      </c>
      <c r="C7" s="5">
        <v>11</v>
      </c>
      <c r="D7" s="21">
        <v>17</v>
      </c>
      <c r="E7" s="48">
        <v>44</v>
      </c>
      <c r="G7" s="17"/>
      <c r="J7" s="129">
        <f>E7*E7</f>
        <v>1936</v>
      </c>
      <c r="K7" s="130">
        <f>SUM(B7,C7,D7)</f>
        <v>40</v>
      </c>
      <c r="N7" s="113">
        <v>12</v>
      </c>
      <c r="O7" s="5">
        <v>11</v>
      </c>
      <c r="P7" s="114">
        <v>17</v>
      </c>
      <c r="U7" s="130">
        <f>SUM(N7,O7,P7)</f>
        <v>40</v>
      </c>
      <c r="V7" s="194"/>
      <c r="W7" s="194"/>
      <c r="X7" s="194"/>
    </row>
    <row r="8" ht="15">
      <c r="A8" s="121" t="s">
        <v>10</v>
      </c>
      <c r="B8" s="21">
        <v>3</v>
      </c>
      <c r="C8" s="21">
        <v>1</v>
      </c>
      <c r="D8" s="21">
        <v>4</v>
      </c>
      <c r="E8" s="50">
        <v>54</v>
      </c>
      <c r="G8" s="17"/>
      <c r="J8" s="129">
        <f>E8*E8</f>
        <v>2916</v>
      </c>
      <c r="K8" s="130">
        <f>SUM(B8,C8,D8)</f>
        <v>8</v>
      </c>
      <c r="N8" s="116">
        <v>3</v>
      </c>
      <c r="O8" s="21">
        <v>1</v>
      </c>
      <c r="P8" s="117">
        <v>4</v>
      </c>
      <c r="U8" s="130">
        <f>SUM(N8,O8,P8)</f>
        <v>8</v>
      </c>
      <c r="V8" s="194"/>
      <c r="W8" s="194"/>
      <c r="X8" s="194"/>
    </row>
    <row r="9" ht="15">
      <c r="A9" s="122" t="s">
        <v>11</v>
      </c>
      <c r="B9" s="123">
        <f>SUM(B2:B8)</f>
        <v>259</v>
      </c>
      <c r="C9" s="123">
        <f>SUM(C2:C8)</f>
        <v>274</v>
      </c>
      <c r="D9" s="124">
        <f>SUM(D2:D8)</f>
        <v>333</v>
      </c>
      <c r="E9" s="125"/>
      <c r="G9" s="17"/>
      <c r="J9" s="131"/>
      <c r="K9" s="132">
        <f>SUM(K2:K8)</f>
        <v>866</v>
      </c>
      <c r="N9" s="126">
        <f>SUM(N2:N8)</f>
        <v>359</v>
      </c>
      <c r="O9" s="127">
        <f>SUM(O2:O8)</f>
        <v>344</v>
      </c>
      <c r="P9" s="128">
        <f>SUM(P2:P8)</f>
        <v>413</v>
      </c>
      <c r="U9" s="197">
        <f>SUM(U2:U8)</f>
        <v>1116</v>
      </c>
      <c r="V9" s="194"/>
      <c r="W9" s="194"/>
      <c r="X9" s="1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abSelected="1" topLeftCell="A73">
      <selection activeCell="E3" activeCellId="0" sqref="E3"/>
    </sheetView>
  </sheetViews>
  <sheetFormatPr defaultRowHeight="15" outlineLevelRow="0" outlineLevelCol="0"/>
  <cols>
    <col min="3" max="3" width="13.33203125" customWidth="1" bestFit="1"/>
    <col min="4" max="4" width="10.33203125" customWidth="1" bestFit="1"/>
    <col min="9" max="9" width="10.33203125" customWidth="1" bestFit="1"/>
    <col min="11" max="11" width="28.6640625" customWidth="1"/>
  </cols>
  <sheetData>
    <row r="1" ht="82">
      <c r="D1" s="215" t="s">
        <v>28</v>
      </c>
      <c r="E1" s="216">
        <v>100</v>
      </c>
      <c r="H1" s="215" t="s">
        <v>28</v>
      </c>
      <c r="I1" s="216">
        <v>100</v>
      </c>
      <c r="K1" s="224" t="s">
        <v>40</v>
      </c>
    </row>
    <row r="2">
      <c r="D2" s="217" t="s">
        <v>29</v>
      </c>
      <c r="E2" s="228">
        <v>0.7300000000000001</v>
      </c>
      <c r="H2" s="217" t="s">
        <v>29</v>
      </c>
      <c r="I2" s="218">
        <v>0.7500000000000001</v>
      </c>
    </row>
    <row r="5">
      <c r="B5" s="23" t="s">
        <v>34</v>
      </c>
      <c r="C5" s="23" t="s">
        <v>33</v>
      </c>
      <c r="D5" s="23" t="s">
        <v>32</v>
      </c>
      <c r="G5" s="23" t="s">
        <v>34</v>
      </c>
      <c r="H5" s="23" t="s">
        <v>33</v>
      </c>
      <c r="I5" s="23" t="s">
        <v>32</v>
      </c>
      <c r="K5" s="185">
        <f>H82-C82</f>
        <v>1.6947291040216306E-2</v>
      </c>
    </row>
    <row r="6">
      <c r="B6" s="24">
        <v>0</v>
      </c>
      <c r="C6" s="221">
        <f>BINOMDIST(B6,$E$1,$E$2,0)</f>
        <v>1.3689147905858366E-57</v>
      </c>
      <c r="D6" s="221">
        <f>BINOMDIST(B6,$E$1,$E$2,1)</f>
        <v>1.3689147905858366E-57</v>
      </c>
      <c r="G6" s="24">
        <v>0</v>
      </c>
      <c r="H6" s="221">
        <f>BINOMDIST(B6,$I$1,$I$2,0)</f>
        <v>6.2230152778608653E-61</v>
      </c>
      <c r="I6" s="221">
        <f>BINOMDIST(G6,$I$1,$I$2,1)</f>
        <v>6.2230152778608653E-61</v>
      </c>
    </row>
    <row r="7">
      <c r="B7" s="24">
        <v>1</v>
      </c>
      <c r="C7" s="221">
        <f>BINOMDIST(B7,$E$1,$E$2,0)</f>
        <v>3.701139989361708E-55</v>
      </c>
      <c r="D7" s="221">
        <f>BINOMDIST(B7,$E$1,$E$2,1)</f>
        <v>3.714829137267567E-55</v>
      </c>
      <c r="G7" s="24">
        <v>1</v>
      </c>
      <c r="H7" s="221">
        <f>BINOMDIST(B7,$I$1,$I$2,0)</f>
        <v>1.8669045833582608E-58</v>
      </c>
      <c r="I7" s="221">
        <f>BINOMDIST(G7,$I$1,$I$2,1)</f>
        <v>1.8731275986361216E-58</v>
      </c>
    </row>
    <row r="8">
      <c r="B8" s="24">
        <v>2</v>
      </c>
      <c r="C8" s="221">
        <f>BINOMDIST(B8,$E$1,$E$2,0)</f>
        <v>4.9533590190957555E-53</v>
      </c>
      <c r="D8" s="221">
        <f>BINOMDIST(B8,$E$1,$E$2,1)</f>
        <v>4.990507310468431E-53</v>
      </c>
      <c r="G8" s="24">
        <v>2</v>
      </c>
      <c r="H8" s="221">
        <f>BINOMDIST(B8,$I$1,$I$2,0)</f>
        <v>2.772353306287019E-56</v>
      </c>
      <c r="I8" s="221">
        <f>BINOMDIST(G8,$I$1,$I$2,1)</f>
        <v>2.7910845822733802E-56</v>
      </c>
    </row>
    <row r="9">
      <c r="B9" s="24">
        <v>3</v>
      </c>
      <c r="C9" s="221">
        <f>BINOMDIST(B9,$E$1,$E$2,0)</f>
        <v>4.374855607729759E-51</v>
      </c>
      <c r="D9" s="221">
        <f>BINOMDIST(B9,$E$1,$E$2,1)</f>
        <v>4.424760680834443E-51</v>
      </c>
      <c r="G9" s="24">
        <v>3</v>
      </c>
      <c r="H9" s="221">
        <f>BINOMDIST(B9,$I$1,$I$2,0)</f>
        <v>2.71690624016128E-54</v>
      </c>
      <c r="I9" s="221">
        <f>BINOMDIST(G9,$I$1,$I$2,1)</f>
        <v>2.744817085984014E-54</v>
      </c>
    </row>
    <row r="10">
      <c r="B10" s="24">
        <v>4</v>
      </c>
      <c r="C10" s="221">
        <f>BINOMDIST(B10,$E$1,$E$2,0)</f>
        <v>2.8683659776235584E-49</v>
      </c>
      <c r="D10" s="221">
        <f>BINOMDIST(B10,$E$1,$E$2,1)</f>
        <v>2.912613584431903E-49</v>
      </c>
      <c r="G10" s="24">
        <v>4</v>
      </c>
      <c r="H10" s="221">
        <f>BINOMDIST(B10,$I$1,$I$2,0)</f>
        <v>1.9765492897173324E-52</v>
      </c>
      <c r="I10" s="221">
        <f>BINOMDIST(G10,$I$1,$I$2,1)</f>
        <v>2.003997460577173E-52</v>
      </c>
    </row>
    <row r="11">
      <c r="B11" s="24">
        <v>5</v>
      </c>
      <c r="C11" s="221">
        <f>BINOMDIST(B11,$E$1,$E$2,0)</f>
        <v>1.4890006497174748E-47</v>
      </c>
      <c r="D11" s="221">
        <f>BINOMDIST(B11,$E$1,$E$2,1)</f>
        <v>1.5181267855617942E-47</v>
      </c>
      <c r="G11" s="24">
        <v>5</v>
      </c>
      <c r="H11" s="221">
        <f>BINOMDIST(B11,$I$1,$I$2,0)</f>
        <v>1.138492390877184E-50</v>
      </c>
      <c r="I11" s="221">
        <f>BINOMDIST(G11,$I$1,$I$2,1)</f>
        <v>1.158532365482956E-50</v>
      </c>
    </row>
    <row r="12">
      <c r="B12" s="24">
        <v>6</v>
      </c>
      <c r="C12" s="221">
        <f>BINOMDIST(B12,$E$1,$E$2,0)</f>
        <v>6.374209571475736E-46</v>
      </c>
      <c r="D12" s="221">
        <f>BINOMDIST(B12,$E$1,$E$2,1)</f>
        <v>6.526022250031917E-46</v>
      </c>
      <c r="G12" s="24">
        <v>6</v>
      </c>
      <c r="H12" s="221">
        <f>BINOMDIST(B12,$I$1,$I$2,0)</f>
        <v>5.4078388566666285E-49</v>
      </c>
      <c r="I12" s="221">
        <f>BINOMDIST(G12,$I$1,$I$2,1)</f>
        <v>5.523692093214924E-49</v>
      </c>
    </row>
    <row r="13">
      <c r="B13" s="24">
        <v>7</v>
      </c>
      <c r="C13" s="221">
        <f>BINOMDIST(B13,$E$1,$E$2,0)</f>
        <v>2.314276512141086E-44</v>
      </c>
      <c r="D13" s="221">
        <f>BINOMDIST(B13,$E$1,$E$2,1)</f>
        <v>2.379536734641406E-44</v>
      </c>
      <c r="G13" s="24">
        <v>7</v>
      </c>
      <c r="H13" s="221">
        <f>BINOMDIST(B13,$I$1,$I$2,0)</f>
        <v>2.178586510828557E-47</v>
      </c>
      <c r="I13" s="221">
        <f>BINOMDIST(G13,$I$1,$I$2,1)</f>
        <v>2.2338234317607063E-47</v>
      </c>
    </row>
    <row r="14">
      <c r="B14" s="24">
        <v>8</v>
      </c>
      <c r="C14" s="221">
        <f>BINOMDIST(B14,$E$1,$E$2,0)</f>
        <v>7.273899648576776E-43</v>
      </c>
      <c r="D14" s="221">
        <f>BINOMDIST(B14,$E$1,$E$2,1)</f>
        <v>7.511853322040921E-43</v>
      </c>
      <c r="G14" s="24">
        <v>8</v>
      </c>
      <c r="H14" s="221">
        <f>BINOMDIST(B14,$I$1,$I$2,0)</f>
        <v>7.597820456514597E-46</v>
      </c>
      <c r="I14" s="221">
        <f>BINOMDIST(G14,$I$1,$I$2,1)</f>
        <v>7.821202799690667E-46</v>
      </c>
    </row>
    <row r="15">
      <c r="B15" s="24">
        <v>9</v>
      </c>
      <c r="C15" s="221">
        <f>BINOMDIST(B15,$E$1,$E$2,0)</f>
        <v>2.0103502074008914E-41</v>
      </c>
      <c r="D15" s="221">
        <f>BINOMDIST(B15,$E$1,$E$2,1)</f>
        <v>2.0854687406213014E-41</v>
      </c>
      <c r="G15" s="24">
        <v>9</v>
      </c>
      <c r="H15" s="221">
        <f>BINOMDIST(B15,$I$1,$I$2,0)</f>
        <v>2.3299982733311445E-44</v>
      </c>
      <c r="I15" s="221">
        <f>BINOMDIST(G15,$I$1,$I$2,1)</f>
        <v>2.4082103013280515E-44</v>
      </c>
    </row>
    <row r="16">
      <c r="B16" s="24">
        <v>10</v>
      </c>
      <c r="C16" s="221">
        <f>BINOMDIST(B16,$E$1,$E$2,0)</f>
        <v>4.946206084357084E-40</v>
      </c>
      <c r="D16" s="221">
        <f>BINOMDIST(B16,$E$1,$E$2,1)</f>
        <v>5.154752958419217E-40</v>
      </c>
      <c r="G16" s="24">
        <v>10</v>
      </c>
      <c r="H16" s="221">
        <f>BINOMDIST(B16,$I$1,$I$2,0)</f>
        <v>6.360895286194029E-43</v>
      </c>
      <c r="I16" s="221">
        <f>BINOMDIST(G16,$I$1,$I$2,1)</f>
        <v>6.601716316326835E-43</v>
      </c>
    </row>
    <row r="17">
      <c r="B17" s="24">
        <v>11</v>
      </c>
      <c r="C17" s="221">
        <f>BINOMDIST(B17,$E$1,$E$2,0)</f>
        <v>1.0941607398729312E-38</v>
      </c>
      <c r="D17" s="221">
        <f>BINOMDIST(B17,$E$1,$E$2,1)</f>
        <v>1.1457082694571239E-38</v>
      </c>
      <c r="G17" s="24">
        <v>11</v>
      </c>
      <c r="H17" s="221">
        <f>BINOMDIST(B17,$I$1,$I$2,0)</f>
        <v>1.561310661156717E-41</v>
      </c>
      <c r="I17" s="221">
        <f>BINOMDIST(G17,$I$1,$I$2,1)</f>
        <v>1.6273278243199855E-41</v>
      </c>
    </row>
    <row r="18">
      <c r="B18" s="24">
        <v>12</v>
      </c>
      <c r="C18" s="221">
        <f>BINOMDIST(B18,$E$1,$E$2,0)</f>
        <v>2.194062446590876E-37</v>
      </c>
      <c r="D18" s="221">
        <f>BINOMDIST(B18,$E$1,$E$2,1)</f>
        <v>2.3086332735365895E-37</v>
      </c>
      <c r="G18" s="24">
        <v>12</v>
      </c>
      <c r="H18" s="221">
        <f>BINOMDIST(B18,$I$1,$I$2,0)</f>
        <v>3.4739162210736974E-40</v>
      </c>
      <c r="I18" s="221">
        <f>BINOMDIST(G18,$I$1,$I$2,1)</f>
        <v>3.6366490035056965E-40</v>
      </c>
    </row>
    <row r="19">
      <c r="B19" s="24">
        <v>13</v>
      </c>
      <c r="C19" s="221">
        <f>BINOMDIST(B19,$E$1,$E$2,0)</f>
        <v>4.015571839572591E-36</v>
      </c>
      <c r="D19" s="221">
        <f>BINOMDIST(B19,$E$1,$E$2,1)</f>
        <v>4.246435166926252E-36</v>
      </c>
      <c r="G19" s="24">
        <v>13</v>
      </c>
      <c r="H19" s="221">
        <f>BINOMDIST(B19,$I$1,$I$2,0)</f>
        <v>7.054722172026589E-39</v>
      </c>
      <c r="I19" s="221">
        <f>BINOMDIST(G19,$I$1,$I$2,1)</f>
        <v>7.418387072377162E-39</v>
      </c>
    </row>
    <row r="20">
      <c r="B20" s="24">
        <v>14</v>
      </c>
      <c r="C20" s="221">
        <f>BINOMDIST(B20,$E$1,$E$2,0)</f>
        <v>6.746798082837446E-35</v>
      </c>
      <c r="D20" s="221">
        <f>BINOMDIST(B20,$E$1,$E$2,1)</f>
        <v>7.171441599530073E-35</v>
      </c>
      <c r="G20" s="24">
        <v>14</v>
      </c>
      <c r="H20" s="221">
        <f>BINOMDIST(B20,$I$1,$I$2,0)</f>
        <v>1.3152017763563867E-37</v>
      </c>
      <c r="I20" s="221">
        <f>BINOMDIST(G20,$I$1,$I$2,1)</f>
        <v>1.3893856470801583E-37</v>
      </c>
    </row>
    <row r="21">
      <c r="B21" s="24">
        <v>15</v>
      </c>
      <c r="C21" s="221">
        <f>BINOMDIST(B21,$E$1,$E$2,0)</f>
        <v>1.045836996643296E-33</v>
      </c>
      <c r="D21" s="221">
        <f>BINOMDIST(B21,$E$1,$E$2,1)</f>
        <v>1.1175514126385973E-33</v>
      </c>
      <c r="G21" s="24">
        <v>15</v>
      </c>
      <c r="H21" s="221">
        <f>BINOMDIST(B21,$I$1,$I$2,0)</f>
        <v>2.2621470553329855E-36</v>
      </c>
      <c r="I21" s="221">
        <f>BINOMDIST(G21,$I$1,$I$2,1)</f>
        <v>2.4010856200410025E-36</v>
      </c>
    </row>
    <row r="22">
      <c r="B22" s="24">
        <v>16</v>
      </c>
      <c r="C22" s="221">
        <f>BINOMDIST(B22,$E$1,$E$2,0)</f>
        <v>1.5021802231878831E-32</v>
      </c>
      <c r="D22" s="221">
        <f>BINOMDIST(B22,$E$1,$E$2,1)</f>
        <v>1.6139353644517436E-32</v>
      </c>
      <c r="G22" s="24">
        <v>16</v>
      </c>
      <c r="H22" s="221">
        <f>BINOMDIST(B22,$I$1,$I$2,0)</f>
        <v>3.6052968694369486E-35</v>
      </c>
      <c r="I22" s="221">
        <f>BINOMDIST(G22,$I$1,$I$2,1)</f>
        <v>3.845405431441049E-35</v>
      </c>
    </row>
    <row r="23">
      <c r="B23" s="24">
        <v>17</v>
      </c>
      <c r="C23" s="221">
        <f>BINOMDIST(B23,$E$1,$E$2,0)</f>
        <v>2.0068342328078656E-31</v>
      </c>
      <c r="D23" s="221">
        <f>BINOMDIST(B23,$E$1,$E$2,1)</f>
        <v>2.1682277692530414E-31</v>
      </c>
      <c r="G23" s="24">
        <v>17</v>
      </c>
      <c r="H23" s="221">
        <f>BINOMDIST(B23,$I$1,$I$2,0)</f>
        <v>5.344322418224185E-34</v>
      </c>
      <c r="I23" s="221">
        <f>BINOMDIST(G23,$I$1,$I$2,1)</f>
        <v>5.728862961368292E-34</v>
      </c>
    </row>
    <row r="24">
      <c r="B24" s="24">
        <v>18</v>
      </c>
      <c r="C24" s="221">
        <f>BINOMDIST(B24,$E$1,$E$2,0)</f>
        <v>2.5019359293380382E-30</v>
      </c>
      <c r="D24" s="221">
        <f>BINOMDIST(B24,$E$1,$E$2,1)</f>
        <v>2.7187587062633435E-30</v>
      </c>
      <c r="G24" s="24">
        <v>18</v>
      </c>
      <c r="H24" s="221">
        <f>BINOMDIST(B24,$I$1,$I$2,0)</f>
        <v>7.392979345210128E-33</v>
      </c>
      <c r="I24" s="221">
        <f>BINOMDIST(G24,$I$1,$I$2,1)</f>
        <v>7.965865641346958E-33</v>
      </c>
    </row>
    <row r="25">
      <c r="B25" s="24">
        <v>19</v>
      </c>
      <c r="C25" s="221">
        <f>BINOMDIST(B25,$E$1,$E$2,0)</f>
        <v>2.9194129577032175E-29</v>
      </c>
      <c r="D25" s="221">
        <f>BINOMDIST(B25,$E$1,$E$2,1)</f>
        <v>3.1912888283295526E-29</v>
      </c>
      <c r="G25" s="24">
        <v>19</v>
      </c>
      <c r="H25" s="221">
        <f>BINOMDIST(B25,$I$1,$I$2,0)</f>
        <v>9.571962731166804E-32</v>
      </c>
      <c r="I25" s="221">
        <f>BINOMDIST(G25,$I$1,$I$2,1)</f>
        <v>1.03685492953015E-31</v>
      </c>
    </row>
    <row r="26">
      <c r="B26" s="24">
        <v>20</v>
      </c>
      <c r="C26" s="221">
        <f>BINOMDIST(B26,$E$1,$E$2,0)</f>
        <v>3.1967571886850226E-28</v>
      </c>
      <c r="D26" s="221">
        <f>BINOMDIST(B26,$E$1,$E$2,1)</f>
        <v>3.515886071517981E-28</v>
      </c>
      <c r="G26" s="24">
        <v>20</v>
      </c>
      <c r="H26" s="221">
        <f>BINOMDIST(B26,$I$1,$I$2,0)</f>
        <v>1.1629934718367669E-30</v>
      </c>
      <c r="I26" s="221">
        <f>BINOMDIST(G26,$I$1,$I$2,1)</f>
        <v>1.2666789647897828E-30</v>
      </c>
    </row>
    <row r="27">
      <c r="B27" s="24">
        <v>21</v>
      </c>
      <c r="C27" s="221">
        <f>BINOMDIST(B27,$E$1,$E$2,0)</f>
        <v>3.292603524148245E-27</v>
      </c>
      <c r="D27" s="221">
        <f>BINOMDIST(B27,$E$1,$E$2,1)</f>
        <v>3.6441921313000444E-27</v>
      </c>
      <c r="G27" s="24">
        <v>21</v>
      </c>
      <c r="H27" s="221">
        <f>BINOMDIST(B27,$I$1,$I$2,0)</f>
        <v>1.3291353963848776E-29</v>
      </c>
      <c r="I27" s="221">
        <f>BINOMDIST(G27,$I$1,$I$2,1)</f>
        <v>1.4558032928638565E-29</v>
      </c>
    </row>
    <row r="28">
      <c r="B28" s="24">
        <v>22</v>
      </c>
      <c r="C28" s="221">
        <f>BINOMDIST(B28,$E$1,$E$2,0)</f>
        <v>3.196707832283323E-26</v>
      </c>
      <c r="D28" s="221">
        <f>BINOMDIST(B28,$E$1,$E$2,1)</f>
        <v>3.561127045413328E-26</v>
      </c>
      <c r="G28" s="24">
        <v>22</v>
      </c>
      <c r="H28" s="221">
        <f>BINOMDIST(B28,$I$1,$I$2,0)</f>
        <v>1.4318413133782554E-28</v>
      </c>
      <c r="I28" s="221">
        <f>BINOMDIST(G28,$I$1,$I$2,1)</f>
        <v>1.5774216426646416E-28</v>
      </c>
    </row>
    <row r="29">
      <c r="B29" s="24">
        <v>23</v>
      </c>
      <c r="C29" s="221">
        <f>BINOMDIST(B29,$E$1,$E$2,0)</f>
        <v>2.9310876645766915E-25</v>
      </c>
      <c r="D29" s="221">
        <f>BINOMDIST(B29,$E$1,$E$2,1)</f>
        <v>3.287200369118025E-25</v>
      </c>
      <c r="G29" s="24">
        <v>23</v>
      </c>
      <c r="H29" s="221">
        <f>BINOMDIST(B29,$I$1,$I$2,0)</f>
        <v>1.456742901437009E-27</v>
      </c>
      <c r="I29" s="221">
        <f>BINOMDIST(G29,$I$1,$I$2,1)</f>
        <v>1.614485065703473E-27</v>
      </c>
    </row>
    <row r="30">
      <c r="B30" s="24">
        <v>24</v>
      </c>
      <c r="C30" s="221">
        <f>BINOMDIST(B30,$E$1,$E$2,0)</f>
        <v>2.542537617682961E-24</v>
      </c>
      <c r="D30" s="221">
        <f>BINOMDIST(B30,$E$1,$E$2,1)</f>
        <v>2.8712576545947642E-24</v>
      </c>
      <c r="G30" s="24">
        <v>24</v>
      </c>
      <c r="H30" s="221">
        <f>BINOMDIST(B30,$I$1,$I$2,0)</f>
        <v>1.4021150426331213E-26</v>
      </c>
      <c r="I30" s="221">
        <f>BINOMDIST(G30,$I$1,$I$2,1)</f>
        <v>1.5635635492034693E-26</v>
      </c>
    </row>
    <row r="31">
      <c r="B31" s="24">
        <v>25</v>
      </c>
      <c r="C31" s="221">
        <f>BINOMDIST(B31,$E$1,$E$2,0)</f>
        <v>2.0897775856155662E-23</v>
      </c>
      <c r="D31" s="221">
        <f>BINOMDIST(B31,$E$1,$E$2,1)</f>
        <v>2.376903351075044E-23</v>
      </c>
      <c r="G31" s="24">
        <v>25</v>
      </c>
      <c r="H31" s="221">
        <f>BINOMDIST(B31,$I$1,$I$2,0)</f>
        <v>1.2787289188814075E-25</v>
      </c>
      <c r="I31" s="221">
        <f>BINOMDIST(G31,$I$1,$I$2,1)</f>
        <v>1.435085273801755E-25</v>
      </c>
    </row>
    <row r="32">
      <c r="B32" s="24">
        <v>26</v>
      </c>
      <c r="C32" s="221">
        <f>BINOMDIST(B32,$E$1,$E$2,0)</f>
        <v>1.6298479033112865E-22</v>
      </c>
      <c r="D32" s="221">
        <f>BINOMDIST(B32,$E$1,$E$2,1)</f>
        <v>1.8675382384187917E-22</v>
      </c>
      <c r="G32" s="24">
        <v>26</v>
      </c>
      <c r="H32" s="221">
        <f>BINOMDIST(B32,$I$1,$I$2,0)</f>
        <v>1.1065923336473728E-24</v>
      </c>
      <c r="I32" s="221">
        <f>BINOMDIST(G32,$I$1,$I$2,1)</f>
        <v>1.2501008610275485E-24</v>
      </c>
    </row>
    <row r="33">
      <c r="B33" s="24">
        <v>27</v>
      </c>
      <c r="C33" s="221">
        <f>BINOMDIST(B33,$E$1,$E$2,0)</f>
        <v>1.2077418893947292E-21</v>
      </c>
      <c r="D33" s="221">
        <f>BINOMDIST(B33,$E$1,$E$2,1)</f>
        <v>1.3944957132366084E-21</v>
      </c>
      <c r="G33" s="24">
        <v>27</v>
      </c>
      <c r="H33" s="221">
        <f>BINOMDIST(B33,$I$1,$I$2,0)</f>
        <v>9.098648076656182E-24</v>
      </c>
      <c r="I33" s="221">
        <f>BINOMDIST(G33,$I$1,$I$2,1)</f>
        <v>1.0348748937683732E-23</v>
      </c>
    </row>
    <row r="34">
      <c r="B34" s="24">
        <v>28</v>
      </c>
      <c r="C34" s="221">
        <f>BINOMDIST(B34,$E$1,$E$2,0)</f>
        <v>8.51330228648745E-21</v>
      </c>
      <c r="D34" s="221">
        <f>BINOMDIST(B34,$E$1,$E$2,1)</f>
        <v>9.907797999724062E-21</v>
      </c>
      <c r="G34" s="24">
        <v>28</v>
      </c>
      <c r="H34" s="221">
        <f>BINOMDIST(B34,$I$1,$I$2,0)</f>
        <v>7.11644260281323E-23</v>
      </c>
      <c r="I34" s="221">
        <f>BINOMDIST(G34,$I$1,$I$2,1)</f>
        <v>8.151317496581606E-23</v>
      </c>
    </row>
    <row r="35">
      <c r="B35" s="24">
        <v>29</v>
      </c>
      <c r="C35" s="221">
        <f>BINOMDIST(B35,$E$1,$E$2,0)</f>
        <v>5.714676477366292E-20</v>
      </c>
      <c r="D35" s="221">
        <f>BINOMDIST(B35,$E$1,$E$2,1)</f>
        <v>6.705456277338699E-20</v>
      </c>
      <c r="G35" s="24">
        <v>29</v>
      </c>
      <c r="H35" s="221">
        <f>BINOMDIST(B35,$I$1,$I$2,0)</f>
        <v>5.300522766233307E-22</v>
      </c>
      <c r="I35" s="221">
        <f>BINOMDIST(G35,$I$1,$I$2,1)</f>
        <v>6.115654515891467E-22</v>
      </c>
    </row>
    <row r="36">
      <c r="B36" s="24">
        <v>30</v>
      </c>
      <c r="C36" s="221">
        <f>BINOMDIST(B36,$E$1,$E$2,0)</f>
        <v>3.6566874298999383E-19</v>
      </c>
      <c r="D36" s="221">
        <f>BINOMDIST(B36,$E$1,$E$2,1)</f>
        <v>4.32723305763381E-19</v>
      </c>
      <c r="G36" s="24">
        <v>30</v>
      </c>
      <c r="H36" s="221">
        <f>BINOMDIST(B36,$I$1,$I$2,0)</f>
        <v>3.7633711640256495E-21</v>
      </c>
      <c r="I36" s="221">
        <f>BINOMDIST(G36,$I$1,$I$2,1)</f>
        <v>4.374936615614796E-21</v>
      </c>
    </row>
    <row r="37">
      <c r="B37" s="24">
        <v>31</v>
      </c>
      <c r="C37" s="221">
        <f>BINOMDIST(B37,$E$1,$E$2,0)</f>
        <v>2.2324579171790554E-18</v>
      </c>
      <c r="D37" s="221">
        <f>BINOMDIST(B37,$E$1,$E$2,1)</f>
        <v>2.665181222942437E-18</v>
      </c>
      <c r="G37" s="24">
        <v>31</v>
      </c>
      <c r="H37" s="221">
        <f>BINOMDIST(B37,$I$1,$I$2,0)</f>
        <v>2.5493804659528604E-20</v>
      </c>
      <c r="I37" s="221">
        <f>BINOMDIST(G37,$I$1,$I$2,1)</f>
        <v>2.986874127514341E-20</v>
      </c>
    </row>
    <row r="38">
      <c r="B38" s="24">
        <v>32</v>
      </c>
      <c r="C38" s="221">
        <f>BINOMDIST(B38,$E$1,$E$2,0)</f>
        <v>1.3014919593554292E-17</v>
      </c>
      <c r="D38" s="221">
        <f>BINOMDIST(B38,$E$1,$E$2,1)</f>
        <v>1.5680100816496734E-17</v>
      </c>
      <c r="G38" s="24">
        <v>32</v>
      </c>
      <c r="H38" s="221">
        <f>BINOMDIST(B38,$I$1,$I$2,0)</f>
        <v>1.649130488913258E-19</v>
      </c>
      <c r="I38" s="221">
        <f>BINOMDIST(G38,$I$1,$I$2,1)</f>
        <v>1.9478179016646922E-19</v>
      </c>
    </row>
    <row r="39">
      <c r="B39" s="24">
        <v>33</v>
      </c>
      <c r="C39" s="221">
        <f>BINOMDIST(B39,$E$1,$E$2,0)</f>
        <v>7.25096081508457E-17</v>
      </c>
      <c r="D39" s="221">
        <f>BINOMDIST(B39,$E$1,$E$2,1)</f>
        <v>8.818970896734248E-17</v>
      </c>
      <c r="G39" s="24">
        <v>33</v>
      </c>
      <c r="H39" s="221">
        <f>BINOMDIST(B39,$I$1,$I$2,0)</f>
        <v>1.0194624840554687E-18</v>
      </c>
      <c r="I39" s="221">
        <f>BINOMDIST(G39,$I$1,$I$2,1)</f>
        <v>1.2142442742219387E-18</v>
      </c>
    </row>
    <row r="40">
      <c r="B40" s="24">
        <v>34</v>
      </c>
      <c r="C40" s="221">
        <f>BINOMDIST(B40,$E$1,$E$2,0)</f>
        <v>3.863229776315758E-16</v>
      </c>
      <c r="D40" s="221">
        <f>BINOMDIST(B40,$E$1,$E$2,1)</f>
        <v>4.745126865989183E-16</v>
      </c>
      <c r="G40" s="24">
        <v>34</v>
      </c>
      <c r="H40" s="221">
        <f>BINOMDIST(B40,$I$1,$I$2,0)</f>
        <v>6.026822332210276E-18</v>
      </c>
      <c r="I40" s="221">
        <f>BINOMDIST(G40,$I$1,$I$2,1)</f>
        <v>7.241066606432218E-18</v>
      </c>
    </row>
    <row r="41">
      <c r="B41" s="24">
        <v>35</v>
      </c>
      <c r="C41" s="221">
        <f>BINOMDIST(B41,$E$1,$E$2,0)</f>
        <v>1.9696339748454327E-15</v>
      </c>
      <c r="D41" s="221">
        <f>BINOMDIST(B41,$E$1,$E$2,1)</f>
        <v>2.4441466614443506E-15</v>
      </c>
      <c r="G41" s="24">
        <v>35</v>
      </c>
      <c r="H41" s="221">
        <f>BINOMDIST(B41,$I$1,$I$2,0)</f>
        <v>3.409459490793246E-17</v>
      </c>
      <c r="I41" s="221">
        <f>BINOMDIST(G41,$I$1,$I$2,1)</f>
        <v>4.133566151436467E-17</v>
      </c>
    </row>
    <row r="42">
      <c r="B42" s="24">
        <v>36</v>
      </c>
      <c r="C42" s="221">
        <f>BINOMDIST(B42,$E$1,$E$2,0)</f>
        <v>9.615137047985163E-15</v>
      </c>
      <c r="D42" s="221">
        <f>BINOMDIST(B42,$E$1,$E$2,1)</f>
        <v>1.2059283709429515E-14</v>
      </c>
      <c r="G42" s="24">
        <v>36</v>
      </c>
      <c r="H42" s="221">
        <f>BINOMDIST(B42,$I$1,$I$2,0)</f>
        <v>1.8467905575130084E-16</v>
      </c>
      <c r="I42" s="221">
        <f>BINOMDIST(G42,$I$1,$I$2,1)</f>
        <v>2.2601471726566555E-16</v>
      </c>
    </row>
    <row r="43">
      <c r="B43" s="24">
        <v>37</v>
      </c>
      <c r="C43" s="221">
        <f>BINOMDIST(B43,$E$1,$E$2,0)</f>
        <v>4.496688717536207E-14</v>
      </c>
      <c r="D43" s="221">
        <f>BINOMDIST(B43,$E$1,$E$2,1)</f>
        <v>5.70261708847916E-14</v>
      </c>
      <c r="G43" s="24">
        <v>37</v>
      </c>
      <c r="H43" s="221">
        <f>BINOMDIST(B43,$I$1,$I$2,0)</f>
        <v>9.583345595743183E-16</v>
      </c>
      <c r="I43" s="221">
        <f>BINOMDIST(G43,$I$1,$I$2,1)</f>
        <v>1.1843492768399843E-15</v>
      </c>
    </row>
    <row r="44">
      <c r="B44" s="24">
        <v>38</v>
      </c>
      <c r="C44" s="221">
        <f>BINOMDIST(B44,$E$1,$E$2,0)</f>
        <v>2.015620995316669E-13</v>
      </c>
      <c r="D44" s="221">
        <f>BINOMDIST(B44,$E$1,$E$2,1)</f>
        <v>2.5858827041645856E-13</v>
      </c>
      <c r="G44" s="24">
        <v>38</v>
      </c>
      <c r="H44" s="221">
        <f>BINOMDIST(B44,$I$1,$I$2,0)</f>
        <v>4.7664534673564815E-15</v>
      </c>
      <c r="I44" s="221">
        <f>BINOMDIST(G44,$I$1,$I$2,1)</f>
        <v>5.950802744196467E-15</v>
      </c>
    </row>
    <row r="45">
      <c r="B45" s="24">
        <v>39</v>
      </c>
      <c r="C45" s="221">
        <f>BINOMDIST(B45,$E$1,$E$2,0)</f>
        <v>8.663533356888171E-13</v>
      </c>
      <c r="D45" s="221">
        <f>BINOMDIST(B45,$E$1,$E$2,1)</f>
        <v>1.124941606105276E-12</v>
      </c>
      <c r="G45" s="24">
        <v>39</v>
      </c>
      <c r="H45" s="221">
        <f>BINOMDIST(B45,$I$1,$I$2,0)</f>
        <v>2.2732316536623225E-14</v>
      </c>
      <c r="I45" s="221">
        <f>BINOMDIST(G45,$I$1,$I$2,1)</f>
        <v>2.8683119280819706E-14</v>
      </c>
    </row>
    <row r="46">
      <c r="B46" s="24">
        <v>40</v>
      </c>
      <c r="C46" s="221">
        <f>BINOMDIST(B46,$E$1,$E$2,0)</f>
        <v>3.572103151687322E-12</v>
      </c>
      <c r="D46" s="221">
        <f>BINOMDIST(B46,$E$1,$E$2,1)</f>
        <v>4.697044757792597E-12</v>
      </c>
      <c r="G46" s="24">
        <v>40</v>
      </c>
      <c r="H46" s="221">
        <f>BINOMDIST(B46,$I$1,$I$2,0)</f>
        <v>1.0400034815505137E-13</v>
      </c>
      <c r="I46" s="221">
        <f>BINOMDIST(G46,$I$1,$I$2,1)</f>
        <v>1.3268346743587108E-13</v>
      </c>
    </row>
    <row r="47">
      <c r="B47" s="24">
        <v>41</v>
      </c>
      <c r="C47" s="221">
        <f>BINOMDIST(B47,$E$1,$E$2,0)</f>
        <v>1.4133524665212712E-11</v>
      </c>
      <c r="D47" s="221">
        <f>BINOMDIST(B47,$E$1,$E$2,1)</f>
        <v>1.8830569423005305E-11</v>
      </c>
      <c r="G47" s="24">
        <v>41</v>
      </c>
      <c r="H47" s="221">
        <f>BINOMDIST(B47,$I$1,$I$2,0)</f>
        <v>4.565868943392502E-13</v>
      </c>
      <c r="I47" s="221">
        <f>BINOMDIST(G47,$I$1,$I$2,1)</f>
        <v>5.892703617751214E-13</v>
      </c>
    </row>
    <row r="48">
      <c r="B48" s="24">
        <v>42</v>
      </c>
      <c r="C48" s="221">
        <f>BINOMDIST(B48,$E$1,$E$2,0)</f>
        <v>5.3679974191420806E-11</v>
      </c>
      <c r="D48" s="221">
        <f>BINOMDIST(B48,$E$1,$E$2,1)</f>
        <v>7.251054361442609E-11</v>
      </c>
      <c r="G48" s="24">
        <v>42</v>
      </c>
      <c r="H48" s="221">
        <f>BINOMDIST(B48,$I$1,$I$2,0)</f>
        <v>1.9241876261439843E-12</v>
      </c>
      <c r="I48" s="221">
        <f>BINOMDIST(G48,$I$1,$I$2,1)</f>
        <v>2.5134579879191056E-12</v>
      </c>
    </row>
    <row r="49">
      <c r="B49" s="24">
        <v>43</v>
      </c>
      <c r="C49" s="221">
        <f>BINOMDIST(B49,$E$1,$E$2,0)</f>
        <v>1.9576314446724882E-10</v>
      </c>
      <c r="D49" s="221">
        <f>BINOMDIST(B49,$E$1,$E$2,1)</f>
        <v>2.6827368808167473E-10</v>
      </c>
      <c r="G49" s="24">
        <v>43</v>
      </c>
      <c r="H49" s="221">
        <f>BINOMDIST(B49,$I$1,$I$2,0)</f>
        <v>7.78624760346636E-12</v>
      </c>
      <c r="I49" s="221">
        <f>BINOMDIST(G49,$I$1,$I$2,1)</f>
        <v>1.0299705591385464E-11</v>
      </c>
    </row>
    <row r="50">
      <c r="B50" s="24">
        <v>44</v>
      </c>
      <c r="C50" s="221">
        <f>BINOMDIST(B50,$E$1,$E$2,0)</f>
        <v>6.856653570102885E-10</v>
      </c>
      <c r="D50" s="221">
        <f>BINOMDIST(B50,$E$1,$E$2,1)</f>
        <v>9.539390450919627E-10</v>
      </c>
      <c r="G50" s="24">
        <v>44</v>
      </c>
      <c r="H50" s="221">
        <f>BINOMDIST(B50,$I$1,$I$2,0)</f>
        <v>3.0260189549835206E-11</v>
      </c>
      <c r="I50" s="221">
        <f>BINOMDIST(G50,$I$1,$I$2,1)</f>
        <v>4.0559895141220653E-11</v>
      </c>
    </row>
    <row r="51">
      <c r="B51" s="24">
        <v>45</v>
      </c>
      <c r="C51" s="221">
        <f>BINOMDIST(B51,$E$1,$E$2,0)</f>
        <v>2.3069958678667157E-9</v>
      </c>
      <c r="D51" s="221">
        <f>BINOMDIST(B51,$E$1,$E$2,1)</f>
        <v>3.260934912958677E-9</v>
      </c>
      <c r="G51" s="24">
        <v>45</v>
      </c>
      <c r="H51" s="221">
        <f>BINOMDIST(B51,$I$1,$I$2,0)</f>
        <v>1.1297137431938475E-10</v>
      </c>
      <c r="I51" s="221">
        <f>BINOMDIST(G51,$I$1,$I$2,1)</f>
        <v>1.5353126946060543E-10</v>
      </c>
    </row>
    <row r="52">
      <c r="B52" s="24">
        <v>46</v>
      </c>
      <c r="C52" s="221">
        <f>BINOMDIST(B52,$E$1,$E$2,0)</f>
        <v>7.457800651759153E-9</v>
      </c>
      <c r="D52" s="221">
        <f>BINOMDIST(B52,$E$1,$E$2,1)</f>
        <v>1.0718735564717827E-8</v>
      </c>
      <c r="G52" s="24">
        <v>46</v>
      </c>
      <c r="H52" s="221">
        <f>BINOMDIST(B52,$I$1,$I$2,0)</f>
        <v>4.0522340788474993E-10</v>
      </c>
      <c r="I52" s="221">
        <f>BINOMDIST(G52,$I$1,$I$2,1)</f>
        <v>5.587546773453553E-10</v>
      </c>
    </row>
    <row r="53">
      <c r="B53" s="24">
        <v>47</v>
      </c>
      <c r="C53" s="221">
        <f>BINOMDIST(B53,$E$1,$E$2,0)</f>
        <v>2.3166785003336945E-8</v>
      </c>
      <c r="D53" s="221">
        <f>BINOMDIST(B53,$E$1,$E$2,1)</f>
        <v>3.3885520568054774E-8</v>
      </c>
      <c r="G53" s="24">
        <v>47</v>
      </c>
      <c r="H53" s="221">
        <f>BINOMDIST(B53,$I$1,$I$2,0)</f>
        <v>1.3967274910070105E-9</v>
      </c>
      <c r="I53" s="221">
        <f>BINOMDIST(G53,$I$1,$I$2,1)</f>
        <v>1.9554821683523665E-9</v>
      </c>
    </row>
    <row r="54">
      <c r="B54" s="24">
        <v>48</v>
      </c>
      <c r="C54" s="221">
        <f>BINOMDIST(B54,$E$1,$E$2,0)</f>
        <v>6.91607185014743E-8</v>
      </c>
      <c r="D54" s="221">
        <f>BINOMDIST(B54,$E$1,$E$2,1)</f>
        <v>1.0304623906952905E-7</v>
      </c>
      <c r="G54" s="24">
        <v>48</v>
      </c>
      <c r="H54" s="221">
        <f>BINOMDIST(B54,$I$1,$I$2,0)</f>
        <v>4.626659813960727E-9</v>
      </c>
      <c r="I54" s="221">
        <f>BINOMDIST(G54,$I$1,$I$2,1)</f>
        <v>6.582141982313094E-9</v>
      </c>
    </row>
    <row r="55">
      <c r="B55" s="24">
        <v>49</v>
      </c>
      <c r="C55" s="221">
        <f>BINOMDIST(B55,$E$1,$E$2,0)</f>
        <v>1.9843846366711773E-7</v>
      </c>
      <c r="D55" s="221">
        <f>BINOMDIST(B55,$E$1,$E$2,1)</f>
        <v>3.014847027366466E-7</v>
      </c>
      <c r="G55" s="24">
        <v>49</v>
      </c>
      <c r="H55" s="221">
        <f>BINOMDIST(B55,$I$1,$I$2,0)</f>
        <v>1.4729774101589271E-8</v>
      </c>
      <c r="I55" s="221">
        <f>BINOMDIST(G55,$I$1,$I$2,1)</f>
        <v>2.1311916083902354E-8</v>
      </c>
    </row>
    <row r="56">
      <c r="B56" s="24">
        <v>50</v>
      </c>
      <c r="C56" s="221">
        <f>BINOMDIST(B56,$E$1,$E$2,0)</f>
        <v>5.472491853575401E-7</v>
      </c>
      <c r="D56" s="221">
        <f>BINOMDIST(B56,$E$1,$E$2,1)</f>
        <v>8.487338880941866E-7</v>
      </c>
      <c r="G56" s="24">
        <v>50</v>
      </c>
      <c r="H56" s="221">
        <f>BINOMDIST(B56,$I$1,$I$2,0)</f>
        <v>4.507310875086316E-8</v>
      </c>
      <c r="I56" s="221">
        <f>BINOMDIST(G56,$I$1,$I$2,1)</f>
        <v>6.638502483476553E-8</v>
      </c>
    </row>
    <row r="57">
      <c r="B57" s="24">
        <v>51</v>
      </c>
      <c r="C57" s="221">
        <f>BINOMDIST(B57,$E$1,$E$2,0)</f>
        <v>1.4505878914706057E-6</v>
      </c>
      <c r="D57" s="221">
        <f>BINOMDIST(B57,$E$1,$E$2,1)</f>
        <v>2.2993217795647906E-6</v>
      </c>
      <c r="G57" s="24">
        <v>51</v>
      </c>
      <c r="H57" s="221">
        <f>BINOMDIST(B57,$I$1,$I$2,0)</f>
        <v>1.325679669143036E-7</v>
      </c>
      <c r="I57" s="221">
        <f>BINOMDIST(G57,$I$1,$I$2,1)</f>
        <v>1.9895299174906905E-7</v>
      </c>
    </row>
    <row r="58">
      <c r="B58" s="24">
        <v>52</v>
      </c>
      <c r="C58" s="221">
        <f>BINOMDIST(B58,$E$1,$E$2,0)</f>
        <v>3.6956929400216208E-6</v>
      </c>
      <c r="D58" s="221">
        <f>BINOMDIST(B58,$E$1,$E$2,1)</f>
        <v>5.995014719586409E-6</v>
      </c>
      <c r="G58" s="24">
        <v>52</v>
      </c>
      <c r="H58" s="221">
        <f>BINOMDIST(B58,$I$1,$I$2,0)</f>
        <v>3.7475944493081975E-7</v>
      </c>
      <c r="I58" s="221">
        <f>BINOMDIST(G58,$I$1,$I$2,1)</f>
        <v>5.737124366798888E-7</v>
      </c>
    </row>
    <row r="59">
      <c r="B59" s="24">
        <v>53</v>
      </c>
      <c r="C59" s="221">
        <f>BINOMDIST(B59,$E$1,$E$2,0)</f>
        <v>9.049411643491098E-6</v>
      </c>
      <c r="D59" s="221">
        <f>BINOMDIST(B59,$E$1,$E$2,1)</f>
        <v>1.5044426363077506E-5</v>
      </c>
      <c r="G59" s="24">
        <v>53</v>
      </c>
      <c r="H59" s="221">
        <f>BINOMDIST(B59,$I$1,$I$2,0)</f>
        <v>1.0182143409441143E-6</v>
      </c>
      <c r="I59" s="221">
        <f>BINOMDIST(G59,$I$1,$I$2,1)</f>
        <v>1.5919267776240032E-6</v>
      </c>
    </row>
    <row r="60">
      <c r="B60" s="24">
        <v>54</v>
      </c>
      <c r="C60" s="221">
        <f>BINOMDIST(B60,$E$1,$E$2,0)</f>
        <v>2.129528899095884E-5</v>
      </c>
      <c r="D60" s="221">
        <f>BINOMDIST(B60,$E$1,$E$2,1)</f>
        <v>3.6339715354036334E-5</v>
      </c>
      <c r="G60" s="24">
        <v>54</v>
      </c>
      <c r="H60" s="221">
        <f>BINOMDIST(B60,$I$1,$I$2,0)</f>
        <v>2.6586707791318572E-6</v>
      </c>
      <c r="I60" s="221">
        <f>BINOMDIST(G60,$I$1,$I$2,1)</f>
        <v>4.25059755675586E-6</v>
      </c>
    </row>
    <row r="61">
      <c r="B61" s="24">
        <v>55</v>
      </c>
      <c r="C61" s="221">
        <f>BINOMDIST(B61,$E$1,$E$2,0)</f>
        <v>4.8154599617265853E-5</v>
      </c>
      <c r="D61" s="221">
        <f>BINOMDIST(B61,$E$1,$E$2,1)</f>
        <v>8.449431497130217E-5</v>
      </c>
      <c r="G61" s="24">
        <v>55</v>
      </c>
      <c r="H61" s="221">
        <f>BINOMDIST(B61,$I$1,$I$2,0)</f>
        <v>6.6708466821853895E-6</v>
      </c>
      <c r="I61" s="221">
        <f>BINOMDIST(G61,$I$1,$I$2,1)</f>
        <v>1.092144423894125E-5</v>
      </c>
    </row>
    <row r="62">
      <c r="B62" s="24">
        <v>56</v>
      </c>
      <c r="C62" s="221">
        <f>BINOMDIST(B62,$E$1,$E$2,0)</f>
        <v>1.0462160035894081E-4</v>
      </c>
      <c r="D62" s="221">
        <f>BINOMDIST(B62,$E$1,$E$2,1)</f>
        <v>1.8911591533024287E-4</v>
      </c>
      <c r="G62" s="24">
        <v>56</v>
      </c>
      <c r="H62" s="221">
        <f>BINOMDIST(B62,$I$1,$I$2,0)</f>
        <v>1.608150539455408E-5</v>
      </c>
      <c r="I62" s="221">
        <f>BINOMDIST(G62,$I$1,$I$2,1)</f>
        <v>2.700294963349532E-5</v>
      </c>
    </row>
    <row r="63">
      <c r="B63" s="24">
        <v>57</v>
      </c>
      <c r="C63" s="221">
        <f>BINOMDIST(B63,$E$1,$E$2,0)</f>
        <v>2.183525538355542E-4</v>
      </c>
      <c r="D63" s="221">
        <f>BINOMDIST(B63,$E$1,$E$2,1)</f>
        <v>4.0746846916579695E-4</v>
      </c>
      <c r="G63" s="24">
        <v>57</v>
      </c>
      <c r="H63" s="221">
        <f>BINOMDIST(B63,$I$1,$I$2,0)</f>
        <v>3.72413809137042E-5</v>
      </c>
      <c r="I63" s="221">
        <f>BINOMDIST(G63,$I$1,$I$2,1)</f>
        <v>6.424433054719952E-5</v>
      </c>
    </row>
    <row r="64">
      <c r="B64" s="24">
        <v>58</v>
      </c>
      <c r="C64" s="221">
        <f>BINOMDIST(B64,$E$1,$E$2,0)</f>
        <v>4.376811407980875E-4</v>
      </c>
      <c r="D64" s="221">
        <f>BINOMDIST(B64,$E$1,$E$2,1)</f>
        <v>8.451496099638841E-4</v>
      </c>
      <c r="G64" s="24">
        <v>58</v>
      </c>
      <c r="H64" s="221">
        <f>BINOMDIST(B64,$I$1,$I$2,0)</f>
        <v>8.282996789427318E-5</v>
      </c>
      <c r="I64" s="221">
        <f>BINOMDIST(G64,$I$1,$I$2,1)</f>
        <v>1.4707429844147267E-4</v>
      </c>
    </row>
    <row r="65">
      <c r="B65" s="24">
        <v>59</v>
      </c>
      <c r="C65" s="221">
        <f>BINOMDIST(B65,$E$1,$E$2,0)</f>
        <v>8.42391950839257E-4</v>
      </c>
      <c r="D65" s="221">
        <f>BINOMDIST(B65,$E$1,$E$2,1)</f>
        <v>1.6875415608031408E-3</v>
      </c>
      <c r="G65" s="24">
        <v>59</v>
      </c>
      <c r="H65" s="221">
        <f>BINOMDIST(B65,$I$1,$I$2,0)</f>
        <v>1.768911178759055E-4</v>
      </c>
      <c r="I65" s="221">
        <f>BINOMDIST(G65,$I$1,$I$2,1)</f>
        <v>3.239654163173782E-4</v>
      </c>
    </row>
    <row r="66">
      <c r="B66" s="24">
        <v>60</v>
      </c>
      <c r="C66" s="221">
        <f>BINOMDIST(B66,$E$1,$E$2,0)</f>
        <v>1.5563451289270975E-3</v>
      </c>
      <c r="D66" s="221">
        <f>BINOMDIST(B66,$E$1,$E$2,1)</f>
        <v>3.243886689730237E-3</v>
      </c>
      <c r="G66" s="24">
        <v>60</v>
      </c>
      <c r="H66" s="221">
        <f>BINOMDIST(B66,$I$1,$I$2,0)</f>
        <v>3.6262679164560655E-4</v>
      </c>
      <c r="I66" s="221">
        <f>BINOMDIST(G66,$I$1,$I$2,1)</f>
        <v>6.865922079629847E-4</v>
      </c>
    </row>
    <row r="67">
      <c r="B67" s="24">
        <v>61</v>
      </c>
      <c r="C67" s="221">
        <f>BINOMDIST(B67,$E$1,$E$2,0)</f>
        <v>2.7592761241451874E-3</v>
      </c>
      <c r="D67" s="221">
        <f>BINOMDIST(B67,$E$1,$E$2,1)</f>
        <v>6.003162813875425E-3</v>
      </c>
      <c r="G67" s="24">
        <v>61</v>
      </c>
      <c r="H67" s="221">
        <f>BINOMDIST(B67,$I$1,$I$2,0)</f>
        <v>7.133641802864391E-4</v>
      </c>
      <c r="I67" s="221">
        <f>BINOMDIST(G67,$I$1,$I$2,1)</f>
        <v>1.3999563882494243E-3</v>
      </c>
    </row>
    <row r="68">
      <c r="B68" s="24">
        <v>62</v>
      </c>
      <c r="C68" s="221">
        <f>BINOMDIST(B68,$E$1,$E$2,0)</f>
        <v>4.692747386763056E-3</v>
      </c>
      <c r="D68" s="221">
        <f>BINOMDIST(B68,$E$1,$E$2,1)</f>
        <v>1.0695910200638481E-2</v>
      </c>
      <c r="G68" s="24">
        <v>62</v>
      </c>
      <c r="H68" s="221">
        <f>BINOMDIST(B68,$I$1,$I$2,0)</f>
        <v>1.3461872434437651E-3</v>
      </c>
      <c r="I68" s="221">
        <f>BINOMDIST(G68,$I$1,$I$2,1)</f>
        <v>2.74614363169319E-3</v>
      </c>
    </row>
    <row r="69">
      <c r="B69" s="24">
        <v>63</v>
      </c>
      <c r="C69" s="221">
        <f>BINOMDIST(B69,$E$1,$E$2,0)</f>
        <v>7.65295781944781E-3</v>
      </c>
      <c r="D69" s="221">
        <f>BINOMDIST(B69,$E$1,$E$2,1)</f>
        <v>1.8348868020086288E-2</v>
      </c>
      <c r="G69" s="24">
        <v>63</v>
      </c>
      <c r="H69" s="221">
        <f>BINOMDIST(B69,$I$1,$I$2,0)</f>
        <v>2.4359578690887197E-3</v>
      </c>
      <c r="I69" s="221">
        <f>BINOMDIST(G69,$I$1,$I$2,1)</f>
        <v>5.1821015007819105E-3</v>
      </c>
    </row>
    <row r="70">
      <c r="B70" s="24">
        <v>64</v>
      </c>
      <c r="C70" s="221">
        <f>BINOMDIST(B70,$E$1,$E$2,0)</f>
        <v>1.196217538792161E-2</v>
      </c>
      <c r="D70" s="221">
        <f>BINOMDIST(B70,$E$1,$E$2,1)</f>
        <v>3.0311043408007894E-2</v>
      </c>
      <c r="G70" s="24">
        <v>64</v>
      </c>
      <c r="H70" s="221">
        <f>BINOMDIST(B70,$I$1,$I$2,0)</f>
        <v>4.2248644292007505E-3</v>
      </c>
      <c r="I70" s="221">
        <f>BINOMDIST(G70,$I$1,$I$2,1)</f>
        <v>9.406965929982662E-3</v>
      </c>
    </row>
    <row r="71">
      <c r="B71" s="24">
        <v>65</v>
      </c>
      <c r="C71" s="221">
        <f>BINOMDIST(B71,$E$1,$E$2,0)</f>
        <v>1.7912590837298018E-2</v>
      </c>
      <c r="D71" s="221">
        <f>BINOMDIST(B71,$E$1,$E$2,1)</f>
        <v>4.82236342453059E-2</v>
      </c>
      <c r="G71" s="24">
        <v>65</v>
      </c>
      <c r="H71" s="221">
        <f>BINOMDIST(B71,$I$1,$I$2,0)</f>
        <v>7.019774743902794E-3</v>
      </c>
      <c r="I71" s="221">
        <f>BINOMDIST(G71,$I$1,$I$2,1)</f>
        <v>1.6426740673885453E-2</v>
      </c>
    </row>
    <row r="72">
      <c r="B72" s="24">
        <v>66</v>
      </c>
      <c r="C72" s="221">
        <f>BINOMDIST(B72,$E$1,$E$2,0)</f>
        <v>2.5682755100615285E-2</v>
      </c>
      <c r="D72" s="221">
        <f>BINOMDIST(B72,$E$1,$E$2,1)</f>
        <v>7.390638934592118E-2</v>
      </c>
      <c r="G72" s="24">
        <v>66</v>
      </c>
      <c r="H72" s="221">
        <f>BINOMDIST(B72,$I$1,$I$2,0)</f>
        <v>1.1167823456208991E-2</v>
      </c>
      <c r="I72" s="221">
        <f>BINOMDIST(G72,$I$1,$I$2,1)</f>
        <v>2.7594564130094444E-2</v>
      </c>
    </row>
    <row r="73">
      <c r="B73" s="24">
        <v>67</v>
      </c>
      <c r="C73" s="221">
        <f>BINOMDIST(B73,$E$1,$E$2,0)</f>
        <v>3.523747825302771E-2</v>
      </c>
      <c r="D73" s="221">
        <f>BINOMDIST(B73,$E$1,$E$2,1)</f>
        <v>0.10914386759894891</v>
      </c>
      <c r="G73" s="24">
        <v>67</v>
      </c>
      <c r="H73" s="221">
        <f>BINOMDIST(B73,$I$1,$I$2,0)</f>
        <v>1.7001761082586823E-2</v>
      </c>
      <c r="I73" s="221">
        <f>BINOMDIST(G73,$I$1,$I$2,1)</f>
        <v>4.459632521268128E-2</v>
      </c>
    </row>
    <row r="74">
      <c r="B74" s="24">
        <v>68</v>
      </c>
      <c r="C74" s="221">
        <f>BINOMDIST(B74,$E$1,$E$2,0)</f>
        <v>4.623479581238772E-2</v>
      </c>
      <c r="D74" s="221">
        <f>BINOMDIST(B74,$E$1,$E$2,1)</f>
        <v>0.1553786634113366</v>
      </c>
      <c r="G74" s="24">
        <v>68</v>
      </c>
      <c r="H74" s="221">
        <f>BINOMDIST(B74,$I$1,$I$2,0)</f>
        <v>2.4752563929060258E-2</v>
      </c>
      <c r="I74" s="221">
        <f>BINOMDIST(G74,$I$1,$I$2,1)</f>
        <v>6.934888914174155E-2</v>
      </c>
    </row>
    <row r="75">
      <c r="B75" s="24">
        <v>69</v>
      </c>
      <c r="C75" s="221">
        <f>BINOMDIST(B75,$E$1,$E$2,0)</f>
        <v>5.797342083614478E-2</v>
      </c>
      <c r="D75" s="221">
        <f>BINOMDIST(B75,$E$1,$E$2,1)</f>
        <v>0.21335208424748137</v>
      </c>
      <c r="G75" s="24">
        <v>69</v>
      </c>
      <c r="H75" s="221">
        <f>BINOMDIST(B75,$I$1,$I$2,0)</f>
        <v>3.443834981434472E-2</v>
      </c>
      <c r="I75" s="221">
        <f>BINOMDIST(G75,$I$1,$I$2,1)</f>
        <v>0.10378723895608627</v>
      </c>
    </row>
    <row r="76">
      <c r="B76" s="24">
        <v>70</v>
      </c>
      <c r="C76" s="221">
        <f>BINOMDIST(B76,$E$1,$E$2,0)</f>
        <v>6.941473616518294E-2</v>
      </c>
      <c r="D76" s="221">
        <f>BINOMDIST(B76,$E$1,$E$2,1)</f>
        <v>0.28276682041266427</v>
      </c>
      <c r="G76" s="24">
        <v>70</v>
      </c>
      <c r="H76" s="221">
        <f>BINOMDIST(B76,$I$1,$I$2,0)</f>
        <v>4.575380761048659E-2</v>
      </c>
      <c r="I76" s="221">
        <f>BINOMDIST(G76,$I$1,$I$2,1)</f>
        <v>0.14954104656657285</v>
      </c>
    </row>
    <row r="77">
      <c r="B77" s="24">
        <v>71</v>
      </c>
      <c r="C77" s="221">
        <f>BINOMDIST(B77,$E$1,$E$2,0)</f>
        <v>7.930008982876928E-2</v>
      </c>
      <c r="D77" s="221">
        <f>BINOMDIST(B77,$E$1,$E$2,1)</f>
        <v>0.3620669102414335</v>
      </c>
      <c r="G77" s="24">
        <v>71</v>
      </c>
      <c r="H77" s="221">
        <f>BINOMDIST(B77,$I$1,$I$2,0)</f>
        <v>5.799778429498304E-2</v>
      </c>
      <c r="I77" s="221">
        <f>BINOMDIST(G77,$I$1,$I$2,1)</f>
        <v>0.2075388308615559</v>
      </c>
    </row>
    <row r="78">
      <c r="B78" s="24">
        <v>72</v>
      </c>
      <c r="C78" s="221">
        <f>BINOMDIST(B78,$E$1,$E$2,0)</f>
        <v>8.635714514789332E-2</v>
      </c>
      <c r="D78" s="221">
        <f>BINOMDIST(B78,$E$1,$E$2,1)</f>
        <v>0.4484240553893268</v>
      </c>
      <c r="G78" s="24">
        <v>72</v>
      </c>
      <c r="H78" s="221">
        <f>BINOMDIST(B78,$I$1,$I$2,0)</f>
        <v>7.008065602310455E-2</v>
      </c>
      <c r="I78" s="221">
        <f>BINOMDIST(G78,$I$1,$I$2,1)</f>
        <v>0.2776194868846604</v>
      </c>
    </row>
    <row r="79">
      <c r="B79" s="24">
        <v>73</v>
      </c>
      <c r="C79" s="221">
        <f>BINOMDIST(B79,$E$1,$E$2,0)</f>
        <v>8.955555793114871E-2</v>
      </c>
      <c r="D79" s="221">
        <f>BINOMDIST(B79,$E$1,$E$2,1)</f>
        <v>0.5379796133204754</v>
      </c>
      <c r="G79" s="24">
        <v>73</v>
      </c>
      <c r="H79" s="221">
        <f>BINOMDIST(B79,$I$1,$I$2,0)</f>
        <v>8.064075487590118E-2</v>
      </c>
      <c r="I79" s="221">
        <f>BINOMDIST(G79,$I$1,$I$2,1)</f>
        <v>0.3582602417605616</v>
      </c>
    </row>
    <row r="80">
      <c r="B80" s="24">
        <v>74</v>
      </c>
      <c r="C80" s="222">
        <f>BINOMDIST(B80,$E$1,$E$2,0)</f>
        <v>8.834534768883591E-2</v>
      </c>
      <c r="D80" s="223">
        <f>BINOMDIST(B80,$E$1,$E$2,1)</f>
        <v>0.6263249610093112</v>
      </c>
      <c r="G80" s="24">
        <v>74</v>
      </c>
      <c r="H80" s="221">
        <f>BINOMDIST(B80,$I$1,$I$2,0)</f>
        <v>8.826893439118919E-2</v>
      </c>
      <c r="I80" s="221">
        <f>BINOMDIST(G80,$I$1,$I$2,1)</f>
        <v>0.44652917615175075</v>
      </c>
    </row>
    <row r="81">
      <c r="B81" s="24">
        <v>75</v>
      </c>
      <c r="C81" s="222">
        <f>BINOMDIST(B81,$E$1,$E$2,0)</f>
        <v>8.280467650044969E-2</v>
      </c>
      <c r="D81" s="223">
        <f>BINOMDIST(B81,$E$1,$E$2,1)</f>
        <v>0.7091296375097609</v>
      </c>
      <c r="G81" s="24">
        <v>75</v>
      </c>
      <c r="H81" s="221">
        <f>BINOMDIST(B81,$I$1,$I$2,0)</f>
        <v>9.179969176683679E-2</v>
      </c>
      <c r="I81" s="221">
        <f>BINOMDIST(G81,$I$1,$I$2,1)</f>
        <v>0.5383288679185876</v>
      </c>
    </row>
    <row r="82">
      <c r="B82" s="24">
        <v>76</v>
      </c>
      <c r="C82" s="222">
        <f>BINOMDIST(B82,$E$1,$E$2,0)</f>
        <v>7.364451004547794E-2</v>
      </c>
      <c r="D82" s="223">
        <f>BINOMDIST(B82,$E$1,$E$2,1)</f>
        <v>0.7827741475552388</v>
      </c>
      <c r="G82" s="24">
        <v>76</v>
      </c>
      <c r="H82" s="221">
        <f>BINOMDIST(B82,$I$1,$I$2,0)</f>
        <v>9.059180108569424E-2</v>
      </c>
      <c r="I82" s="221">
        <f>BINOMDIST(G82,$I$1,$I$2,1)</f>
        <v>0.6289206690042818</v>
      </c>
    </row>
    <row r="83">
      <c r="B83" s="24">
        <v>77</v>
      </c>
      <c r="C83" s="221">
        <f>BINOMDIST(B83,$E$1,$E$2,0)</f>
        <v>6.206117441061927E-2</v>
      </c>
      <c r="D83" s="221">
        <f>BINOMDIST(B83,$E$1,$E$2,1)</f>
        <v>0.844835321965858</v>
      </c>
      <c r="G83" s="24">
        <v>77</v>
      </c>
      <c r="H83" s="221">
        <f>BINOMDIST(B83,$I$1,$I$2,0)</f>
        <v>8.47092165996103E-2</v>
      </c>
      <c r="I83" s="221">
        <f>BINOMDIST(G83,$I$1,$I$2,1)</f>
        <v>0.7136298856038921</v>
      </c>
    </row>
    <row r="84">
      <c r="B84" s="24">
        <v>78</v>
      </c>
      <c r="C84" s="221">
        <f>BINOMDIST(B84,$E$1,$E$2,0)</f>
        <v>4.9478020814544055E-2</v>
      </c>
      <c r="D84" s="221">
        <f>BINOMDIST(B84,$E$1,$E$2,1)</f>
        <v>0.894313342780402</v>
      </c>
      <c r="G84" s="24">
        <v>78</v>
      </c>
      <c r="H84" s="221">
        <f>BINOMDIST(B84,$I$1,$I$2,0)</f>
        <v>7.49350762227322E-2</v>
      </c>
      <c r="I84" s="221">
        <f>BINOMDIST(G84,$I$1,$I$2,1)</f>
        <v>0.7885649618266243</v>
      </c>
    </row>
    <row r="85">
      <c r="B85" s="24">
        <v>79</v>
      </c>
      <c r="C85" s="221">
        <f>BINOMDIST(B85,$E$1,$E$2,0)</f>
        <v>3.7253493402793145E-2</v>
      </c>
      <c r="D85" s="221">
        <f>BINOMDIST(B85,$E$1,$E$2,1)</f>
        <v>0.9315668361831951</v>
      </c>
      <c r="G85" s="24">
        <v>79</v>
      </c>
      <c r="H85" s="221">
        <f>BINOMDIST(B85,$I$1,$I$2,0)</f>
        <v>6.260398773038389E-2</v>
      </c>
      <c r="I85" s="221">
        <f>BINOMDIST(G85,$I$1,$I$2,1)</f>
        <v>0.8511689495570082</v>
      </c>
    </row>
    <row r="86">
      <c r="B86" s="24">
        <v>80</v>
      </c>
      <c r="C86" s="221">
        <f>BINOMDIST(B86,$E$1,$E$2,0)</f>
        <v>2.6439632123371255E-2</v>
      </c>
      <c r="D86" s="221">
        <f>BINOMDIST(B86,$E$1,$E$2,1)</f>
        <v>0.9580064683065663</v>
      </c>
      <c r="G86" s="24">
        <v>80</v>
      </c>
      <c r="H86" s="221">
        <f>BINOMDIST(B86,$I$1,$I$2,0)</f>
        <v>4.930064033767733E-2</v>
      </c>
      <c r="I86" s="221">
        <f>BINOMDIST(G86,$I$1,$I$2,1)</f>
        <v>0.9004695898946855</v>
      </c>
    </row>
    <row r="87">
      <c r="B87" s="24">
        <v>81</v>
      </c>
      <c r="C87" s="221">
        <f>BINOMDIST(B87,$E$1,$E$2,0)</f>
        <v>1.765060032012897E-2</v>
      </c>
      <c r="D87" s="221">
        <f>BINOMDIST(B87,$E$1,$E$2,1)</f>
        <v>0.9756570686266953</v>
      </c>
      <c r="G87" s="24">
        <v>81</v>
      </c>
      <c r="H87" s="221">
        <f>BINOMDIST(B87,$I$1,$I$2,0)</f>
        <v>3.6518992842723995E-2</v>
      </c>
      <c r="I87" s="221">
        <f>BINOMDIST(G87,$I$1,$I$2,1)</f>
        <v>0.9369885827374095</v>
      </c>
    </row>
    <row r="88">
      <c r="B88" s="24">
        <v>82</v>
      </c>
      <c r="C88" s="221">
        <f>BINOMDIST(B88,$E$1,$E$2,0)</f>
        <v>1.1057535069565895E-2</v>
      </c>
      <c r="D88" s="221">
        <f>BINOMDIST(B88,$E$1,$E$2,1)</f>
        <v>0.9867146036962612</v>
      </c>
      <c r="G88" s="24">
        <v>82</v>
      </c>
      <c r="H88" s="221">
        <f>BINOMDIST(B88,$I$1,$I$2,0)</f>
        <v>2.5385153561405714E-2</v>
      </c>
      <c r="I88" s="221">
        <f>BINOMDIST(G88,$I$1,$I$2,1)</f>
        <v>0.9623737362988152</v>
      </c>
    </row>
    <row r="89">
      <c r="B89" s="24">
        <v>83</v>
      </c>
      <c r="C89" s="221">
        <f>BINOMDIST(B89,$E$1,$E$2,0)</f>
        <v>6.4835346191028966E-3</v>
      </c>
      <c r="D89" s="221">
        <f>BINOMDIST(B89,$E$1,$E$2,1)</f>
        <v>0.9931981383153641</v>
      </c>
      <c r="G89" s="24">
        <v>83</v>
      </c>
      <c r="H89" s="221">
        <f>BINOMDIST(B89,$I$1,$I$2,0)</f>
        <v>1.6515642076095287E-2</v>
      </c>
      <c r="I89" s="221">
        <f>BINOMDIST(G89,$I$1,$I$2,1)</f>
        <v>0.9788893783749104</v>
      </c>
    </row>
    <row r="90">
      <c r="B90" s="24">
        <v>84</v>
      </c>
      <c r="C90" s="221">
        <f>BINOMDIST(B90,$E$1,$E$2,0)</f>
        <v>3.5476483519870814E-3</v>
      </c>
      <c r="D90" s="221">
        <f>BINOMDIST(B90,$E$1,$E$2,1)</f>
        <v>0.9967457866673511</v>
      </c>
      <c r="G90" s="24">
        <v>84</v>
      </c>
      <c r="H90" s="221">
        <f>BINOMDIST(B90,$I$1,$I$2,0)</f>
        <v>1.002735411762929E-2</v>
      </c>
      <c r="I90" s="221">
        <f>BINOMDIST(G90,$I$1,$I$2,1)</f>
        <v>0.9889167324925398</v>
      </c>
    </row>
    <row r="91">
      <c r="B91" s="24">
        <v>85</v>
      </c>
      <c r="C91" s="221">
        <f>BINOMDIST(B91,$E$1,$E$2,0)</f>
        <v>1.8055134096387417E-3</v>
      </c>
      <c r="D91" s="221">
        <f>BINOMDIST(B91,$E$1,$E$2,1)</f>
        <v>0.9985513000769899</v>
      </c>
      <c r="G91" s="24">
        <v>85</v>
      </c>
      <c r="H91" s="221">
        <f>BINOMDIST(B91,$I$1,$I$2,0)</f>
        <v>5.662505854661249E-3</v>
      </c>
      <c r="I91" s="221">
        <f>BINOMDIST(G91,$I$1,$I$2,1)</f>
        <v>0.994579238347201</v>
      </c>
    </row>
    <row r="92">
      <c r="B92" s="24">
        <v>86</v>
      </c>
      <c r="C92" s="221">
        <f>BINOMDIST(B92,$E$1,$E$2,0)</f>
        <v>8.514372022198207E-4</v>
      </c>
      <c r="D92" s="221">
        <f>BINOMDIST(B92,$E$1,$E$2,1)</f>
        <v>0.9994027372792097</v>
      </c>
      <c r="G92" s="24">
        <v>86</v>
      </c>
      <c r="H92" s="221">
        <f>BINOMDIST(B92,$I$1,$I$2,0)</f>
        <v>2.962939109997168E-3</v>
      </c>
      <c r="I92" s="221">
        <f>BINOMDIST(G92,$I$1,$I$2,1)</f>
        <v>0.9975421774571981</v>
      </c>
    </row>
    <row r="93">
      <c r="B93" s="24">
        <v>87</v>
      </c>
      <c r="C93" s="221">
        <f>BINOMDIST(B93,$E$1,$E$2,0)</f>
        <v>3.704422395354011E-4</v>
      </c>
      <c r="D93" s="221">
        <f>BINOMDIST(B93,$E$1,$E$2,1)</f>
        <v>0.9997731795187451</v>
      </c>
      <c r="G93" s="24">
        <v>87</v>
      </c>
      <c r="H93" s="221">
        <f>BINOMDIST(B93,$I$1,$I$2,0)</f>
        <v>1.4303843979296678E-3</v>
      </c>
      <c r="I93" s="221">
        <f>BINOMDIST(G93,$I$1,$I$2,1)</f>
        <v>0.9989725618551277</v>
      </c>
    </row>
    <row r="94">
      <c r="B94" s="24">
        <v>88</v>
      </c>
      <c r="C94" s="221">
        <f>BINOMDIST(B94,$E$1,$E$2,0)</f>
        <v>1.479586217672962E-4</v>
      </c>
      <c r="D94" s="221">
        <f>BINOMDIST(B94,$E$1,$E$2,1)</f>
        <v>0.9999211381405124</v>
      </c>
      <c r="G94" s="24">
        <v>88</v>
      </c>
      <c r="H94" s="221">
        <f>BINOMDIST(B94,$I$1,$I$2,0)</f>
        <v>6.339203581733759E-4</v>
      </c>
      <c r="I94" s="221">
        <f>BINOMDIST(G94,$I$1,$I$2,1)</f>
        <v>0.9996064822133011</v>
      </c>
    </row>
    <row r="95">
      <c r="B95" s="24">
        <v>89</v>
      </c>
      <c r="C95" s="221">
        <f>BINOMDIST(B95,$E$1,$E$2,0)</f>
        <v>5.393747510118665E-5</v>
      </c>
      <c r="D95" s="221">
        <f>BINOMDIST(B95,$E$1,$E$2,1)</f>
        <v>0.9999750756156136</v>
      </c>
      <c r="G95" s="24">
        <v>89</v>
      </c>
      <c r="H95" s="221">
        <f>BINOMDIST(B95,$I$1,$I$2,0)</f>
        <v>2.564172235308039E-4</v>
      </c>
      <c r="I95" s="221">
        <f>BINOMDIST(G95,$I$1,$I$2,1)</f>
        <v>0.9998628994368318</v>
      </c>
    </row>
    <row r="96">
      <c r="B96" s="24">
        <v>90</v>
      </c>
      <c r="C96" s="221">
        <f>BINOMDIST(B96,$E$1,$E$2,0)</f>
        <v>1.782378292438391E-5</v>
      </c>
      <c r="D96" s="221">
        <f>BINOMDIST(B96,$E$1,$E$2,1)</f>
        <v>0.999992899398538</v>
      </c>
      <c r="G96" s="24">
        <v>90</v>
      </c>
      <c r="H96" s="221">
        <f>BINOMDIST(B96,$I$1,$I$2,0)</f>
        <v>9.401964862796148E-5</v>
      </c>
      <c r="I96" s="221">
        <f>BINOMDIST(G96,$I$1,$I$2,1)</f>
        <v>0.9999569190854598</v>
      </c>
    </row>
    <row r="97">
      <c r="B97" s="24">
        <v>91</v>
      </c>
      <c r="C97" s="221">
        <f>BINOMDIST(B97,$E$1,$E$2,0)</f>
        <v>5.295629440293147E-6</v>
      </c>
      <c r="D97" s="221">
        <f>BINOMDIST(B97,$E$1,$E$2,1)</f>
        <v>0.9999981950279783</v>
      </c>
      <c r="G97" s="24">
        <v>91</v>
      </c>
      <c r="H97" s="221">
        <f>BINOMDIST(B97,$I$1,$I$2,0)</f>
        <v>3.0995488558668636E-5</v>
      </c>
      <c r="I97" s="221">
        <f>BINOMDIST(G97,$I$1,$I$2,1)</f>
        <v>0.9999879145740185</v>
      </c>
    </row>
    <row r="98">
      <c r="B98" s="24">
        <v>92</v>
      </c>
      <c r="C98" s="221">
        <f>BINOMDIST(B98,$E$1,$E$2,0)</f>
        <v>1.400655612831159E-6</v>
      </c>
      <c r="D98" s="221">
        <f>BINOMDIST(B98,$E$1,$E$2,1)</f>
        <v>0.9999995956835911</v>
      </c>
      <c r="G98" s="24">
        <v>92</v>
      </c>
      <c r="H98" s="221">
        <f>BINOMDIST(B98,$I$1,$I$2,0)</f>
        <v>9.096502077000584E-6</v>
      </c>
      <c r="I98" s="221">
        <f>BINOMDIST(G98,$I$1,$I$2,1)</f>
        <v>0.9999970110760955</v>
      </c>
    </row>
    <row r="99">
      <c r="B99" s="24">
        <v>93</v>
      </c>
      <c r="C99" s="221">
        <f>BINOMDIST(B99,$E$1,$E$2,0)</f>
        <v>3.257598080021494E-7</v>
      </c>
      <c r="D99" s="221">
        <f>BINOMDIST(B99,$E$1,$E$2,1)</f>
        <v>0.9999999214433991</v>
      </c>
      <c r="G99" s="24">
        <v>93</v>
      </c>
      <c r="H99" s="221">
        <f>BINOMDIST(B99,$I$1,$I$2,0)</f>
        <v>2.3474844069678943E-6</v>
      </c>
      <c r="I99" s="221">
        <f>BINOMDIST(G99,$I$1,$I$2,1)</f>
        <v>0.9999993585605025</v>
      </c>
    </row>
    <row r="100">
      <c r="B100" s="24">
        <v>94</v>
      </c>
      <c r="C100" s="221">
        <f>BINOMDIST(B100,$E$1,$E$2,0)</f>
        <v>6.558836165843122E-8</v>
      </c>
      <c r="D100" s="221">
        <f>BINOMDIST(B100,$E$1,$E$2,1)</f>
        <v>0.9999999870317607</v>
      </c>
      <c r="G100" s="24">
        <v>94</v>
      </c>
      <c r="H100" s="221">
        <f>BINOMDIST(B100,$I$1,$I$2,0)</f>
        <v>5.244380058119766E-7</v>
      </c>
      <c r="I100" s="221">
        <f>BINOMDIST(G100,$I$1,$I$2,1)</f>
        <v>0.9999998829985083</v>
      </c>
    </row>
    <row r="101">
      <c r="B101" s="24">
        <v>95</v>
      </c>
      <c r="C101" s="221">
        <f>BINOMDIST(B101,$E$1,$E$2,0)</f>
        <v>1.119988397910054E-8</v>
      </c>
      <c r="D101" s="221">
        <f>BINOMDIST(B101,$E$1,$E$2,1)</f>
        <v>0.9999999982316448</v>
      </c>
      <c r="G101" s="24">
        <v>95</v>
      </c>
      <c r="H101" s="221">
        <f>BINOMDIST(B101,$I$1,$I$2,0)</f>
        <v>9.936720110121669E-8</v>
      </c>
      <c r="I101" s="221">
        <f>BINOMDIST(G101,$I$1,$I$2,1)</f>
        <v>0.9999999823657094</v>
      </c>
    </row>
    <row r="102">
      <c r="B102" s="24">
        <v>96</v>
      </c>
      <c r="C102" s="221">
        <f>BINOMDIST(B102,$E$1,$E$2,0)</f>
        <v>1.5771441560076E-9</v>
      </c>
      <c r="D102" s="221">
        <f>BINOMDIST(B102,$E$1,$E$2,1)</f>
        <v>0.999999999808789</v>
      </c>
      <c r="G102" s="24">
        <v>96</v>
      </c>
      <c r="H102" s="221">
        <f>BINOMDIST(B102,$I$1,$I$2,0)</f>
        <v>1.5526125172065118E-8</v>
      </c>
      <c r="I102" s="221">
        <f>BINOMDIST(G102,$I$1,$I$2,1)</f>
        <v>0.9999999978918346</v>
      </c>
    </row>
    <row r="103">
      <c r="B103" s="24">
        <v>97</v>
      </c>
      <c r="C103" s="221">
        <f>BINOMDIST(B103,$E$1,$E$2,0)</f>
        <v>1.758404328194805E-10</v>
      </c>
      <c r="D103" s="221">
        <f>BINOMDIST(B103,$E$1,$E$2,1)</f>
        <v>0.9999999999846294</v>
      </c>
      <c r="G103" s="24">
        <v>97</v>
      </c>
      <c r="H103" s="221">
        <f>BINOMDIST(B103,$I$1,$I$2,0)</f>
        <v>1.92075775324517E-9</v>
      </c>
      <c r="I103" s="221">
        <f>BINOMDIST(G103,$I$1,$I$2,1)</f>
        <v>0.9999999998125924</v>
      </c>
    </row>
    <row r="104">
      <c r="B104" s="24">
        <v>98</v>
      </c>
      <c r="C104" s="221">
        <f>BINOMDIST(B104,$E$1,$E$2,0)</f>
        <v>1.4553686616578324E-11</v>
      </c>
      <c r="D104" s="221">
        <f>BINOMDIST(B104,$E$1,$E$2,1)</f>
        <v>0.9999999999991831</v>
      </c>
      <c r="G104" s="24">
        <v>98</v>
      </c>
      <c r="H104" s="221">
        <f>BINOMDIST(B104,$I$1,$I$2,0)</f>
        <v>1.7639612019598513E-10</v>
      </c>
      <c r="I104" s="221">
        <f>BINOMDIST(G104,$I$1,$I$2,1)</f>
        <v>0.9999999999889885</v>
      </c>
    </row>
    <row r="105">
      <c r="B105" s="24">
        <v>99</v>
      </c>
      <c r="C105" s="221">
        <f>BINOMDIST(B105,$E$1,$E$2,0)</f>
        <v>7.94926392076482E-13</v>
      </c>
      <c r="D105" s="221">
        <f>BINOMDIST(B105,$E$1,$E$2,1)</f>
        <v>0.999999999999978</v>
      </c>
      <c r="G105" s="24">
        <v>99</v>
      </c>
      <c r="H105" s="221">
        <f>BINOMDIST(B105,$I$1,$I$2,0)</f>
        <v>1.0690673951271831E-11</v>
      </c>
      <c r="I105" s="221">
        <f>BINOMDIST(G105,$I$1,$I$2,1)</f>
        <v>0.9999999999996791</v>
      </c>
    </row>
    <row r="106">
      <c r="B106" s="24">
        <v>100</v>
      </c>
      <c r="C106" s="221">
        <f>BINOMDIST(B106,$E$1,$E$2,0)</f>
        <v>2.149245430429008E-14</v>
      </c>
      <c r="D106" s="221">
        <f>BINOMDIST(B106,$E$1,$E$2,1)</f>
        <v>1</v>
      </c>
      <c r="G106" s="24">
        <v>100</v>
      </c>
      <c r="H106" s="221">
        <f>BINOMDIST(B106,$I$1,$I$2,0)</f>
        <v>3.207202185381551E-13</v>
      </c>
      <c r="I106" s="221">
        <f>BINOMDIST(G106,$I$1,$I$2,1)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Интервальная 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Ольга</cp:lastModifiedBy>
  <dcterms:created xsi:type="dcterms:W3CDTF">2022-01-20T09:34:18Z</dcterms:created>
  <dcterms:modified xsi:type="dcterms:W3CDTF">2023-04-30T21:56:00Z</dcterms:modified>
</cp:coreProperties>
</file>