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4"/>
  </bookViews>
  <sheets>
    <sheet name="Dermal" sheetId="8" r:id="rId1"/>
    <sheet name="Inhalation" sheetId="7" r:id="rId2"/>
    <sheet name="InhalationperKg" sheetId="6" r:id="rId3"/>
    <sheet name="AgeGroup2010" sheetId="4" r:id="rId4"/>
    <sheet name="nondietary" sheetId="9" r:id="rId5"/>
    <sheet name="DermalHand" sheetId="10" r:id="rId6"/>
  </sheets>
  <calcPr calcId="144525"/>
</workbook>
</file>

<file path=xl/calcChain.xml><?xml version="1.0" encoding="utf-8"?>
<calcChain xmlns="http://schemas.openxmlformats.org/spreadsheetml/2006/main">
  <c r="B18" i="8" l="1"/>
  <c r="B17" i="8"/>
  <c r="B16" i="8"/>
  <c r="B15" i="8"/>
  <c r="B14" i="8"/>
  <c r="B13" i="8"/>
  <c r="M21" i="8"/>
  <c r="L21" i="8"/>
  <c r="K21" i="8"/>
  <c r="J21" i="8"/>
  <c r="I21" i="8"/>
  <c r="H21" i="8"/>
  <c r="G21" i="8"/>
  <c r="F21" i="8"/>
  <c r="E21" i="8"/>
  <c r="B22" i="8" s="1"/>
  <c r="D21" i="8"/>
  <c r="B19" i="8"/>
  <c r="B12" i="8"/>
  <c r="B11" i="8"/>
  <c r="B10" i="8"/>
  <c r="B9" i="8"/>
  <c r="B8" i="8"/>
  <c r="B7" i="8"/>
  <c r="B6" i="8"/>
  <c r="L33" i="7"/>
  <c r="K33" i="7"/>
  <c r="J33" i="7"/>
  <c r="I33" i="7"/>
  <c r="H33" i="7"/>
  <c r="G33" i="7"/>
  <c r="F33" i="7"/>
  <c r="B34" i="7" s="1"/>
  <c r="E33" i="7"/>
  <c r="D33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L84" i="4"/>
  <c r="L83" i="4"/>
  <c r="K83" i="4"/>
  <c r="B30" i="6"/>
  <c r="B16" i="6"/>
  <c r="B28" i="6"/>
  <c r="B27" i="6"/>
  <c r="B26" i="6"/>
  <c r="B12" i="6"/>
  <c r="B24" i="6"/>
  <c r="B23" i="6"/>
  <c r="B22" i="6"/>
  <c r="B8" i="6"/>
  <c r="B31" i="6"/>
  <c r="L33" i="6"/>
  <c r="K33" i="6"/>
  <c r="J33" i="6"/>
  <c r="I33" i="6"/>
  <c r="H33" i="6"/>
  <c r="G33" i="6"/>
  <c r="F33" i="6"/>
  <c r="E33" i="6"/>
  <c r="D33" i="6"/>
  <c r="B29" i="6"/>
  <c r="B25" i="6"/>
  <c r="B21" i="6"/>
  <c r="B20" i="6"/>
  <c r="B19" i="6"/>
  <c r="B13" i="6"/>
  <c r="B9" i="6"/>
  <c r="B6" i="6"/>
  <c r="B5" i="6"/>
  <c r="B4" i="6"/>
  <c r="D5" i="4"/>
  <c r="K2" i="4" s="1"/>
  <c r="H5" i="4"/>
  <c r="D6" i="4"/>
  <c r="K7" i="4" s="1"/>
  <c r="H6" i="4"/>
  <c r="K6" i="4"/>
  <c r="D7" i="4"/>
  <c r="K12" i="4" s="1"/>
  <c r="L15" i="4"/>
  <c r="H7" i="4"/>
  <c r="D8" i="4"/>
  <c r="K20" i="4" s="1"/>
  <c r="L19" i="4"/>
  <c r="H8" i="4"/>
  <c r="D9" i="4"/>
  <c r="K24" i="4" s="1"/>
  <c r="H9" i="4"/>
  <c r="D10" i="4"/>
  <c r="K27" i="4" s="1"/>
  <c r="H10" i="4"/>
  <c r="D11" i="4"/>
  <c r="K35" i="4" s="1"/>
  <c r="L33" i="4"/>
  <c r="H11" i="4"/>
  <c r="D12" i="4"/>
  <c r="K38" i="4" s="1"/>
  <c r="M38" i="4" s="1"/>
  <c r="L37" i="4"/>
  <c r="H12" i="4"/>
  <c r="L12" i="4"/>
  <c r="D13" i="4"/>
  <c r="K42" i="4" s="1"/>
  <c r="H13" i="4"/>
  <c r="L13" i="4"/>
  <c r="D14" i="4"/>
  <c r="K47" i="4" s="1"/>
  <c r="H14" i="4"/>
  <c r="L14" i="4"/>
  <c r="D15" i="4"/>
  <c r="K55" i="4" s="1"/>
  <c r="L53" i="4"/>
  <c r="H15" i="4"/>
  <c r="D16" i="4"/>
  <c r="K58" i="4" s="1"/>
  <c r="L57" i="4"/>
  <c r="H16" i="4"/>
  <c r="L16" i="4"/>
  <c r="D17" i="4"/>
  <c r="K62" i="4" s="1"/>
  <c r="H17" i="4"/>
  <c r="K17" i="4"/>
  <c r="L17" i="4"/>
  <c r="M17" i="4" s="1"/>
  <c r="D18" i="4"/>
  <c r="K67" i="4" s="1"/>
  <c r="H18" i="4"/>
  <c r="K18" i="4"/>
  <c r="D19" i="4"/>
  <c r="K75" i="4" s="1"/>
  <c r="L73" i="4"/>
  <c r="H19" i="4"/>
  <c r="K19" i="4"/>
  <c r="D20" i="4"/>
  <c r="K78" i="4" s="1"/>
  <c r="L77" i="4"/>
  <c r="H20" i="4"/>
  <c r="D21" i="4"/>
  <c r="K82" i="4" s="1"/>
  <c r="H21" i="4"/>
  <c r="K21" i="4"/>
  <c r="L21" i="4"/>
  <c r="D22" i="4"/>
  <c r="H22" i="4"/>
  <c r="K22" i="4"/>
  <c r="D23" i="4"/>
  <c r="H23" i="4"/>
  <c r="D24" i="4"/>
  <c r="H24" i="4"/>
  <c r="D25" i="4"/>
  <c r="H25" i="4"/>
  <c r="C26" i="4"/>
  <c r="G26" i="4"/>
  <c r="K31" i="4"/>
  <c r="K32" i="4"/>
  <c r="L32" i="4"/>
  <c r="K33" i="4"/>
  <c r="K34" i="4"/>
  <c r="M34" i="4" s="1"/>
  <c r="L34" i="4"/>
  <c r="K36" i="4"/>
  <c r="L36" i="4"/>
  <c r="K37" i="4"/>
  <c r="M37" i="4" s="1"/>
  <c r="L38" i="4"/>
  <c r="L40" i="4"/>
  <c r="K51" i="4"/>
  <c r="K52" i="4"/>
  <c r="L52" i="4"/>
  <c r="K54" i="4"/>
  <c r="L54" i="4"/>
  <c r="L56" i="4"/>
  <c r="K57" i="4"/>
  <c r="L58" i="4"/>
  <c r="K59" i="4"/>
  <c r="K60" i="4"/>
  <c r="L60" i="4"/>
  <c r="K63" i="4"/>
  <c r="K65" i="4"/>
  <c r="K72" i="4"/>
  <c r="L72" i="4"/>
  <c r="K74" i="4"/>
  <c r="M74" i="4" s="1"/>
  <c r="L74" i="4"/>
  <c r="L76" i="4"/>
  <c r="K77" i="4"/>
  <c r="M77" i="4" s="1"/>
  <c r="L78" i="4"/>
  <c r="K79" i="4"/>
  <c r="K80" i="4"/>
  <c r="L80" i="4"/>
  <c r="K45" i="4" l="1"/>
  <c r="M12" i="4"/>
  <c r="M80" i="4"/>
  <c r="K71" i="4"/>
  <c r="M60" i="4"/>
  <c r="M52" i="4"/>
  <c r="K41" i="4"/>
  <c r="M32" i="4"/>
  <c r="M19" i="4"/>
  <c r="K16" i="4"/>
  <c r="M16" i="4" s="1"/>
  <c r="K15" i="4"/>
  <c r="M15" i="4" s="1"/>
  <c r="K84" i="4"/>
  <c r="M84" i="4" s="1"/>
  <c r="B34" i="6"/>
  <c r="M54" i="4"/>
  <c r="K40" i="4"/>
  <c r="M40" i="4" s="1"/>
  <c r="M21" i="4"/>
  <c r="M72" i="4"/>
  <c r="M57" i="4"/>
  <c r="K43" i="4"/>
  <c r="K39" i="4"/>
  <c r="M36" i="4"/>
  <c r="M78" i="4"/>
  <c r="M58" i="4"/>
  <c r="M33" i="4"/>
  <c r="B3" i="8"/>
  <c r="B5" i="8"/>
  <c r="B23" i="8"/>
  <c r="B4" i="8"/>
  <c r="B35" i="7"/>
  <c r="M79" i="4"/>
  <c r="K81" i="4"/>
  <c r="K76" i="4"/>
  <c r="M76" i="4" s="1"/>
  <c r="K73" i="4"/>
  <c r="M73" i="4" s="1"/>
  <c r="K69" i="4"/>
  <c r="K61" i="4"/>
  <c r="K56" i="4"/>
  <c r="M56" i="4" s="1"/>
  <c r="K53" i="4"/>
  <c r="M53" i="4" s="1"/>
  <c r="K49" i="4"/>
  <c r="K29" i="4"/>
  <c r="K14" i="4"/>
  <c r="M14" i="4" s="1"/>
  <c r="K13" i="4"/>
  <c r="M13" i="4" s="1"/>
  <c r="K11" i="4"/>
  <c r="K10" i="4"/>
  <c r="B17" i="6"/>
  <c r="B10" i="6"/>
  <c r="B14" i="6"/>
  <c r="B18" i="6"/>
  <c r="B7" i="6"/>
  <c r="B11" i="6"/>
  <c r="B15" i="6"/>
  <c r="B35" i="6"/>
  <c r="L47" i="4"/>
  <c r="M47" i="4" s="1"/>
  <c r="L49" i="4"/>
  <c r="L51" i="4"/>
  <c r="M51" i="4" s="1"/>
  <c r="L50" i="4"/>
  <c r="L48" i="4"/>
  <c r="L27" i="4"/>
  <c r="M27" i="4" s="1"/>
  <c r="L29" i="4"/>
  <c r="L31" i="4"/>
  <c r="M31" i="4" s="1"/>
  <c r="L28" i="4"/>
  <c r="L30" i="4"/>
  <c r="L7" i="4"/>
  <c r="M7" i="4" s="1"/>
  <c r="L11" i="4"/>
  <c r="L9" i="4"/>
  <c r="L8" i="4"/>
  <c r="L10" i="4"/>
  <c r="L67" i="4"/>
  <c r="M67" i="4" s="1"/>
  <c r="L69" i="4"/>
  <c r="L71" i="4"/>
  <c r="M71" i="4" s="1"/>
  <c r="L70" i="4"/>
  <c r="L68" i="4"/>
  <c r="K23" i="4"/>
  <c r="L82" i="4"/>
  <c r="M83" i="4" s="1"/>
  <c r="L18" i="4"/>
  <c r="M18" i="4" s="1"/>
  <c r="K3" i="4"/>
  <c r="K66" i="4"/>
  <c r="K46" i="4"/>
  <c r="K26" i="4"/>
  <c r="L20" i="4"/>
  <c r="M20" i="4" s="1"/>
  <c r="K9" i="4"/>
  <c r="M9" i="4" s="1"/>
  <c r="K5" i="4"/>
  <c r="K70" i="4"/>
  <c r="M70" i="4" s="1"/>
  <c r="K68" i="4"/>
  <c r="M68" i="4" s="1"/>
  <c r="K64" i="4"/>
  <c r="K50" i="4"/>
  <c r="M50" i="4" s="1"/>
  <c r="K48" i="4"/>
  <c r="M48" i="4" s="1"/>
  <c r="K44" i="4"/>
  <c r="K30" i="4"/>
  <c r="K28" i="4"/>
  <c r="M28" i="4" s="1"/>
  <c r="K25" i="4"/>
  <c r="L81" i="4"/>
  <c r="L79" i="4"/>
  <c r="L75" i="4"/>
  <c r="M75" i="4" s="1"/>
  <c r="L61" i="4"/>
  <c r="L59" i="4"/>
  <c r="M59" i="4" s="1"/>
  <c r="L55" i="4"/>
  <c r="M55" i="4" s="1"/>
  <c r="L41" i="4"/>
  <c r="M41" i="4" s="1"/>
  <c r="L39" i="4"/>
  <c r="M39" i="4" s="1"/>
  <c r="L35" i="4"/>
  <c r="M35" i="4" s="1"/>
  <c r="K8" i="4"/>
  <c r="K4" i="4"/>
  <c r="M81" i="4" l="1"/>
  <c r="M11" i="4"/>
  <c r="M82" i="4"/>
  <c r="M46" i="4"/>
  <c r="M10" i="4"/>
  <c r="M29" i="4"/>
  <c r="M61" i="4"/>
  <c r="M8" i="4"/>
  <c r="M30" i="4"/>
  <c r="M49" i="4"/>
  <c r="M69" i="4"/>
  <c r="K85" i="4"/>
  <c r="M3" i="4"/>
  <c r="L23" i="4"/>
  <c r="M23" i="4" s="1"/>
  <c r="L25" i="4"/>
  <c r="M25" i="4" s="1"/>
  <c r="L26" i="4"/>
  <c r="M26" i="4" s="1"/>
  <c r="L24" i="4"/>
  <c r="M24" i="4" s="1"/>
  <c r="L22" i="4"/>
  <c r="M22" i="4" s="1"/>
  <c r="L43" i="4"/>
  <c r="M43" i="4" s="1"/>
  <c r="L45" i="4"/>
  <c r="M45" i="4" s="1"/>
  <c r="L42" i="4"/>
  <c r="M42" i="4" s="1"/>
  <c r="L44" i="4"/>
  <c r="M44" i="4" s="1"/>
  <c r="L46" i="4"/>
  <c r="L63" i="4"/>
  <c r="M63" i="4" s="1"/>
  <c r="L65" i="4"/>
  <c r="M65" i="4" s="1"/>
  <c r="L66" i="4"/>
  <c r="M66" i="4" s="1"/>
  <c r="L62" i="4"/>
  <c r="M62" i="4" s="1"/>
  <c r="L64" i="4"/>
  <c r="M64" i="4" s="1"/>
  <c r="L2" i="4"/>
  <c r="M2" i="4" s="1"/>
  <c r="L4" i="4"/>
  <c r="M4" i="4" s="1"/>
  <c r="L5" i="4"/>
  <c r="M5" i="4" s="1"/>
  <c r="L3" i="4"/>
  <c r="L6" i="4"/>
  <c r="M6" i="4" s="1"/>
  <c r="L85" i="4" l="1"/>
  <c r="M85" i="4" s="1"/>
</calcChain>
</file>

<file path=xl/sharedStrings.xml><?xml version="1.0" encoding="utf-8"?>
<sst xmlns="http://schemas.openxmlformats.org/spreadsheetml/2006/main" count="385" uniqueCount="121">
  <si>
    <t>&gt;81</t>
    <phoneticPr fontId="1" type="noConversion"/>
  </si>
  <si>
    <t>95-99</t>
    <phoneticPr fontId="1" type="noConversion"/>
  </si>
  <si>
    <t>90-94</t>
    <phoneticPr fontId="1" type="noConversion"/>
  </si>
  <si>
    <t>90-94</t>
    <phoneticPr fontId="1" type="noConversion"/>
  </si>
  <si>
    <t>85-89</t>
    <phoneticPr fontId="1" type="noConversion"/>
  </si>
  <si>
    <t>85-89</t>
    <phoneticPr fontId="1" type="noConversion"/>
  </si>
  <si>
    <t>80-84</t>
    <phoneticPr fontId="1" type="noConversion"/>
  </si>
  <si>
    <t>75-79</t>
    <phoneticPr fontId="1" type="noConversion"/>
  </si>
  <si>
    <t>70-74</t>
    <phoneticPr fontId="1" type="noConversion"/>
  </si>
  <si>
    <t>65-69</t>
    <phoneticPr fontId="1" type="noConversion"/>
  </si>
  <si>
    <t>60-64</t>
    <phoneticPr fontId="1" type="noConversion"/>
  </si>
  <si>
    <t>60-64</t>
    <phoneticPr fontId="1" type="noConversion"/>
  </si>
  <si>
    <t>55-59</t>
    <phoneticPr fontId="1" type="noConversion"/>
  </si>
  <si>
    <t>55-59</t>
    <phoneticPr fontId="1" type="noConversion"/>
  </si>
  <si>
    <t>50-54</t>
    <phoneticPr fontId="1" type="noConversion"/>
  </si>
  <si>
    <t>45-49</t>
    <phoneticPr fontId="1" type="noConversion"/>
  </si>
  <si>
    <t>45-49</t>
    <phoneticPr fontId="1" type="noConversion"/>
  </si>
  <si>
    <t>40-44</t>
    <phoneticPr fontId="1" type="noConversion"/>
  </si>
  <si>
    <t>40-44</t>
    <phoneticPr fontId="1" type="noConversion"/>
  </si>
  <si>
    <t>35-39</t>
    <phoneticPr fontId="1" type="noConversion"/>
  </si>
  <si>
    <t>30-34</t>
    <phoneticPr fontId="1" type="noConversion"/>
  </si>
  <si>
    <t>25-29</t>
    <phoneticPr fontId="1" type="noConversion"/>
  </si>
  <si>
    <t>20-24</t>
    <phoneticPr fontId="1" type="noConversion"/>
  </si>
  <si>
    <t>20-24</t>
    <phoneticPr fontId="1" type="noConversion"/>
  </si>
  <si>
    <t>15-19</t>
    <phoneticPr fontId="1" type="noConversion"/>
  </si>
  <si>
    <t>10 to 14</t>
    <phoneticPr fontId="1" type="noConversion"/>
  </si>
  <si>
    <t>5 to 9</t>
    <phoneticPr fontId="1" type="noConversion"/>
  </si>
  <si>
    <t>0-4</t>
    <phoneticPr fontId="1" type="noConversion"/>
  </si>
  <si>
    <t>0-5</t>
    <phoneticPr fontId="1" type="noConversion"/>
  </si>
  <si>
    <t>Population</t>
    <phoneticPr fontId="1" type="noConversion"/>
  </si>
  <si>
    <t>Age</t>
    <phoneticPr fontId="1" type="noConversion"/>
  </si>
  <si>
    <t>Female</t>
    <phoneticPr fontId="1" type="noConversion"/>
  </si>
  <si>
    <t>Male</t>
    <phoneticPr fontId="1" type="noConversion"/>
  </si>
  <si>
    <t>female</t>
    <phoneticPr fontId="1" type="noConversion"/>
  </si>
  <si>
    <t>male</t>
    <phoneticPr fontId="1" type="noConversion"/>
  </si>
  <si>
    <t>&gt;81</t>
  </si>
  <si>
    <t>Sdlog</t>
  </si>
  <si>
    <t>Meanlog</t>
  </si>
  <si>
    <t>Logvalue</t>
  </si>
  <si>
    <t xml:space="preserve">Population Weighted </t>
  </si>
  <si>
    <t xml:space="preserve"> </t>
  </si>
  <si>
    <t xml:space="preserve">81 years and older </t>
  </si>
  <si>
    <t xml:space="preserve">71 to &lt;81 years </t>
  </si>
  <si>
    <t xml:space="preserve">61 to &lt;71 years </t>
  </si>
  <si>
    <t xml:space="preserve">51 to &lt;61 years </t>
  </si>
  <si>
    <t xml:space="preserve">41 to &lt;51 years </t>
  </si>
  <si>
    <t xml:space="preserve">31 to &lt;41 years </t>
  </si>
  <si>
    <t xml:space="preserve">21 to &lt;31 years </t>
  </si>
  <si>
    <t xml:space="preserve">16 to &lt;21 years </t>
  </si>
  <si>
    <t xml:space="preserve">11 to &lt;16 years </t>
  </si>
  <si>
    <t xml:space="preserve">6 to &lt;11 years </t>
  </si>
  <si>
    <t xml:space="preserve">3 to &lt;6 years </t>
  </si>
  <si>
    <t xml:space="preserve">2 years </t>
  </si>
  <si>
    <t xml:space="preserve">1 year </t>
  </si>
  <si>
    <t xml:space="preserve">﻿Birth to &lt;1 year </t>
  </si>
  <si>
    <t xml:space="preserve">2 to &lt; 3 years </t>
  </si>
  <si>
    <t xml:space="preserve">1 to &lt; 2 years </t>
  </si>
  <si>
    <t>Max</t>
  </si>
  <si>
    <t>95th</t>
  </si>
  <si>
    <t>90th</t>
  </si>
  <si>
    <t>75th</t>
  </si>
  <si>
    <t>50th</t>
  </si>
  <si>
    <t>25th</t>
  </si>
  <si>
    <t>10th</t>
  </si>
  <si>
    <t>5th</t>
  </si>
  <si>
    <t>Mean</t>
  </si>
  <si>
    <t>N</t>
  </si>
  <si>
    <t>population</t>
  </si>
  <si>
    <t>Age</t>
  </si>
  <si>
    <t>Males &amp;Females,m3.day-1</t>
  </si>
  <si>
    <t xml:space="preserve">Inhalation Rate, </t>
  </si>
  <si>
    <t>male</t>
  </si>
  <si>
    <t>female</t>
  </si>
  <si>
    <t xml:space="preserve">   </t>
  </si>
  <si>
    <t>Table 6-14</t>
    <phoneticPr fontId="1" type="noConversion"/>
  </si>
  <si>
    <t>Dermal Table7-9</t>
    <phoneticPr fontId="1" type="noConversion"/>
  </si>
  <si>
    <t>combined, m2</t>
  </si>
  <si>
    <t>Population</t>
  </si>
  <si>
    <t xml:space="preserve">N </t>
  </si>
  <si>
    <t>15th</t>
  </si>
  <si>
    <t xml:space="preserve">85th </t>
  </si>
  <si>
    <t xml:space="preserve">90th </t>
  </si>
  <si>
    <t xml:space="preserve">95th </t>
  </si>
  <si>
    <t xml:space="preserve">﻿Birth to &lt;1 month </t>
  </si>
  <si>
    <t xml:space="preserve">1 to &lt;3 months </t>
  </si>
  <si>
    <t xml:space="preserve">3 to &lt;6 months </t>
  </si>
  <si>
    <t xml:space="preserve">6 to &lt;12 months </t>
  </si>
  <si>
    <t xml:space="preserve">1 to &lt;2 years </t>
  </si>
  <si>
    <t xml:space="preserve">2 to &lt;3 years </t>
  </si>
  <si>
    <t xml:space="preserve">21 to &lt;30 years </t>
  </si>
  <si>
    <t xml:space="preserve">30 to &lt;40 years </t>
  </si>
  <si>
    <t xml:space="preserve">40 to &lt; 50 years </t>
  </si>
  <si>
    <t xml:space="preserve">50 to &lt; 60 years </t>
  </si>
  <si>
    <t xml:space="preserve">60 to &lt; 70 years </t>
  </si>
  <si>
    <t xml:space="preserve">70 to &lt; 80 years </t>
  </si>
  <si>
    <t xml:space="preserve">80 years and over </t>
  </si>
  <si>
    <t>LogValue</t>
  </si>
  <si>
    <t>AgeGroup</t>
  </si>
  <si>
    <t>obj-mouth</t>
  </si>
  <si>
    <t>1 to &lt; 2 years</t>
  </si>
  <si>
    <t>2 to &lt;3 years</t>
  </si>
  <si>
    <t>3 to &lt;6 years</t>
  </si>
  <si>
    <t>6 to&lt;11 years</t>
  </si>
  <si>
    <t>11 to &lt; 16 years</t>
  </si>
  <si>
    <t>16 to &lt; 21 years</t>
  </si>
  <si>
    <t>indoor frequency</t>
  </si>
  <si>
    <t>(contact/hour)</t>
  </si>
  <si>
    <t>mean</t>
  </si>
  <si>
    <t>outdoor frequency</t>
  </si>
  <si>
    <t>table 4-1</t>
  </si>
  <si>
    <t>hand-mouth</t>
  </si>
  <si>
    <t>indoor</t>
  </si>
  <si>
    <t>outdoor</t>
  </si>
  <si>
    <t>3 to&lt;6 months</t>
  </si>
  <si>
    <t>6 to &lt;12 months</t>
  </si>
  <si>
    <t>1 to &lt;3 months</t>
  </si>
  <si>
    <t>Birth to 1month</t>
  </si>
  <si>
    <t>Dermal Table7-9</t>
  </si>
  <si>
    <t>Male</t>
  </si>
  <si>
    <t>Female</t>
  </si>
  <si>
    <t xml:space="preserve">0.24 0.25 0.26 0.27 0.29 0.31 0.31 0.33 0.34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</si>
</sst>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2" fillId="0" borderId="0" xfId="0" applyNumberFormat="1" applyFont="1" applyFill="1" applyBorder="1" applyAlignment="1" applyProtection="1"/>
    <xf numFmtId="1" fontId="0" fillId="0" borderId="0" xfId="0" applyNumberFormat="1"/>
    <xf numFmtId="3" fontId="0" fillId="0" borderId="0" xfId="0" applyNumberFormat="1"/>
    <xf numFmtId="1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1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zoomScale="85" zoomScaleNormal="85" workbookViewId="0">
      <selection activeCell="L3" sqref="L3"/>
    </sheetView>
  </sheetViews>
  <sheetFormatPr defaultRowHeight="14.4" x14ac:dyDescent="0.25"/>
  <cols>
    <col min="1" max="1" width="23.109375" customWidth="1"/>
    <col min="2" max="2" width="15.88671875" customWidth="1"/>
    <col min="14" max="14" width="6.33203125" customWidth="1"/>
    <col min="15" max="15" width="9" customWidth="1"/>
    <col min="257" max="257" width="23.109375" customWidth="1"/>
    <col min="258" max="258" width="15.88671875" customWidth="1"/>
    <col min="270" max="270" width="6.33203125" customWidth="1"/>
    <col min="271" max="271" width="9" customWidth="1"/>
    <col min="513" max="513" width="23.109375" customWidth="1"/>
    <col min="514" max="514" width="15.88671875" customWidth="1"/>
    <col min="526" max="526" width="6.33203125" customWidth="1"/>
    <col min="527" max="527" width="9" customWidth="1"/>
    <col min="769" max="769" width="23.109375" customWidth="1"/>
    <col min="770" max="770" width="15.88671875" customWidth="1"/>
    <col min="782" max="782" width="6.33203125" customWidth="1"/>
    <col min="783" max="783" width="9" customWidth="1"/>
    <col min="1025" max="1025" width="23.109375" customWidth="1"/>
    <col min="1026" max="1026" width="15.88671875" customWidth="1"/>
    <col min="1038" max="1038" width="6.33203125" customWidth="1"/>
    <col min="1039" max="1039" width="9" customWidth="1"/>
    <col min="1281" max="1281" width="23.109375" customWidth="1"/>
    <col min="1282" max="1282" width="15.88671875" customWidth="1"/>
    <col min="1294" max="1294" width="6.33203125" customWidth="1"/>
    <col min="1295" max="1295" width="9" customWidth="1"/>
    <col min="1537" max="1537" width="23.109375" customWidth="1"/>
    <col min="1538" max="1538" width="15.88671875" customWidth="1"/>
    <col min="1550" max="1550" width="6.33203125" customWidth="1"/>
    <col min="1551" max="1551" width="9" customWidth="1"/>
    <col min="1793" max="1793" width="23.109375" customWidth="1"/>
    <col min="1794" max="1794" width="15.88671875" customWidth="1"/>
    <col min="1806" max="1806" width="6.33203125" customWidth="1"/>
    <col min="1807" max="1807" width="9" customWidth="1"/>
    <col min="2049" max="2049" width="23.109375" customWidth="1"/>
    <col min="2050" max="2050" width="15.88671875" customWidth="1"/>
    <col min="2062" max="2062" width="6.33203125" customWidth="1"/>
    <col min="2063" max="2063" width="9" customWidth="1"/>
    <col min="2305" max="2305" width="23.109375" customWidth="1"/>
    <col min="2306" max="2306" width="15.88671875" customWidth="1"/>
    <col min="2318" max="2318" width="6.33203125" customWidth="1"/>
    <col min="2319" max="2319" width="9" customWidth="1"/>
    <col min="2561" max="2561" width="23.109375" customWidth="1"/>
    <col min="2562" max="2562" width="15.88671875" customWidth="1"/>
    <col min="2574" max="2574" width="6.33203125" customWidth="1"/>
    <col min="2575" max="2575" width="9" customWidth="1"/>
    <col min="2817" max="2817" width="23.109375" customWidth="1"/>
    <col min="2818" max="2818" width="15.88671875" customWidth="1"/>
    <col min="2830" max="2830" width="6.33203125" customWidth="1"/>
    <col min="2831" max="2831" width="9" customWidth="1"/>
    <col min="3073" max="3073" width="23.109375" customWidth="1"/>
    <col min="3074" max="3074" width="15.88671875" customWidth="1"/>
    <col min="3086" max="3086" width="6.33203125" customWidth="1"/>
    <col min="3087" max="3087" width="9" customWidth="1"/>
    <col min="3329" max="3329" width="23.109375" customWidth="1"/>
    <col min="3330" max="3330" width="15.88671875" customWidth="1"/>
    <col min="3342" max="3342" width="6.33203125" customWidth="1"/>
    <col min="3343" max="3343" width="9" customWidth="1"/>
    <col min="3585" max="3585" width="23.109375" customWidth="1"/>
    <col min="3586" max="3586" width="15.88671875" customWidth="1"/>
    <col min="3598" max="3598" width="6.33203125" customWidth="1"/>
    <col min="3599" max="3599" width="9" customWidth="1"/>
    <col min="3841" max="3841" width="23.109375" customWidth="1"/>
    <col min="3842" max="3842" width="15.88671875" customWidth="1"/>
    <col min="3854" max="3854" width="6.33203125" customWidth="1"/>
    <col min="3855" max="3855" width="9" customWidth="1"/>
    <col min="4097" max="4097" width="23.109375" customWidth="1"/>
    <col min="4098" max="4098" width="15.88671875" customWidth="1"/>
    <col min="4110" max="4110" width="6.33203125" customWidth="1"/>
    <col min="4111" max="4111" width="9" customWidth="1"/>
    <col min="4353" max="4353" width="23.109375" customWidth="1"/>
    <col min="4354" max="4354" width="15.88671875" customWidth="1"/>
    <col min="4366" max="4366" width="6.33203125" customWidth="1"/>
    <col min="4367" max="4367" width="9" customWidth="1"/>
    <col min="4609" max="4609" width="23.109375" customWidth="1"/>
    <col min="4610" max="4610" width="15.88671875" customWidth="1"/>
    <col min="4622" max="4622" width="6.33203125" customWidth="1"/>
    <col min="4623" max="4623" width="9" customWidth="1"/>
    <col min="4865" max="4865" width="23.109375" customWidth="1"/>
    <col min="4866" max="4866" width="15.88671875" customWidth="1"/>
    <col min="4878" max="4878" width="6.33203125" customWidth="1"/>
    <col min="4879" max="4879" width="9" customWidth="1"/>
    <col min="5121" max="5121" width="23.109375" customWidth="1"/>
    <col min="5122" max="5122" width="15.88671875" customWidth="1"/>
    <col min="5134" max="5134" width="6.33203125" customWidth="1"/>
    <col min="5135" max="5135" width="9" customWidth="1"/>
    <col min="5377" max="5377" width="23.109375" customWidth="1"/>
    <col min="5378" max="5378" width="15.88671875" customWidth="1"/>
    <col min="5390" max="5390" width="6.33203125" customWidth="1"/>
    <col min="5391" max="5391" width="9" customWidth="1"/>
    <col min="5633" max="5633" width="23.109375" customWidth="1"/>
    <col min="5634" max="5634" width="15.88671875" customWidth="1"/>
    <col min="5646" max="5646" width="6.33203125" customWidth="1"/>
    <col min="5647" max="5647" width="9" customWidth="1"/>
    <col min="5889" max="5889" width="23.109375" customWidth="1"/>
    <col min="5890" max="5890" width="15.88671875" customWidth="1"/>
    <col min="5902" max="5902" width="6.33203125" customWidth="1"/>
    <col min="5903" max="5903" width="9" customWidth="1"/>
    <col min="6145" max="6145" width="23.109375" customWidth="1"/>
    <col min="6146" max="6146" width="15.88671875" customWidth="1"/>
    <col min="6158" max="6158" width="6.33203125" customWidth="1"/>
    <col min="6159" max="6159" width="9" customWidth="1"/>
    <col min="6401" max="6401" width="23.109375" customWidth="1"/>
    <col min="6402" max="6402" width="15.88671875" customWidth="1"/>
    <col min="6414" max="6414" width="6.33203125" customWidth="1"/>
    <col min="6415" max="6415" width="9" customWidth="1"/>
    <col min="6657" max="6657" width="23.109375" customWidth="1"/>
    <col min="6658" max="6658" width="15.88671875" customWidth="1"/>
    <col min="6670" max="6670" width="6.33203125" customWidth="1"/>
    <col min="6671" max="6671" width="9" customWidth="1"/>
    <col min="6913" max="6913" width="23.109375" customWidth="1"/>
    <col min="6914" max="6914" width="15.88671875" customWidth="1"/>
    <col min="6926" max="6926" width="6.33203125" customWidth="1"/>
    <col min="6927" max="6927" width="9" customWidth="1"/>
    <col min="7169" max="7169" width="23.109375" customWidth="1"/>
    <col min="7170" max="7170" width="15.88671875" customWidth="1"/>
    <col min="7182" max="7182" width="6.33203125" customWidth="1"/>
    <col min="7183" max="7183" width="9" customWidth="1"/>
    <col min="7425" max="7425" width="23.109375" customWidth="1"/>
    <col min="7426" max="7426" width="15.88671875" customWidth="1"/>
    <col min="7438" max="7438" width="6.33203125" customWidth="1"/>
    <col min="7439" max="7439" width="9" customWidth="1"/>
    <col min="7681" max="7681" width="23.109375" customWidth="1"/>
    <col min="7682" max="7682" width="15.88671875" customWidth="1"/>
    <col min="7694" max="7694" width="6.33203125" customWidth="1"/>
    <col min="7695" max="7695" width="9" customWidth="1"/>
    <col min="7937" max="7937" width="23.109375" customWidth="1"/>
    <col min="7938" max="7938" width="15.88671875" customWidth="1"/>
    <col min="7950" max="7950" width="6.33203125" customWidth="1"/>
    <col min="7951" max="7951" width="9" customWidth="1"/>
    <col min="8193" max="8193" width="23.109375" customWidth="1"/>
    <col min="8194" max="8194" width="15.88671875" customWidth="1"/>
    <col min="8206" max="8206" width="6.33203125" customWidth="1"/>
    <col min="8207" max="8207" width="9" customWidth="1"/>
    <col min="8449" max="8449" width="23.109375" customWidth="1"/>
    <col min="8450" max="8450" width="15.88671875" customWidth="1"/>
    <col min="8462" max="8462" width="6.33203125" customWidth="1"/>
    <col min="8463" max="8463" width="9" customWidth="1"/>
    <col min="8705" max="8705" width="23.109375" customWidth="1"/>
    <col min="8706" max="8706" width="15.88671875" customWidth="1"/>
    <col min="8718" max="8718" width="6.33203125" customWidth="1"/>
    <col min="8719" max="8719" width="9" customWidth="1"/>
    <col min="8961" max="8961" width="23.109375" customWidth="1"/>
    <col min="8962" max="8962" width="15.88671875" customWidth="1"/>
    <col min="8974" max="8974" width="6.33203125" customWidth="1"/>
    <col min="8975" max="8975" width="9" customWidth="1"/>
    <col min="9217" max="9217" width="23.109375" customWidth="1"/>
    <col min="9218" max="9218" width="15.88671875" customWidth="1"/>
    <col min="9230" max="9230" width="6.33203125" customWidth="1"/>
    <col min="9231" max="9231" width="9" customWidth="1"/>
    <col min="9473" max="9473" width="23.109375" customWidth="1"/>
    <col min="9474" max="9474" width="15.88671875" customWidth="1"/>
    <col min="9486" max="9486" width="6.33203125" customWidth="1"/>
    <col min="9487" max="9487" width="9" customWidth="1"/>
    <col min="9729" max="9729" width="23.109375" customWidth="1"/>
    <col min="9730" max="9730" width="15.88671875" customWidth="1"/>
    <col min="9742" max="9742" width="6.33203125" customWidth="1"/>
    <col min="9743" max="9743" width="9" customWidth="1"/>
    <col min="9985" max="9985" width="23.109375" customWidth="1"/>
    <col min="9986" max="9986" width="15.88671875" customWidth="1"/>
    <col min="9998" max="9998" width="6.33203125" customWidth="1"/>
    <col min="9999" max="9999" width="9" customWidth="1"/>
    <col min="10241" max="10241" width="23.109375" customWidth="1"/>
    <col min="10242" max="10242" width="15.88671875" customWidth="1"/>
    <col min="10254" max="10254" width="6.33203125" customWidth="1"/>
    <col min="10255" max="10255" width="9" customWidth="1"/>
    <col min="10497" max="10497" width="23.109375" customWidth="1"/>
    <col min="10498" max="10498" width="15.88671875" customWidth="1"/>
    <col min="10510" max="10510" width="6.33203125" customWidth="1"/>
    <col min="10511" max="10511" width="9" customWidth="1"/>
    <col min="10753" max="10753" width="23.109375" customWidth="1"/>
    <col min="10754" max="10754" width="15.88671875" customWidth="1"/>
    <col min="10766" max="10766" width="6.33203125" customWidth="1"/>
    <col min="10767" max="10767" width="9" customWidth="1"/>
    <col min="11009" max="11009" width="23.109375" customWidth="1"/>
    <col min="11010" max="11010" width="15.88671875" customWidth="1"/>
    <col min="11022" max="11022" width="6.33203125" customWidth="1"/>
    <col min="11023" max="11023" width="9" customWidth="1"/>
    <col min="11265" max="11265" width="23.109375" customWidth="1"/>
    <col min="11266" max="11266" width="15.88671875" customWidth="1"/>
    <col min="11278" max="11278" width="6.33203125" customWidth="1"/>
    <col min="11279" max="11279" width="9" customWidth="1"/>
    <col min="11521" max="11521" width="23.109375" customWidth="1"/>
    <col min="11522" max="11522" width="15.88671875" customWidth="1"/>
    <col min="11534" max="11534" width="6.33203125" customWidth="1"/>
    <col min="11535" max="11535" width="9" customWidth="1"/>
    <col min="11777" max="11777" width="23.109375" customWidth="1"/>
    <col min="11778" max="11778" width="15.88671875" customWidth="1"/>
    <col min="11790" max="11790" width="6.33203125" customWidth="1"/>
    <col min="11791" max="11791" width="9" customWidth="1"/>
    <col min="12033" max="12033" width="23.109375" customWidth="1"/>
    <col min="12034" max="12034" width="15.88671875" customWidth="1"/>
    <col min="12046" max="12046" width="6.33203125" customWidth="1"/>
    <col min="12047" max="12047" width="9" customWidth="1"/>
    <col min="12289" max="12289" width="23.109375" customWidth="1"/>
    <col min="12290" max="12290" width="15.88671875" customWidth="1"/>
    <col min="12302" max="12302" width="6.33203125" customWidth="1"/>
    <col min="12303" max="12303" width="9" customWidth="1"/>
    <col min="12545" max="12545" width="23.109375" customWidth="1"/>
    <col min="12546" max="12546" width="15.88671875" customWidth="1"/>
    <col min="12558" max="12558" width="6.33203125" customWidth="1"/>
    <col min="12559" max="12559" width="9" customWidth="1"/>
    <col min="12801" max="12801" width="23.109375" customWidth="1"/>
    <col min="12802" max="12802" width="15.88671875" customWidth="1"/>
    <col min="12814" max="12814" width="6.33203125" customWidth="1"/>
    <col min="12815" max="12815" width="9" customWidth="1"/>
    <col min="13057" max="13057" width="23.109375" customWidth="1"/>
    <col min="13058" max="13058" width="15.88671875" customWidth="1"/>
    <col min="13070" max="13070" width="6.33203125" customWidth="1"/>
    <col min="13071" max="13071" width="9" customWidth="1"/>
    <col min="13313" max="13313" width="23.109375" customWidth="1"/>
    <col min="13314" max="13314" width="15.88671875" customWidth="1"/>
    <col min="13326" max="13326" width="6.33203125" customWidth="1"/>
    <col min="13327" max="13327" width="9" customWidth="1"/>
    <col min="13569" max="13569" width="23.109375" customWidth="1"/>
    <col min="13570" max="13570" width="15.88671875" customWidth="1"/>
    <col min="13582" max="13582" width="6.33203125" customWidth="1"/>
    <col min="13583" max="13583" width="9" customWidth="1"/>
    <col min="13825" max="13825" width="23.109375" customWidth="1"/>
    <col min="13826" max="13826" width="15.88671875" customWidth="1"/>
    <col min="13838" max="13838" width="6.33203125" customWidth="1"/>
    <col min="13839" max="13839" width="9" customWidth="1"/>
    <col min="14081" max="14081" width="23.109375" customWidth="1"/>
    <col min="14082" max="14082" width="15.88671875" customWidth="1"/>
    <col min="14094" max="14094" width="6.33203125" customWidth="1"/>
    <col min="14095" max="14095" width="9" customWidth="1"/>
    <col min="14337" max="14337" width="23.109375" customWidth="1"/>
    <col min="14338" max="14338" width="15.88671875" customWidth="1"/>
    <col min="14350" max="14350" width="6.33203125" customWidth="1"/>
    <col min="14351" max="14351" width="9" customWidth="1"/>
    <col min="14593" max="14593" width="23.109375" customWidth="1"/>
    <col min="14594" max="14594" width="15.88671875" customWidth="1"/>
    <col min="14606" max="14606" width="6.33203125" customWidth="1"/>
    <col min="14607" max="14607" width="9" customWidth="1"/>
    <col min="14849" max="14849" width="23.109375" customWidth="1"/>
    <col min="14850" max="14850" width="15.88671875" customWidth="1"/>
    <col min="14862" max="14862" width="6.33203125" customWidth="1"/>
    <col min="14863" max="14863" width="9" customWidth="1"/>
    <col min="15105" max="15105" width="23.109375" customWidth="1"/>
    <col min="15106" max="15106" width="15.88671875" customWidth="1"/>
    <col min="15118" max="15118" width="6.33203125" customWidth="1"/>
    <col min="15119" max="15119" width="9" customWidth="1"/>
    <col min="15361" max="15361" width="23.109375" customWidth="1"/>
    <col min="15362" max="15362" width="15.88671875" customWidth="1"/>
    <col min="15374" max="15374" width="6.33203125" customWidth="1"/>
    <col min="15375" max="15375" width="9" customWidth="1"/>
    <col min="15617" max="15617" width="23.109375" customWidth="1"/>
    <col min="15618" max="15618" width="15.88671875" customWidth="1"/>
    <col min="15630" max="15630" width="6.33203125" customWidth="1"/>
    <col min="15631" max="15631" width="9" customWidth="1"/>
    <col min="15873" max="15873" width="23.109375" customWidth="1"/>
    <col min="15874" max="15874" width="15.88671875" customWidth="1"/>
    <col min="15886" max="15886" width="6.33203125" customWidth="1"/>
    <col min="15887" max="15887" width="9" customWidth="1"/>
    <col min="16129" max="16129" width="23.109375" customWidth="1"/>
    <col min="16130" max="16130" width="15.88671875" customWidth="1"/>
    <col min="16142" max="16142" width="6.33203125" customWidth="1"/>
    <col min="16143" max="16143" width="9" customWidth="1"/>
  </cols>
  <sheetData>
    <row r="1" spans="1:18" x14ac:dyDescent="0.25">
      <c r="A1" t="s">
        <v>75</v>
      </c>
      <c r="C1" t="s">
        <v>76</v>
      </c>
      <c r="P1" t="s">
        <v>71</v>
      </c>
      <c r="Q1" t="s">
        <v>72</v>
      </c>
    </row>
    <row r="2" spans="1:18" x14ac:dyDescent="0.25">
      <c r="A2" s="4" t="s">
        <v>68</v>
      </c>
      <c r="B2" s="4" t="s">
        <v>77</v>
      </c>
      <c r="C2" s="4" t="s">
        <v>78</v>
      </c>
      <c r="D2" s="4" t="s">
        <v>65</v>
      </c>
      <c r="E2" s="4" t="s">
        <v>64</v>
      </c>
      <c r="F2" s="4" t="s">
        <v>63</v>
      </c>
      <c r="G2" s="4" t="s">
        <v>79</v>
      </c>
      <c r="H2" s="4" t="s">
        <v>62</v>
      </c>
      <c r="I2" s="4" t="s">
        <v>61</v>
      </c>
      <c r="J2" s="4" t="s">
        <v>60</v>
      </c>
      <c r="K2" s="4" t="s">
        <v>80</v>
      </c>
      <c r="L2" s="4" t="s">
        <v>81</v>
      </c>
      <c r="M2" s="4" t="s">
        <v>82</v>
      </c>
      <c r="O2">
        <v>0</v>
      </c>
      <c r="P2">
        <v>2063885.4</v>
      </c>
      <c r="Q2">
        <v>1976387</v>
      </c>
      <c r="R2">
        <v>4040272.4</v>
      </c>
    </row>
    <row r="3" spans="1:18" x14ac:dyDescent="0.25">
      <c r="A3" s="4" t="s">
        <v>83</v>
      </c>
      <c r="B3" s="7">
        <f>R2/12</f>
        <v>336689.36666666664</v>
      </c>
      <c r="C3" s="4">
        <v>154</v>
      </c>
      <c r="D3" s="4">
        <v>0.28999999999999998</v>
      </c>
      <c r="E3" s="4">
        <v>0.24</v>
      </c>
      <c r="F3" s="4">
        <v>0.25</v>
      </c>
      <c r="G3" s="4">
        <v>0.26</v>
      </c>
      <c r="H3" s="4">
        <v>0.27</v>
      </c>
      <c r="I3" s="4">
        <v>0.28999999999999998</v>
      </c>
      <c r="J3" s="4">
        <v>0.31</v>
      </c>
      <c r="K3" s="4">
        <v>0.31</v>
      </c>
      <c r="L3" s="4">
        <v>0.33</v>
      </c>
      <c r="M3">
        <v>0.34</v>
      </c>
      <c r="N3" t="s">
        <v>40</v>
      </c>
      <c r="O3">
        <v>1</v>
      </c>
      <c r="P3">
        <v>2063885.4</v>
      </c>
      <c r="Q3">
        <v>1976387</v>
      </c>
      <c r="R3">
        <v>4040272.4</v>
      </c>
    </row>
    <row r="4" spans="1:18" x14ac:dyDescent="0.25">
      <c r="A4" s="4" t="s">
        <v>84</v>
      </c>
      <c r="B4" s="7">
        <f>(R2/12)*2</f>
        <v>673378.73333333328</v>
      </c>
      <c r="C4" s="4">
        <v>281</v>
      </c>
      <c r="D4" s="4">
        <v>0.33</v>
      </c>
      <c r="E4" s="4">
        <v>0.27</v>
      </c>
      <c r="F4" s="4">
        <v>0.28999999999999998</v>
      </c>
      <c r="G4" s="4">
        <v>0.28999999999999998</v>
      </c>
      <c r="H4" s="4">
        <v>0.31</v>
      </c>
      <c r="I4" s="4">
        <v>0.33</v>
      </c>
      <c r="J4" s="4">
        <v>0.35</v>
      </c>
      <c r="K4" s="4">
        <v>0.37</v>
      </c>
      <c r="L4" s="4">
        <v>0.37</v>
      </c>
      <c r="M4">
        <v>0.38</v>
      </c>
      <c r="N4" t="s">
        <v>40</v>
      </c>
      <c r="O4">
        <v>2</v>
      </c>
      <c r="P4">
        <v>2063885.4</v>
      </c>
      <c r="Q4">
        <v>1976387</v>
      </c>
      <c r="R4">
        <v>4040272.4</v>
      </c>
    </row>
    <row r="5" spans="1:18" x14ac:dyDescent="0.25">
      <c r="A5" s="4" t="s">
        <v>85</v>
      </c>
      <c r="B5" s="7">
        <f>(R2/12)*3</f>
        <v>1010068.0999999999</v>
      </c>
      <c r="C5" s="4">
        <v>488</v>
      </c>
      <c r="D5" s="4">
        <v>0.38</v>
      </c>
      <c r="E5" s="4">
        <v>0.33</v>
      </c>
      <c r="F5" s="4">
        <v>0.34</v>
      </c>
      <c r="G5" s="4">
        <v>0.35</v>
      </c>
      <c r="H5" s="4">
        <v>0.36</v>
      </c>
      <c r="I5" s="4">
        <v>0.38</v>
      </c>
      <c r="J5" s="4">
        <v>0.4</v>
      </c>
      <c r="K5" s="4">
        <v>0.42</v>
      </c>
      <c r="L5" s="4">
        <v>0.43</v>
      </c>
      <c r="M5">
        <v>0.44</v>
      </c>
      <c r="N5" t="s">
        <v>40</v>
      </c>
      <c r="O5">
        <v>3</v>
      </c>
      <c r="P5">
        <v>2063885.4</v>
      </c>
      <c r="Q5">
        <v>1976387</v>
      </c>
      <c r="R5">
        <v>4040272.4</v>
      </c>
    </row>
    <row r="6" spans="1:18" x14ac:dyDescent="0.25">
      <c r="A6" s="4" t="s">
        <v>86</v>
      </c>
      <c r="B6" s="7">
        <f>(R2/12)*6</f>
        <v>2020136.1999999997</v>
      </c>
      <c r="C6" s="4">
        <v>923</v>
      </c>
      <c r="D6" s="4">
        <v>0.45</v>
      </c>
      <c r="E6" s="4">
        <v>0.38</v>
      </c>
      <c r="F6" s="4">
        <v>0.39</v>
      </c>
      <c r="G6" s="4">
        <v>0.4</v>
      </c>
      <c r="H6" s="4">
        <v>0.42</v>
      </c>
      <c r="I6" s="4">
        <v>0.45</v>
      </c>
      <c r="J6" s="4">
        <v>0.48</v>
      </c>
      <c r="K6" s="4">
        <v>0.49</v>
      </c>
      <c r="L6" s="4">
        <v>0.5</v>
      </c>
      <c r="M6">
        <v>0.51</v>
      </c>
      <c r="N6" t="s">
        <v>40</v>
      </c>
      <c r="O6">
        <v>4</v>
      </c>
      <c r="P6">
        <v>2063885.4</v>
      </c>
      <c r="Q6">
        <v>1976387</v>
      </c>
      <c r="R6">
        <v>4040272.4</v>
      </c>
    </row>
    <row r="7" spans="1:18" x14ac:dyDescent="0.25">
      <c r="A7" s="4" t="s">
        <v>87</v>
      </c>
      <c r="B7" s="7">
        <f>R3</f>
        <v>4040272.4</v>
      </c>
      <c r="C7" s="8">
        <v>1159</v>
      </c>
      <c r="D7" s="4">
        <v>0.53</v>
      </c>
      <c r="E7" s="4">
        <v>0.45</v>
      </c>
      <c r="F7" s="4">
        <v>0.46</v>
      </c>
      <c r="G7" s="4">
        <v>0.47</v>
      </c>
      <c r="H7" s="4">
        <v>0.49</v>
      </c>
      <c r="I7" s="4">
        <v>0.53</v>
      </c>
      <c r="J7" s="4">
        <v>0.56000000000000005</v>
      </c>
      <c r="K7" s="4">
        <v>0.57999999999999996</v>
      </c>
      <c r="L7" s="4">
        <v>0.59</v>
      </c>
      <c r="M7">
        <v>0.61</v>
      </c>
      <c r="N7" t="s">
        <v>40</v>
      </c>
      <c r="O7">
        <v>5</v>
      </c>
      <c r="P7">
        <v>2077927.6</v>
      </c>
      <c r="Q7">
        <v>1991803.8</v>
      </c>
      <c r="R7">
        <v>4069731.4000000004</v>
      </c>
    </row>
    <row r="8" spans="1:18" x14ac:dyDescent="0.25">
      <c r="A8" s="4" t="s">
        <v>88</v>
      </c>
      <c r="B8" s="7">
        <f>R4</f>
        <v>4040272.4</v>
      </c>
      <c r="C8" s="8">
        <v>1122</v>
      </c>
      <c r="D8" s="4">
        <v>0.61</v>
      </c>
      <c r="E8" s="4">
        <v>0.52</v>
      </c>
      <c r="F8" s="4">
        <v>0.54</v>
      </c>
      <c r="G8" s="4">
        <v>0.55000000000000004</v>
      </c>
      <c r="H8" s="4">
        <v>0.56999999999999995</v>
      </c>
      <c r="I8" s="4">
        <v>0.61</v>
      </c>
      <c r="J8" s="4">
        <v>0.64</v>
      </c>
      <c r="K8" s="4">
        <v>0.67</v>
      </c>
      <c r="L8" s="4">
        <v>0.68</v>
      </c>
      <c r="M8">
        <v>0.7</v>
      </c>
      <c r="N8" s="6" t="s">
        <v>40</v>
      </c>
      <c r="O8">
        <v>6</v>
      </c>
      <c r="P8">
        <v>2077927.6</v>
      </c>
      <c r="Q8">
        <v>1991803.8</v>
      </c>
      <c r="R8">
        <v>4069731.4000000004</v>
      </c>
    </row>
    <row r="9" spans="1:18" x14ac:dyDescent="0.25">
      <c r="A9" s="4" t="s">
        <v>51</v>
      </c>
      <c r="B9" s="7">
        <f>SUM(R5:R7)</f>
        <v>12150276.199999999</v>
      </c>
      <c r="C9" s="4">
        <v>2303</v>
      </c>
      <c r="D9" s="4">
        <v>0.76</v>
      </c>
      <c r="E9" s="4">
        <v>0.61</v>
      </c>
      <c r="F9" s="4">
        <v>0.64</v>
      </c>
      <c r="G9" s="4">
        <v>0.66</v>
      </c>
      <c r="H9" s="4">
        <v>0.68</v>
      </c>
      <c r="I9" s="4">
        <v>0.74</v>
      </c>
      <c r="J9" s="4">
        <v>0.81</v>
      </c>
      <c r="K9" s="4">
        <v>0.85</v>
      </c>
      <c r="L9" s="4">
        <v>0.89</v>
      </c>
      <c r="M9">
        <v>0.95</v>
      </c>
      <c r="N9" s="6" t="s">
        <v>40</v>
      </c>
      <c r="O9">
        <v>7</v>
      </c>
      <c r="P9">
        <v>2077927.6</v>
      </c>
      <c r="Q9">
        <v>1991803.8</v>
      </c>
      <c r="R9">
        <v>4069731.4000000004</v>
      </c>
    </row>
    <row r="10" spans="1:18" x14ac:dyDescent="0.25">
      <c r="A10" s="4" t="s">
        <v>50</v>
      </c>
      <c r="B10" s="7">
        <f>SUM(R8:R12)</f>
        <v>20414364.400000002</v>
      </c>
      <c r="C10" s="4">
        <v>3590</v>
      </c>
      <c r="D10" s="4">
        <v>1.08</v>
      </c>
      <c r="E10" s="4">
        <v>0.81</v>
      </c>
      <c r="F10" s="4">
        <v>0.85</v>
      </c>
      <c r="G10" s="4">
        <v>0.88</v>
      </c>
      <c r="H10" s="4">
        <v>0.93</v>
      </c>
      <c r="I10" s="4">
        <v>1.05</v>
      </c>
      <c r="J10" s="4">
        <v>1.21</v>
      </c>
      <c r="K10" s="4">
        <v>1.31</v>
      </c>
      <c r="L10" s="4">
        <v>1.36</v>
      </c>
      <c r="M10">
        <v>1.48</v>
      </c>
      <c r="N10" t="s">
        <v>40</v>
      </c>
      <c r="O10">
        <v>8</v>
      </c>
      <c r="P10">
        <v>2077927.6</v>
      </c>
      <c r="Q10">
        <v>1991803.8</v>
      </c>
      <c r="R10">
        <v>4069731.4000000004</v>
      </c>
    </row>
    <row r="11" spans="1:18" x14ac:dyDescent="0.25">
      <c r="A11" s="4" t="s">
        <v>49</v>
      </c>
      <c r="B11" s="7">
        <f>SUM(R13:R17)</f>
        <v>20949823.799999997</v>
      </c>
      <c r="C11" s="4">
        <v>5294</v>
      </c>
      <c r="D11" s="4">
        <v>1.59</v>
      </c>
      <c r="E11" s="4">
        <v>1.19</v>
      </c>
      <c r="F11" s="4">
        <v>1.25</v>
      </c>
      <c r="G11" s="4">
        <v>1.31</v>
      </c>
      <c r="H11" s="4">
        <v>1.4</v>
      </c>
      <c r="I11" s="4">
        <v>1.57</v>
      </c>
      <c r="J11" s="4">
        <v>1.75</v>
      </c>
      <c r="K11" s="4">
        <v>1.86</v>
      </c>
      <c r="L11" s="4">
        <v>1.94</v>
      </c>
      <c r="M11">
        <v>2.06</v>
      </c>
      <c r="N11" t="s">
        <v>40</v>
      </c>
      <c r="O11">
        <v>9</v>
      </c>
      <c r="P11">
        <v>2077927.6</v>
      </c>
      <c r="Q11">
        <v>1991803.8</v>
      </c>
      <c r="R11">
        <v>4069731.4000000004</v>
      </c>
    </row>
    <row r="12" spans="1:18" x14ac:dyDescent="0.25">
      <c r="A12" s="4" t="s">
        <v>48</v>
      </c>
      <c r="B12" s="7">
        <f>SUM(R18:R22)</f>
        <v>21949474.199999999</v>
      </c>
      <c r="C12" s="4">
        <v>4843</v>
      </c>
      <c r="D12" s="4">
        <v>1.84</v>
      </c>
      <c r="E12" s="4">
        <v>1.47</v>
      </c>
      <c r="F12" s="4">
        <v>1.53</v>
      </c>
      <c r="G12" s="4">
        <v>1.58</v>
      </c>
      <c r="H12" s="4">
        <v>1.65</v>
      </c>
      <c r="I12" s="4">
        <v>1.8</v>
      </c>
      <c r="J12" s="4">
        <v>1.99</v>
      </c>
      <c r="K12" s="4">
        <v>2.1</v>
      </c>
      <c r="L12" s="4">
        <v>2.21</v>
      </c>
      <c r="M12">
        <v>2.33</v>
      </c>
      <c r="N12" t="s">
        <v>40</v>
      </c>
      <c r="O12">
        <v>10</v>
      </c>
      <c r="P12">
        <v>2115972.4</v>
      </c>
      <c r="Q12">
        <v>2019466.4</v>
      </c>
      <c r="R12">
        <v>4135438.8</v>
      </c>
    </row>
    <row r="13" spans="1:18" x14ac:dyDescent="0.25">
      <c r="A13" s="4" t="s">
        <v>89</v>
      </c>
      <c r="B13" s="7">
        <f>SUM(R23:R31)</f>
        <v>38370648.200000003</v>
      </c>
      <c r="C13" s="4">
        <v>914</v>
      </c>
      <c r="D13" s="4">
        <v>1.93</v>
      </c>
      <c r="E13" s="4">
        <v>1.51</v>
      </c>
      <c r="F13" s="4">
        <v>1.56</v>
      </c>
      <c r="G13" s="4">
        <v>1.62</v>
      </c>
      <c r="H13" s="4">
        <v>1.73</v>
      </c>
      <c r="I13" s="4">
        <v>1.91</v>
      </c>
      <c r="J13" s="4">
        <v>2.09</v>
      </c>
      <c r="K13" s="4">
        <v>2.21</v>
      </c>
      <c r="L13" s="4">
        <v>2.29</v>
      </c>
      <c r="M13">
        <v>2.4300000000000002</v>
      </c>
      <c r="N13" t="s">
        <v>40</v>
      </c>
      <c r="O13">
        <v>11</v>
      </c>
      <c r="P13">
        <v>2115972.4</v>
      </c>
      <c r="Q13">
        <v>2019466.4</v>
      </c>
      <c r="R13">
        <v>4135438.8</v>
      </c>
    </row>
    <row r="14" spans="1:18" x14ac:dyDescent="0.25">
      <c r="A14" s="4" t="s">
        <v>90</v>
      </c>
      <c r="B14" s="7">
        <f>SUM(R32:R41)</f>
        <v>40141740.999999993</v>
      </c>
      <c r="C14" s="4">
        <v>813</v>
      </c>
      <c r="D14" s="4">
        <v>1.97</v>
      </c>
      <c r="E14" s="4">
        <v>1.55</v>
      </c>
      <c r="F14" s="4">
        <v>1.63</v>
      </c>
      <c r="G14" s="4">
        <v>1.67</v>
      </c>
      <c r="H14" s="4">
        <v>1.77</v>
      </c>
      <c r="I14" s="4">
        <v>1.95</v>
      </c>
      <c r="J14" s="4">
        <v>2.16</v>
      </c>
      <c r="K14" s="4">
        <v>2.2599999999999998</v>
      </c>
      <c r="L14" s="4">
        <v>2.31</v>
      </c>
      <c r="M14">
        <v>2.4300000000000002</v>
      </c>
      <c r="N14" t="s">
        <v>40</v>
      </c>
      <c r="O14">
        <v>12</v>
      </c>
      <c r="P14">
        <v>2115972.4</v>
      </c>
      <c r="Q14">
        <v>2019466.4</v>
      </c>
      <c r="R14">
        <v>4135438.8</v>
      </c>
    </row>
    <row r="15" spans="1:18" x14ac:dyDescent="0.25">
      <c r="A15" s="4" t="s">
        <v>91</v>
      </c>
      <c r="B15" s="7">
        <f>SUM(R42:R51)</f>
        <v>43599555.000000007</v>
      </c>
      <c r="C15" s="4">
        <v>806</v>
      </c>
      <c r="D15" s="4">
        <v>2.0099999999999998</v>
      </c>
      <c r="E15" s="4">
        <v>1.59</v>
      </c>
      <c r="F15" s="4">
        <v>1.66</v>
      </c>
      <c r="G15" s="4">
        <v>1.71</v>
      </c>
      <c r="H15" s="4">
        <v>1.8</v>
      </c>
      <c r="I15" s="4">
        <v>1.99</v>
      </c>
      <c r="J15" s="4">
        <v>2.21</v>
      </c>
      <c r="K15" s="4">
        <v>2.31</v>
      </c>
      <c r="L15" s="4">
        <v>2.4</v>
      </c>
      <c r="M15">
        <v>2.48</v>
      </c>
      <c r="N15" t="s">
        <v>40</v>
      </c>
      <c r="O15">
        <v>13</v>
      </c>
      <c r="P15">
        <v>2115972.4</v>
      </c>
      <c r="Q15">
        <v>2019466.4</v>
      </c>
      <c r="R15">
        <v>4135438.8</v>
      </c>
    </row>
    <row r="16" spans="1:18" x14ac:dyDescent="0.25">
      <c r="A16" t="s">
        <v>92</v>
      </c>
      <c r="B16" s="5">
        <f>SUM(R52:R61)</f>
        <v>41962930</v>
      </c>
      <c r="C16">
        <v>624</v>
      </c>
      <c r="D16">
        <v>2</v>
      </c>
      <c r="E16">
        <v>1.57</v>
      </c>
      <c r="F16">
        <v>1.63</v>
      </c>
      <c r="G16">
        <v>1.69</v>
      </c>
      <c r="H16">
        <v>1.8</v>
      </c>
      <c r="I16">
        <v>1.97</v>
      </c>
      <c r="J16">
        <v>2.19</v>
      </c>
      <c r="K16">
        <v>2.29</v>
      </c>
      <c r="L16">
        <v>2.37</v>
      </c>
      <c r="M16">
        <v>2.5099999999999998</v>
      </c>
      <c r="N16" t="s">
        <v>40</v>
      </c>
      <c r="O16">
        <v>14</v>
      </c>
      <c r="P16">
        <v>2115972.4</v>
      </c>
      <c r="Q16">
        <v>2019466.4</v>
      </c>
      <c r="R16">
        <v>4135438.8</v>
      </c>
    </row>
    <row r="17" spans="1:18" x14ac:dyDescent="0.25">
      <c r="A17" t="s">
        <v>93</v>
      </c>
      <c r="B17" s="5">
        <f>SUM(R62:R71)</f>
        <v>29253187.000000007</v>
      </c>
      <c r="C17">
        <v>645</v>
      </c>
      <c r="D17">
        <v>1.98</v>
      </c>
      <c r="E17">
        <v>1.58</v>
      </c>
      <c r="F17">
        <v>1.63</v>
      </c>
      <c r="G17">
        <v>1.7</v>
      </c>
      <c r="H17">
        <v>1.78</v>
      </c>
      <c r="I17">
        <v>1.98</v>
      </c>
      <c r="J17">
        <v>2.15</v>
      </c>
      <c r="K17">
        <v>2.2599999999999998</v>
      </c>
      <c r="L17">
        <v>2.33</v>
      </c>
      <c r="M17">
        <v>2.4300000000000002</v>
      </c>
      <c r="N17" t="s">
        <v>40</v>
      </c>
      <c r="O17">
        <v>15</v>
      </c>
      <c r="P17">
        <v>2260733.2000000002</v>
      </c>
      <c r="Q17">
        <v>2147335.4</v>
      </c>
      <c r="R17">
        <v>4408068.5999999996</v>
      </c>
    </row>
    <row r="18" spans="1:18" x14ac:dyDescent="0.25">
      <c r="A18" t="s">
        <v>94</v>
      </c>
      <c r="B18" s="5">
        <f>SUM(R72:R81)</f>
        <v>16595961</v>
      </c>
      <c r="C18">
        <v>454</v>
      </c>
      <c r="D18">
        <v>1.89</v>
      </c>
      <c r="E18">
        <v>1.48</v>
      </c>
      <c r="F18">
        <v>1.56</v>
      </c>
      <c r="G18">
        <v>1.64</v>
      </c>
      <c r="H18">
        <v>1.72</v>
      </c>
      <c r="I18">
        <v>1.9</v>
      </c>
      <c r="J18">
        <v>2.0499999999999998</v>
      </c>
      <c r="K18">
        <v>2.15</v>
      </c>
      <c r="L18">
        <v>2.2200000000000002</v>
      </c>
      <c r="M18">
        <v>2.2999999999999998</v>
      </c>
      <c r="N18" t="s">
        <v>40</v>
      </c>
      <c r="O18">
        <v>16</v>
      </c>
      <c r="P18">
        <v>2260733.2000000002</v>
      </c>
      <c r="Q18">
        <v>2147335.4</v>
      </c>
      <c r="R18">
        <v>4408068.5999999996</v>
      </c>
    </row>
    <row r="19" spans="1:18" x14ac:dyDescent="0.25">
      <c r="A19" s="4" t="s">
        <v>95</v>
      </c>
      <c r="B19" s="7">
        <f>SUM(R82:R84)</f>
        <v>11236760</v>
      </c>
      <c r="C19" s="4">
        <v>330</v>
      </c>
      <c r="D19" s="4">
        <v>1.77</v>
      </c>
      <c r="E19" s="4">
        <v>1.45</v>
      </c>
      <c r="F19" s="4">
        <v>1.53</v>
      </c>
      <c r="G19" s="4">
        <v>1.56</v>
      </c>
      <c r="H19" s="4">
        <v>1.62</v>
      </c>
      <c r="I19" s="4">
        <v>1.76</v>
      </c>
      <c r="J19" s="4">
        <v>1.92</v>
      </c>
      <c r="K19" s="4">
        <v>2</v>
      </c>
      <c r="L19" s="4">
        <v>2.0499999999999998</v>
      </c>
      <c r="M19">
        <v>2.12</v>
      </c>
      <c r="N19" t="s">
        <v>40</v>
      </c>
      <c r="O19">
        <v>17</v>
      </c>
      <c r="P19">
        <v>2260733.2000000002</v>
      </c>
      <c r="Q19">
        <v>2147335.4</v>
      </c>
      <c r="R19">
        <v>4408068.5999999996</v>
      </c>
    </row>
    <row r="20" spans="1:18" x14ac:dyDescent="0.25">
      <c r="A20" s="4" t="s">
        <v>39</v>
      </c>
      <c r="B20" s="4"/>
      <c r="C20" s="4"/>
      <c r="D20" s="4">
        <v>1.7648608042781699</v>
      </c>
      <c r="E20" s="4">
        <v>1.4173393242261401</v>
      </c>
      <c r="F20" s="4">
        <v>1.48694721988722</v>
      </c>
      <c r="G20" s="4">
        <v>1.52711125870442</v>
      </c>
      <c r="H20" s="4">
        <v>1.59913172810374</v>
      </c>
      <c r="I20" s="4">
        <v>1.75046192652459</v>
      </c>
      <c r="J20" s="4">
        <v>1.9205873644118201</v>
      </c>
      <c r="K20" s="4">
        <v>2.00973501253964</v>
      </c>
      <c r="L20" s="4">
        <v>2.0699637773645798</v>
      </c>
      <c r="M20" s="4">
        <v>2.1584215979713401</v>
      </c>
      <c r="O20">
        <v>18</v>
      </c>
      <c r="P20">
        <v>2260733.2000000002</v>
      </c>
      <c r="Q20">
        <v>2147335.4</v>
      </c>
      <c r="R20">
        <v>4408068.5999999996</v>
      </c>
    </row>
    <row r="21" spans="1:18" x14ac:dyDescent="0.25">
      <c r="A21" s="4" t="s">
        <v>96</v>
      </c>
      <c r="B21" s="4"/>
      <c r="C21" s="4"/>
      <c r="D21" s="4">
        <f>LOG(D20)</f>
        <v>0.24671045798572558</v>
      </c>
      <c r="E21" s="4">
        <f>LOG(E20)</f>
        <v>0.15147383683680993</v>
      </c>
      <c r="F21" s="4">
        <f t="shared" ref="F21:M21" si="0">LOG(F20)</f>
        <v>0.17229555324384591</v>
      </c>
      <c r="G21" s="4">
        <f t="shared" si="0"/>
        <v>0.18387067902183876</v>
      </c>
      <c r="H21" s="4">
        <f t="shared" si="0"/>
        <v>0.20388424012661047</v>
      </c>
      <c r="I21" s="4">
        <f t="shared" si="0"/>
        <v>0.2431526690684323</v>
      </c>
      <c r="J21" s="4">
        <f t="shared" si="0"/>
        <v>0.28343406730384935</v>
      </c>
      <c r="K21" s="4">
        <f t="shared" si="0"/>
        <v>0.30313879862526205</v>
      </c>
      <c r="L21" s="4">
        <f t="shared" si="0"/>
        <v>0.31596274573308952</v>
      </c>
      <c r="M21" s="4">
        <f t="shared" si="0"/>
        <v>0.33413627806209695</v>
      </c>
      <c r="O21">
        <v>19</v>
      </c>
      <c r="P21">
        <v>2260733.2000000002</v>
      </c>
      <c r="Q21">
        <v>2147335.4</v>
      </c>
      <c r="R21">
        <v>4408068.5999999996</v>
      </c>
    </row>
    <row r="22" spans="1:18" x14ac:dyDescent="0.25">
      <c r="A22" s="4" t="s">
        <v>37</v>
      </c>
      <c r="B22" s="4">
        <f>AVERAGE(E21:M21)</f>
        <v>0.2434832075579817</v>
      </c>
      <c r="C22" s="4"/>
      <c r="D22" s="4"/>
      <c r="E22" s="4"/>
      <c r="F22" s="4"/>
      <c r="G22" s="4"/>
      <c r="H22" s="4"/>
      <c r="I22" s="4"/>
      <c r="J22" s="4"/>
      <c r="K22" s="4"/>
      <c r="L22" s="4"/>
      <c r="O22">
        <v>20</v>
      </c>
      <c r="P22">
        <v>2202835.2000000002</v>
      </c>
      <c r="Q22">
        <v>2114364.6</v>
      </c>
      <c r="R22">
        <v>4317199.8000000007</v>
      </c>
    </row>
    <row r="23" spans="1:18" x14ac:dyDescent="0.25">
      <c r="A23" s="4" t="s">
        <v>36</v>
      </c>
      <c r="B23" s="4">
        <f>STDEV(E21:M21)</f>
        <v>6.8265447747169986E-2</v>
      </c>
      <c r="C23" s="4"/>
      <c r="D23" s="4"/>
      <c r="E23" s="4"/>
      <c r="F23" s="4"/>
      <c r="G23" s="4"/>
      <c r="H23" s="4"/>
      <c r="I23" s="4"/>
      <c r="J23" s="4"/>
      <c r="K23" s="4"/>
      <c r="L23" s="4"/>
      <c r="O23">
        <v>21</v>
      </c>
      <c r="P23">
        <v>2202835.2000000002</v>
      </c>
      <c r="Q23">
        <v>2114364.6</v>
      </c>
      <c r="R23">
        <v>4317199.8000000007</v>
      </c>
    </row>
    <row r="24" spans="1:1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O24">
        <v>22</v>
      </c>
      <c r="P24">
        <v>2202835.2000000002</v>
      </c>
      <c r="Q24">
        <v>2114364.6</v>
      </c>
      <c r="R24">
        <v>4317199.8000000007</v>
      </c>
    </row>
    <row r="25" spans="1:1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O25">
        <v>23</v>
      </c>
      <c r="P25">
        <v>2202835.2000000002</v>
      </c>
      <c r="Q25">
        <v>2114364.6</v>
      </c>
      <c r="R25">
        <v>4317199.8000000007</v>
      </c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O26">
        <v>24</v>
      </c>
      <c r="P26">
        <v>2202835.2000000002</v>
      </c>
      <c r="Q26">
        <v>2114364.6</v>
      </c>
      <c r="R26">
        <v>4317199.8000000007</v>
      </c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O27">
        <v>25</v>
      </c>
      <c r="P27">
        <v>2127118.2000000002</v>
      </c>
      <c r="Q27">
        <v>2093251.6</v>
      </c>
      <c r="R27">
        <v>4220369.8000000007</v>
      </c>
    </row>
    <row r="28" spans="1:1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O28">
        <v>26</v>
      </c>
      <c r="P28">
        <v>2127118.2000000002</v>
      </c>
      <c r="Q28">
        <v>2093251.6</v>
      </c>
      <c r="R28">
        <v>4220369.8000000007</v>
      </c>
    </row>
    <row r="29" spans="1:1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O29">
        <v>27</v>
      </c>
      <c r="P29">
        <v>2127118.2000000002</v>
      </c>
      <c r="Q29">
        <v>2093251.6</v>
      </c>
      <c r="R29">
        <v>4220369.8000000007</v>
      </c>
    </row>
    <row r="30" spans="1:1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O30">
        <v>28</v>
      </c>
      <c r="P30">
        <v>2127118.2000000002</v>
      </c>
      <c r="Q30">
        <v>2093251.6</v>
      </c>
      <c r="R30">
        <v>4220369.8000000007</v>
      </c>
    </row>
    <row r="31" spans="1:1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O31">
        <v>29</v>
      </c>
      <c r="P31">
        <v>2127118.2000000002</v>
      </c>
      <c r="Q31">
        <v>2093251.6</v>
      </c>
      <c r="R31">
        <v>4220369.8000000007</v>
      </c>
    </row>
    <row r="32" spans="1:1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O32">
        <v>30</v>
      </c>
      <c r="P32">
        <v>1999300</v>
      </c>
      <c r="Q32">
        <v>1993119.8</v>
      </c>
      <c r="R32">
        <v>3992419.8</v>
      </c>
    </row>
    <row r="33" spans="15:18" x14ac:dyDescent="0.25">
      <c r="O33">
        <v>31</v>
      </c>
      <c r="P33">
        <v>1999300</v>
      </c>
      <c r="Q33">
        <v>1993119.8</v>
      </c>
      <c r="R33">
        <v>3992419.8</v>
      </c>
    </row>
    <row r="34" spans="15:18" x14ac:dyDescent="0.25">
      <c r="O34">
        <v>32</v>
      </c>
      <c r="P34">
        <v>1999300</v>
      </c>
      <c r="Q34">
        <v>1993119.8</v>
      </c>
      <c r="R34">
        <v>3992419.8</v>
      </c>
    </row>
    <row r="35" spans="15:18" x14ac:dyDescent="0.25">
      <c r="O35">
        <v>33</v>
      </c>
      <c r="P35">
        <v>1999300</v>
      </c>
      <c r="Q35">
        <v>1993119.8</v>
      </c>
      <c r="R35">
        <v>3992419.8</v>
      </c>
    </row>
    <row r="36" spans="15:18" x14ac:dyDescent="0.25">
      <c r="O36">
        <v>34</v>
      </c>
      <c r="P36">
        <v>1999300</v>
      </c>
      <c r="Q36">
        <v>1993119.8</v>
      </c>
      <c r="R36">
        <v>3992419.8</v>
      </c>
    </row>
    <row r="37" spans="15:18" x14ac:dyDescent="0.25">
      <c r="O37">
        <v>35</v>
      </c>
      <c r="P37">
        <v>2008404.4</v>
      </c>
      <c r="Q37">
        <v>2027524</v>
      </c>
      <c r="R37">
        <v>4035928.4</v>
      </c>
    </row>
    <row r="38" spans="15:18" x14ac:dyDescent="0.25">
      <c r="O38">
        <v>36</v>
      </c>
      <c r="P38">
        <v>2008404.4</v>
      </c>
      <c r="Q38">
        <v>2027524</v>
      </c>
      <c r="R38">
        <v>4035928.4</v>
      </c>
    </row>
    <row r="39" spans="15:18" x14ac:dyDescent="0.25">
      <c r="O39">
        <v>37</v>
      </c>
      <c r="P39">
        <v>2008404.4</v>
      </c>
      <c r="Q39">
        <v>2027524</v>
      </c>
      <c r="R39">
        <v>4035928.4</v>
      </c>
    </row>
    <row r="40" spans="15:18" x14ac:dyDescent="0.25">
      <c r="O40">
        <v>38</v>
      </c>
      <c r="P40">
        <v>2008404.4</v>
      </c>
      <c r="Q40">
        <v>2027524</v>
      </c>
      <c r="R40">
        <v>4035928.4</v>
      </c>
    </row>
    <row r="41" spans="15:18" x14ac:dyDescent="0.25">
      <c r="O41">
        <v>39</v>
      </c>
      <c r="P41">
        <v>2008404.4</v>
      </c>
      <c r="Q41">
        <v>2027524</v>
      </c>
      <c r="R41">
        <v>4035928.4</v>
      </c>
    </row>
    <row r="42" spans="15:18" x14ac:dyDescent="0.25">
      <c r="O42">
        <v>40</v>
      </c>
      <c r="P42">
        <v>2078795.4</v>
      </c>
      <c r="Q42">
        <v>2099397.4</v>
      </c>
      <c r="R42">
        <v>4178192.8</v>
      </c>
    </row>
    <row r="43" spans="15:18" x14ac:dyDescent="0.25">
      <c r="O43">
        <v>41</v>
      </c>
      <c r="P43">
        <v>2078795.4</v>
      </c>
      <c r="Q43">
        <v>2099397.4</v>
      </c>
      <c r="R43">
        <v>4178192.8</v>
      </c>
    </row>
    <row r="44" spans="15:18" x14ac:dyDescent="0.25">
      <c r="O44">
        <v>42</v>
      </c>
      <c r="P44">
        <v>2078795.4</v>
      </c>
      <c r="Q44">
        <v>2099397.4</v>
      </c>
      <c r="R44">
        <v>4178192.8</v>
      </c>
    </row>
    <row r="45" spans="15:18" x14ac:dyDescent="0.25">
      <c r="O45">
        <v>43</v>
      </c>
      <c r="P45">
        <v>2078795.4</v>
      </c>
      <c r="Q45">
        <v>2099397.4</v>
      </c>
      <c r="R45">
        <v>4178192.8</v>
      </c>
    </row>
    <row r="46" spans="15:18" x14ac:dyDescent="0.25">
      <c r="O46">
        <v>44</v>
      </c>
      <c r="P46">
        <v>2078795.4</v>
      </c>
      <c r="Q46">
        <v>2099397.4</v>
      </c>
      <c r="R46">
        <v>4178192.8</v>
      </c>
    </row>
    <row r="47" spans="15:18" x14ac:dyDescent="0.25">
      <c r="O47">
        <v>45</v>
      </c>
      <c r="P47">
        <v>2241817</v>
      </c>
      <c r="Q47">
        <v>2299901.2000000002</v>
      </c>
      <c r="R47">
        <v>4541718.2</v>
      </c>
    </row>
    <row r="48" spans="15:18" x14ac:dyDescent="0.25">
      <c r="O48">
        <v>46</v>
      </c>
      <c r="P48">
        <v>2241817</v>
      </c>
      <c r="Q48">
        <v>2299901.2000000002</v>
      </c>
      <c r="R48">
        <v>4541718.2</v>
      </c>
    </row>
    <row r="49" spans="15:18" x14ac:dyDescent="0.25">
      <c r="O49">
        <v>47</v>
      </c>
      <c r="P49">
        <v>2241817</v>
      </c>
      <c r="Q49">
        <v>2299901.2000000002</v>
      </c>
      <c r="R49">
        <v>4541718.2</v>
      </c>
    </row>
    <row r="50" spans="15:18" x14ac:dyDescent="0.25">
      <c r="O50">
        <v>48</v>
      </c>
      <c r="P50">
        <v>2241817</v>
      </c>
      <c r="Q50">
        <v>2299901.2000000002</v>
      </c>
      <c r="R50">
        <v>4541718.2</v>
      </c>
    </row>
    <row r="51" spans="15:18" x14ac:dyDescent="0.25">
      <c r="O51">
        <v>49</v>
      </c>
      <c r="P51">
        <v>2241817</v>
      </c>
      <c r="Q51">
        <v>2299901.2000000002</v>
      </c>
      <c r="R51">
        <v>4541718.2</v>
      </c>
    </row>
    <row r="52" spans="15:18" x14ac:dyDescent="0.25">
      <c r="O52">
        <v>50</v>
      </c>
      <c r="P52">
        <v>2186654.7999999998</v>
      </c>
      <c r="Q52">
        <v>2272970.2000000002</v>
      </c>
      <c r="R52">
        <v>4459625</v>
      </c>
    </row>
    <row r="53" spans="15:18" x14ac:dyDescent="0.25">
      <c r="O53">
        <v>51</v>
      </c>
      <c r="P53">
        <v>2186654.7999999998</v>
      </c>
      <c r="Q53">
        <v>2272970.2000000002</v>
      </c>
      <c r="R53">
        <v>4459625</v>
      </c>
    </row>
    <row r="54" spans="15:18" x14ac:dyDescent="0.25">
      <c r="O54">
        <v>52</v>
      </c>
      <c r="P54">
        <v>2186654.7999999998</v>
      </c>
      <c r="Q54">
        <v>2272970.2000000002</v>
      </c>
      <c r="R54">
        <v>4459625</v>
      </c>
    </row>
    <row r="55" spans="15:18" x14ac:dyDescent="0.25">
      <c r="O55">
        <v>53</v>
      </c>
      <c r="P55">
        <v>2186654.7999999998</v>
      </c>
      <c r="Q55">
        <v>2272970.2000000002</v>
      </c>
      <c r="R55">
        <v>4459625</v>
      </c>
    </row>
    <row r="56" spans="15:18" x14ac:dyDescent="0.25">
      <c r="O56">
        <v>54</v>
      </c>
      <c r="P56">
        <v>2186654.7999999998</v>
      </c>
      <c r="Q56">
        <v>2272970.2000000002</v>
      </c>
      <c r="R56">
        <v>4459625</v>
      </c>
    </row>
    <row r="57" spans="15:18" x14ac:dyDescent="0.25">
      <c r="O57">
        <v>55</v>
      </c>
      <c r="P57">
        <v>1904729.6</v>
      </c>
      <c r="Q57">
        <v>2028231.4</v>
      </c>
      <c r="R57">
        <v>3932961</v>
      </c>
    </row>
    <row r="58" spans="15:18" x14ac:dyDescent="0.25">
      <c r="O58">
        <v>56</v>
      </c>
      <c r="P58">
        <v>1904729.6</v>
      </c>
      <c r="Q58">
        <v>2028231.4</v>
      </c>
      <c r="R58">
        <v>3932961</v>
      </c>
    </row>
    <row r="59" spans="15:18" x14ac:dyDescent="0.25">
      <c r="O59">
        <v>57</v>
      </c>
      <c r="P59">
        <v>1904729.6</v>
      </c>
      <c r="Q59">
        <v>2028231.4</v>
      </c>
      <c r="R59">
        <v>3932961</v>
      </c>
    </row>
    <row r="60" spans="15:18" x14ac:dyDescent="0.25">
      <c r="O60">
        <v>58</v>
      </c>
      <c r="P60">
        <v>1904729.6</v>
      </c>
      <c r="Q60">
        <v>2028231.4</v>
      </c>
      <c r="R60">
        <v>3932961</v>
      </c>
    </row>
    <row r="61" spans="15:18" x14ac:dyDescent="0.25">
      <c r="O61">
        <v>59</v>
      </c>
      <c r="P61">
        <v>1904729.6</v>
      </c>
      <c r="Q61">
        <v>2028231.4</v>
      </c>
      <c r="R61">
        <v>3932961</v>
      </c>
    </row>
    <row r="62" spans="15:18" x14ac:dyDescent="0.25">
      <c r="O62">
        <v>60</v>
      </c>
      <c r="P62">
        <v>1615500</v>
      </c>
      <c r="Q62">
        <v>1748084.8</v>
      </c>
      <c r="R62">
        <v>3363584.8</v>
      </c>
    </row>
    <row r="63" spans="15:18" x14ac:dyDescent="0.25">
      <c r="O63">
        <v>61</v>
      </c>
      <c r="P63">
        <v>1615500</v>
      </c>
      <c r="Q63">
        <v>1748084.8</v>
      </c>
      <c r="R63">
        <v>3363584.8</v>
      </c>
    </row>
    <row r="64" spans="15:18" x14ac:dyDescent="0.25">
      <c r="O64">
        <v>62</v>
      </c>
      <c r="P64">
        <v>1615500</v>
      </c>
      <c r="Q64">
        <v>1748084.8</v>
      </c>
      <c r="R64">
        <v>3363584.8</v>
      </c>
    </row>
    <row r="65" spans="15:18" x14ac:dyDescent="0.25">
      <c r="O65">
        <v>63</v>
      </c>
      <c r="P65">
        <v>1615500</v>
      </c>
      <c r="Q65">
        <v>1748084.8</v>
      </c>
      <c r="R65">
        <v>3363584.8</v>
      </c>
    </row>
    <row r="66" spans="15:18" x14ac:dyDescent="0.25">
      <c r="O66">
        <v>64</v>
      </c>
      <c r="P66">
        <v>1615500</v>
      </c>
      <c r="Q66">
        <v>1748084.8</v>
      </c>
      <c r="R66">
        <v>3363584.8</v>
      </c>
    </row>
    <row r="67" spans="15:18" x14ac:dyDescent="0.25">
      <c r="O67">
        <v>65</v>
      </c>
      <c r="P67">
        <v>1170509.3999999999</v>
      </c>
      <c r="Q67">
        <v>1316543.2</v>
      </c>
      <c r="R67">
        <v>2487052.5999999996</v>
      </c>
    </row>
    <row r="68" spans="15:18" x14ac:dyDescent="0.25">
      <c r="O68">
        <v>66</v>
      </c>
      <c r="P68">
        <v>1170509.3999999999</v>
      </c>
      <c r="Q68">
        <v>1316543.2</v>
      </c>
      <c r="R68">
        <v>2487052.5999999996</v>
      </c>
    </row>
    <row r="69" spans="15:18" x14ac:dyDescent="0.25">
      <c r="O69">
        <v>67</v>
      </c>
      <c r="P69">
        <v>1170509.3999999999</v>
      </c>
      <c r="Q69">
        <v>1316543.2</v>
      </c>
      <c r="R69">
        <v>2487052.5999999996</v>
      </c>
    </row>
    <row r="70" spans="15:18" x14ac:dyDescent="0.25">
      <c r="O70">
        <v>68</v>
      </c>
      <c r="P70">
        <v>1170509.3999999999</v>
      </c>
      <c r="Q70">
        <v>1316543.2</v>
      </c>
      <c r="R70">
        <v>2487052.5999999996</v>
      </c>
    </row>
    <row r="71" spans="15:18" x14ac:dyDescent="0.25">
      <c r="O71">
        <v>69</v>
      </c>
      <c r="P71">
        <v>1170509.3999999999</v>
      </c>
      <c r="Q71">
        <v>1316543.2</v>
      </c>
      <c r="R71">
        <v>2487052.5999999996</v>
      </c>
    </row>
    <row r="72" spans="15:18" x14ac:dyDescent="0.25">
      <c r="O72">
        <v>70</v>
      </c>
      <c r="P72">
        <v>848794.4</v>
      </c>
      <c r="Q72">
        <v>1006838.8</v>
      </c>
      <c r="R72">
        <v>1855633.2000000002</v>
      </c>
    </row>
    <row r="73" spans="15:18" x14ac:dyDescent="0.25">
      <c r="O73">
        <v>71</v>
      </c>
      <c r="P73">
        <v>848794.4</v>
      </c>
      <c r="Q73">
        <v>1006838.8</v>
      </c>
      <c r="R73">
        <v>1855633.2000000002</v>
      </c>
    </row>
    <row r="74" spans="15:18" x14ac:dyDescent="0.25">
      <c r="O74">
        <v>72</v>
      </c>
      <c r="P74">
        <v>848794.4</v>
      </c>
      <c r="Q74">
        <v>1006838.8</v>
      </c>
      <c r="R74">
        <v>1855633.2000000002</v>
      </c>
    </row>
    <row r="75" spans="15:18" x14ac:dyDescent="0.25">
      <c r="O75">
        <v>73</v>
      </c>
      <c r="P75">
        <v>848794.4</v>
      </c>
      <c r="Q75">
        <v>1006838.8</v>
      </c>
      <c r="R75">
        <v>1855633.2000000002</v>
      </c>
    </row>
    <row r="76" spans="15:18" x14ac:dyDescent="0.25">
      <c r="O76">
        <v>74</v>
      </c>
      <c r="P76">
        <v>848794.4</v>
      </c>
      <c r="Q76">
        <v>1006838.8</v>
      </c>
      <c r="R76">
        <v>1855633.2000000002</v>
      </c>
    </row>
    <row r="77" spans="15:18" x14ac:dyDescent="0.25">
      <c r="O77">
        <v>75</v>
      </c>
      <c r="P77">
        <v>636477.6</v>
      </c>
      <c r="Q77">
        <v>827081.4</v>
      </c>
      <c r="R77">
        <v>1463559</v>
      </c>
    </row>
    <row r="78" spans="15:18" x14ac:dyDescent="0.25">
      <c r="O78">
        <v>76</v>
      </c>
      <c r="P78">
        <v>636477.6</v>
      </c>
      <c r="Q78">
        <v>827081.4</v>
      </c>
      <c r="R78">
        <v>1463559</v>
      </c>
    </row>
    <row r="79" spans="15:18" x14ac:dyDescent="0.25">
      <c r="O79">
        <v>77</v>
      </c>
      <c r="P79">
        <v>636477.6</v>
      </c>
      <c r="Q79">
        <v>827081.4</v>
      </c>
      <c r="R79">
        <v>1463559</v>
      </c>
    </row>
    <row r="80" spans="15:18" x14ac:dyDescent="0.25">
      <c r="O80">
        <v>78</v>
      </c>
      <c r="P80">
        <v>636477.6</v>
      </c>
      <c r="Q80">
        <v>827081.4</v>
      </c>
      <c r="R80">
        <v>1463559</v>
      </c>
    </row>
    <row r="81" spans="15:18" x14ac:dyDescent="0.25">
      <c r="O81">
        <v>79</v>
      </c>
      <c r="P81">
        <v>636477.6</v>
      </c>
      <c r="Q81">
        <v>827081.4</v>
      </c>
      <c r="R81">
        <v>1463559</v>
      </c>
    </row>
    <row r="82" spans="15:18" x14ac:dyDescent="0.25">
      <c r="O82">
        <v>80</v>
      </c>
      <c r="P82">
        <v>458874.8</v>
      </c>
      <c r="Q82">
        <v>689790.6</v>
      </c>
      <c r="R82">
        <v>1148665.3999999999</v>
      </c>
    </row>
    <row r="83" spans="15:18" x14ac:dyDescent="0.25">
      <c r="O83">
        <v>81</v>
      </c>
      <c r="P83">
        <v>458874.8</v>
      </c>
      <c r="Q83">
        <v>689790.6</v>
      </c>
      <c r="R83">
        <v>1148665.3999999999</v>
      </c>
    </row>
    <row r="84" spans="15:18" x14ac:dyDescent="0.25">
      <c r="O84" t="s">
        <v>35</v>
      </c>
      <c r="P84">
        <v>3166303.4</v>
      </c>
      <c r="Q84">
        <v>5773125.7999999998</v>
      </c>
      <c r="R84">
        <v>8939429.1999999993</v>
      </c>
    </row>
    <row r="85" spans="15:18" x14ac:dyDescent="0.25">
      <c r="P85">
        <v>151781326.00000012</v>
      </c>
      <c r="Q85">
        <v>156964212.00000012</v>
      </c>
      <c r="R85">
        <v>308745538.00000024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C22" sqref="C22"/>
    </sheetView>
  </sheetViews>
  <sheetFormatPr defaultRowHeight="14.4" x14ac:dyDescent="0.25"/>
  <cols>
    <col min="1" max="1" width="24.33203125" customWidth="1"/>
    <col min="2" max="2" width="12" customWidth="1"/>
    <col min="13" max="13" width="6.33203125" customWidth="1"/>
    <col min="14" max="14" width="9" customWidth="1"/>
    <col min="257" max="257" width="24.33203125" customWidth="1"/>
    <col min="258" max="258" width="12" customWidth="1"/>
    <col min="269" max="269" width="6.33203125" customWidth="1"/>
    <col min="270" max="270" width="9" customWidth="1"/>
    <col min="513" max="513" width="24.33203125" customWidth="1"/>
    <col min="514" max="514" width="12" customWidth="1"/>
    <col min="525" max="525" width="6.33203125" customWidth="1"/>
    <col min="526" max="526" width="9" customWidth="1"/>
    <col min="769" max="769" width="24.33203125" customWidth="1"/>
    <col min="770" max="770" width="12" customWidth="1"/>
    <col min="781" max="781" width="6.33203125" customWidth="1"/>
    <col min="782" max="782" width="9" customWidth="1"/>
    <col min="1025" max="1025" width="24.33203125" customWidth="1"/>
    <col min="1026" max="1026" width="12" customWidth="1"/>
    <col min="1037" max="1037" width="6.33203125" customWidth="1"/>
    <col min="1038" max="1038" width="9" customWidth="1"/>
    <col min="1281" max="1281" width="24.33203125" customWidth="1"/>
    <col min="1282" max="1282" width="12" customWidth="1"/>
    <col min="1293" max="1293" width="6.33203125" customWidth="1"/>
    <col min="1294" max="1294" width="9" customWidth="1"/>
    <col min="1537" max="1537" width="24.33203125" customWidth="1"/>
    <col min="1538" max="1538" width="12" customWidth="1"/>
    <col min="1549" max="1549" width="6.33203125" customWidth="1"/>
    <col min="1550" max="1550" width="9" customWidth="1"/>
    <col min="1793" max="1793" width="24.33203125" customWidth="1"/>
    <col min="1794" max="1794" width="12" customWidth="1"/>
    <col min="1805" max="1805" width="6.33203125" customWidth="1"/>
    <col min="1806" max="1806" width="9" customWidth="1"/>
    <col min="2049" max="2049" width="24.33203125" customWidth="1"/>
    <col min="2050" max="2050" width="12" customWidth="1"/>
    <col min="2061" max="2061" width="6.33203125" customWidth="1"/>
    <col min="2062" max="2062" width="9" customWidth="1"/>
    <col min="2305" max="2305" width="24.33203125" customWidth="1"/>
    <col min="2306" max="2306" width="12" customWidth="1"/>
    <col min="2317" max="2317" width="6.33203125" customWidth="1"/>
    <col min="2318" max="2318" width="9" customWidth="1"/>
    <col min="2561" max="2561" width="24.33203125" customWidth="1"/>
    <col min="2562" max="2562" width="12" customWidth="1"/>
    <col min="2573" max="2573" width="6.33203125" customWidth="1"/>
    <col min="2574" max="2574" width="9" customWidth="1"/>
    <col min="2817" max="2817" width="24.33203125" customWidth="1"/>
    <col min="2818" max="2818" width="12" customWidth="1"/>
    <col min="2829" max="2829" width="6.33203125" customWidth="1"/>
    <col min="2830" max="2830" width="9" customWidth="1"/>
    <col min="3073" max="3073" width="24.33203125" customWidth="1"/>
    <col min="3074" max="3074" width="12" customWidth="1"/>
    <col min="3085" max="3085" width="6.33203125" customWidth="1"/>
    <col min="3086" max="3086" width="9" customWidth="1"/>
    <col min="3329" max="3329" width="24.33203125" customWidth="1"/>
    <col min="3330" max="3330" width="12" customWidth="1"/>
    <col min="3341" max="3341" width="6.33203125" customWidth="1"/>
    <col min="3342" max="3342" width="9" customWidth="1"/>
    <col min="3585" max="3585" width="24.33203125" customWidth="1"/>
    <col min="3586" max="3586" width="12" customWidth="1"/>
    <col min="3597" max="3597" width="6.33203125" customWidth="1"/>
    <col min="3598" max="3598" width="9" customWidth="1"/>
    <col min="3841" max="3841" width="24.33203125" customWidth="1"/>
    <col min="3842" max="3842" width="12" customWidth="1"/>
    <col min="3853" max="3853" width="6.33203125" customWidth="1"/>
    <col min="3854" max="3854" width="9" customWidth="1"/>
    <col min="4097" max="4097" width="24.33203125" customWidth="1"/>
    <col min="4098" max="4098" width="12" customWidth="1"/>
    <col min="4109" max="4109" width="6.33203125" customWidth="1"/>
    <col min="4110" max="4110" width="9" customWidth="1"/>
    <col min="4353" max="4353" width="24.33203125" customWidth="1"/>
    <col min="4354" max="4354" width="12" customWidth="1"/>
    <col min="4365" max="4365" width="6.33203125" customWidth="1"/>
    <col min="4366" max="4366" width="9" customWidth="1"/>
    <col min="4609" max="4609" width="24.33203125" customWidth="1"/>
    <col min="4610" max="4610" width="12" customWidth="1"/>
    <col min="4621" max="4621" width="6.33203125" customWidth="1"/>
    <col min="4622" max="4622" width="9" customWidth="1"/>
    <col min="4865" max="4865" width="24.33203125" customWidth="1"/>
    <col min="4866" max="4866" width="12" customWidth="1"/>
    <col min="4877" max="4877" width="6.33203125" customWidth="1"/>
    <col min="4878" max="4878" width="9" customWidth="1"/>
    <col min="5121" max="5121" width="24.33203125" customWidth="1"/>
    <col min="5122" max="5122" width="12" customWidth="1"/>
    <col min="5133" max="5133" width="6.33203125" customWidth="1"/>
    <col min="5134" max="5134" width="9" customWidth="1"/>
    <col min="5377" max="5377" width="24.33203125" customWidth="1"/>
    <col min="5378" max="5378" width="12" customWidth="1"/>
    <col min="5389" max="5389" width="6.33203125" customWidth="1"/>
    <col min="5390" max="5390" width="9" customWidth="1"/>
    <col min="5633" max="5633" width="24.33203125" customWidth="1"/>
    <col min="5634" max="5634" width="12" customWidth="1"/>
    <col min="5645" max="5645" width="6.33203125" customWidth="1"/>
    <col min="5646" max="5646" width="9" customWidth="1"/>
    <col min="5889" max="5889" width="24.33203125" customWidth="1"/>
    <col min="5890" max="5890" width="12" customWidth="1"/>
    <col min="5901" max="5901" width="6.33203125" customWidth="1"/>
    <col min="5902" max="5902" width="9" customWidth="1"/>
    <col min="6145" max="6145" width="24.33203125" customWidth="1"/>
    <col min="6146" max="6146" width="12" customWidth="1"/>
    <col min="6157" max="6157" width="6.33203125" customWidth="1"/>
    <col min="6158" max="6158" width="9" customWidth="1"/>
    <col min="6401" max="6401" width="24.33203125" customWidth="1"/>
    <col min="6402" max="6402" width="12" customWidth="1"/>
    <col min="6413" max="6413" width="6.33203125" customWidth="1"/>
    <col min="6414" max="6414" width="9" customWidth="1"/>
    <col min="6657" max="6657" width="24.33203125" customWidth="1"/>
    <col min="6658" max="6658" width="12" customWidth="1"/>
    <col min="6669" max="6669" width="6.33203125" customWidth="1"/>
    <col min="6670" max="6670" width="9" customWidth="1"/>
    <col min="6913" max="6913" width="24.33203125" customWidth="1"/>
    <col min="6914" max="6914" width="12" customWidth="1"/>
    <col min="6925" max="6925" width="6.33203125" customWidth="1"/>
    <col min="6926" max="6926" width="9" customWidth="1"/>
    <col min="7169" max="7169" width="24.33203125" customWidth="1"/>
    <col min="7170" max="7170" width="12" customWidth="1"/>
    <col min="7181" max="7181" width="6.33203125" customWidth="1"/>
    <col min="7182" max="7182" width="9" customWidth="1"/>
    <col min="7425" max="7425" width="24.33203125" customWidth="1"/>
    <col min="7426" max="7426" width="12" customWidth="1"/>
    <col min="7437" max="7437" width="6.33203125" customWidth="1"/>
    <col min="7438" max="7438" width="9" customWidth="1"/>
    <col min="7681" max="7681" width="24.33203125" customWidth="1"/>
    <col min="7682" max="7682" width="12" customWidth="1"/>
    <col min="7693" max="7693" width="6.33203125" customWidth="1"/>
    <col min="7694" max="7694" width="9" customWidth="1"/>
    <col min="7937" max="7937" width="24.33203125" customWidth="1"/>
    <col min="7938" max="7938" width="12" customWidth="1"/>
    <col min="7949" max="7949" width="6.33203125" customWidth="1"/>
    <col min="7950" max="7950" width="9" customWidth="1"/>
    <col min="8193" max="8193" width="24.33203125" customWidth="1"/>
    <col min="8194" max="8194" width="12" customWidth="1"/>
    <col min="8205" max="8205" width="6.33203125" customWidth="1"/>
    <col min="8206" max="8206" width="9" customWidth="1"/>
    <col min="8449" max="8449" width="24.33203125" customWidth="1"/>
    <col min="8450" max="8450" width="12" customWidth="1"/>
    <col min="8461" max="8461" width="6.33203125" customWidth="1"/>
    <col min="8462" max="8462" width="9" customWidth="1"/>
    <col min="8705" max="8705" width="24.33203125" customWidth="1"/>
    <col min="8706" max="8706" width="12" customWidth="1"/>
    <col min="8717" max="8717" width="6.33203125" customWidth="1"/>
    <col min="8718" max="8718" width="9" customWidth="1"/>
    <col min="8961" max="8961" width="24.33203125" customWidth="1"/>
    <col min="8962" max="8962" width="12" customWidth="1"/>
    <col min="8973" max="8973" width="6.33203125" customWidth="1"/>
    <col min="8974" max="8974" width="9" customWidth="1"/>
    <col min="9217" max="9217" width="24.33203125" customWidth="1"/>
    <col min="9218" max="9218" width="12" customWidth="1"/>
    <col min="9229" max="9229" width="6.33203125" customWidth="1"/>
    <col min="9230" max="9230" width="9" customWidth="1"/>
    <col min="9473" max="9473" width="24.33203125" customWidth="1"/>
    <col min="9474" max="9474" width="12" customWidth="1"/>
    <col min="9485" max="9485" width="6.33203125" customWidth="1"/>
    <col min="9486" max="9486" width="9" customWidth="1"/>
    <col min="9729" max="9729" width="24.33203125" customWidth="1"/>
    <col min="9730" max="9730" width="12" customWidth="1"/>
    <col min="9741" max="9741" width="6.33203125" customWidth="1"/>
    <col min="9742" max="9742" width="9" customWidth="1"/>
    <col min="9985" max="9985" width="24.33203125" customWidth="1"/>
    <col min="9986" max="9986" width="12" customWidth="1"/>
    <col min="9997" max="9997" width="6.33203125" customWidth="1"/>
    <col min="9998" max="9998" width="9" customWidth="1"/>
    <col min="10241" max="10241" width="24.33203125" customWidth="1"/>
    <col min="10242" max="10242" width="12" customWidth="1"/>
    <col min="10253" max="10253" width="6.33203125" customWidth="1"/>
    <col min="10254" max="10254" width="9" customWidth="1"/>
    <col min="10497" max="10497" width="24.33203125" customWidth="1"/>
    <col min="10498" max="10498" width="12" customWidth="1"/>
    <col min="10509" max="10509" width="6.33203125" customWidth="1"/>
    <col min="10510" max="10510" width="9" customWidth="1"/>
    <col min="10753" max="10753" width="24.33203125" customWidth="1"/>
    <col min="10754" max="10754" width="12" customWidth="1"/>
    <col min="10765" max="10765" width="6.33203125" customWidth="1"/>
    <col min="10766" max="10766" width="9" customWidth="1"/>
    <col min="11009" max="11009" width="24.33203125" customWidth="1"/>
    <col min="11010" max="11010" width="12" customWidth="1"/>
    <col min="11021" max="11021" width="6.33203125" customWidth="1"/>
    <col min="11022" max="11022" width="9" customWidth="1"/>
    <col min="11265" max="11265" width="24.33203125" customWidth="1"/>
    <col min="11266" max="11266" width="12" customWidth="1"/>
    <col min="11277" max="11277" width="6.33203125" customWidth="1"/>
    <col min="11278" max="11278" width="9" customWidth="1"/>
    <col min="11521" max="11521" width="24.33203125" customWidth="1"/>
    <col min="11522" max="11522" width="12" customWidth="1"/>
    <col min="11533" max="11533" width="6.33203125" customWidth="1"/>
    <col min="11534" max="11534" width="9" customWidth="1"/>
    <col min="11777" max="11777" width="24.33203125" customWidth="1"/>
    <col min="11778" max="11778" width="12" customWidth="1"/>
    <col min="11789" max="11789" width="6.33203125" customWidth="1"/>
    <col min="11790" max="11790" width="9" customWidth="1"/>
    <col min="12033" max="12033" width="24.33203125" customWidth="1"/>
    <col min="12034" max="12034" width="12" customWidth="1"/>
    <col min="12045" max="12045" width="6.33203125" customWidth="1"/>
    <col min="12046" max="12046" width="9" customWidth="1"/>
    <col min="12289" max="12289" width="24.33203125" customWidth="1"/>
    <col min="12290" max="12290" width="12" customWidth="1"/>
    <col min="12301" max="12301" width="6.33203125" customWidth="1"/>
    <col min="12302" max="12302" width="9" customWidth="1"/>
    <col min="12545" max="12545" width="24.33203125" customWidth="1"/>
    <col min="12546" max="12546" width="12" customWidth="1"/>
    <col min="12557" max="12557" width="6.33203125" customWidth="1"/>
    <col min="12558" max="12558" width="9" customWidth="1"/>
    <col min="12801" max="12801" width="24.33203125" customWidth="1"/>
    <col min="12802" max="12802" width="12" customWidth="1"/>
    <col min="12813" max="12813" width="6.33203125" customWidth="1"/>
    <col min="12814" max="12814" width="9" customWidth="1"/>
    <col min="13057" max="13057" width="24.33203125" customWidth="1"/>
    <col min="13058" max="13058" width="12" customWidth="1"/>
    <col min="13069" max="13069" width="6.33203125" customWidth="1"/>
    <col min="13070" max="13070" width="9" customWidth="1"/>
    <col min="13313" max="13313" width="24.33203125" customWidth="1"/>
    <col min="13314" max="13314" width="12" customWidth="1"/>
    <col min="13325" max="13325" width="6.33203125" customWidth="1"/>
    <col min="13326" max="13326" width="9" customWidth="1"/>
    <col min="13569" max="13569" width="24.33203125" customWidth="1"/>
    <col min="13570" max="13570" width="12" customWidth="1"/>
    <col min="13581" max="13581" width="6.33203125" customWidth="1"/>
    <col min="13582" max="13582" width="9" customWidth="1"/>
    <col min="13825" max="13825" width="24.33203125" customWidth="1"/>
    <col min="13826" max="13826" width="12" customWidth="1"/>
    <col min="13837" max="13837" width="6.33203125" customWidth="1"/>
    <col min="13838" max="13838" width="9" customWidth="1"/>
    <col min="14081" max="14081" width="24.33203125" customWidth="1"/>
    <col min="14082" max="14082" width="12" customWidth="1"/>
    <col min="14093" max="14093" width="6.33203125" customWidth="1"/>
    <col min="14094" max="14094" width="9" customWidth="1"/>
    <col min="14337" max="14337" width="24.33203125" customWidth="1"/>
    <col min="14338" max="14338" width="12" customWidth="1"/>
    <col min="14349" max="14349" width="6.33203125" customWidth="1"/>
    <col min="14350" max="14350" width="9" customWidth="1"/>
    <col min="14593" max="14593" width="24.33203125" customWidth="1"/>
    <col min="14594" max="14594" width="12" customWidth="1"/>
    <col min="14605" max="14605" width="6.33203125" customWidth="1"/>
    <col min="14606" max="14606" width="9" customWidth="1"/>
    <col min="14849" max="14849" width="24.33203125" customWidth="1"/>
    <col min="14850" max="14850" width="12" customWidth="1"/>
    <col min="14861" max="14861" width="6.33203125" customWidth="1"/>
    <col min="14862" max="14862" width="9" customWidth="1"/>
    <col min="15105" max="15105" width="24.33203125" customWidth="1"/>
    <col min="15106" max="15106" width="12" customWidth="1"/>
    <col min="15117" max="15117" width="6.33203125" customWidth="1"/>
    <col min="15118" max="15118" width="9" customWidth="1"/>
    <col min="15361" max="15361" width="24.33203125" customWidth="1"/>
    <col min="15362" max="15362" width="12" customWidth="1"/>
    <col min="15373" max="15373" width="6.33203125" customWidth="1"/>
    <col min="15374" max="15374" width="9" customWidth="1"/>
    <col min="15617" max="15617" width="24.33203125" customWidth="1"/>
    <col min="15618" max="15618" width="12" customWidth="1"/>
    <col min="15629" max="15629" width="6.33203125" customWidth="1"/>
    <col min="15630" max="15630" width="9" customWidth="1"/>
    <col min="15873" max="15873" width="24.33203125" customWidth="1"/>
    <col min="15874" max="15874" width="12" customWidth="1"/>
    <col min="15885" max="15885" width="6.33203125" customWidth="1"/>
    <col min="15886" max="15886" width="9" customWidth="1"/>
    <col min="16129" max="16129" width="24.33203125" customWidth="1"/>
    <col min="16130" max="16130" width="12" customWidth="1"/>
    <col min="16141" max="16141" width="6.33203125" customWidth="1"/>
    <col min="16142" max="16142" width="9" customWidth="1"/>
  </cols>
  <sheetData>
    <row r="1" spans="1:17" x14ac:dyDescent="0.25">
      <c r="A1" t="s">
        <v>70</v>
      </c>
      <c r="B1" t="s">
        <v>74</v>
      </c>
      <c r="O1" t="s">
        <v>71</v>
      </c>
      <c r="P1" t="s">
        <v>72</v>
      </c>
    </row>
    <row r="2" spans="1:17" x14ac:dyDescent="0.25">
      <c r="A2" t="s">
        <v>69</v>
      </c>
      <c r="N2">
        <v>0</v>
      </c>
      <c r="O2">
        <v>2063885.4</v>
      </c>
      <c r="P2">
        <v>1976387</v>
      </c>
      <c r="Q2">
        <v>4040272.4</v>
      </c>
    </row>
    <row r="3" spans="1:17" x14ac:dyDescent="0.25">
      <c r="A3" t="s">
        <v>68</v>
      </c>
      <c r="B3" t="s">
        <v>67</v>
      </c>
      <c r="C3" t="s">
        <v>66</v>
      </c>
      <c r="D3" t="s">
        <v>65</v>
      </c>
      <c r="E3" t="s">
        <v>64</v>
      </c>
      <c r="F3" t="s">
        <v>63</v>
      </c>
      <c r="G3" t="s">
        <v>62</v>
      </c>
      <c r="H3" t="s">
        <v>61</v>
      </c>
      <c r="I3" t="s">
        <v>60</v>
      </c>
      <c r="J3" t="s">
        <v>59</v>
      </c>
      <c r="K3" t="s">
        <v>58</v>
      </c>
      <c r="L3" t="s">
        <v>57</v>
      </c>
      <c r="M3" t="s">
        <v>40</v>
      </c>
      <c r="N3">
        <v>1</v>
      </c>
      <c r="O3">
        <v>2063885.4</v>
      </c>
      <c r="P3">
        <v>1976387</v>
      </c>
      <c r="Q3">
        <v>4040272.4</v>
      </c>
    </row>
    <row r="4" spans="1:17" x14ac:dyDescent="0.25">
      <c r="A4" t="s">
        <v>54</v>
      </c>
      <c r="B4" s="5">
        <f>O2</f>
        <v>2063885.4</v>
      </c>
      <c r="C4">
        <v>419</v>
      </c>
      <c r="D4">
        <v>8.76</v>
      </c>
      <c r="E4">
        <v>4.78</v>
      </c>
      <c r="F4">
        <v>5.7</v>
      </c>
      <c r="G4">
        <v>7.16</v>
      </c>
      <c r="H4">
        <v>8.6999999999999993</v>
      </c>
      <c r="I4">
        <v>10.43</v>
      </c>
      <c r="J4">
        <v>11.92</v>
      </c>
      <c r="K4">
        <v>12.69</v>
      </c>
      <c r="L4">
        <v>17.05</v>
      </c>
      <c r="M4" t="s">
        <v>40</v>
      </c>
      <c r="N4">
        <v>2</v>
      </c>
      <c r="O4">
        <v>2063885.4</v>
      </c>
      <c r="P4">
        <v>1976387</v>
      </c>
      <c r="Q4">
        <v>4040272.4</v>
      </c>
    </row>
    <row r="5" spans="1:17" x14ac:dyDescent="0.25">
      <c r="A5" t="s">
        <v>56</v>
      </c>
      <c r="B5" s="5">
        <f>O3</f>
        <v>2063885.4</v>
      </c>
      <c r="C5">
        <v>308</v>
      </c>
      <c r="D5">
        <v>13.49</v>
      </c>
      <c r="E5">
        <v>9.73</v>
      </c>
      <c r="F5">
        <v>10.41</v>
      </c>
      <c r="G5">
        <v>11.65</v>
      </c>
      <c r="H5">
        <v>13.12</v>
      </c>
      <c r="I5">
        <v>15.02</v>
      </c>
      <c r="J5">
        <v>17.02</v>
      </c>
      <c r="K5">
        <v>17.899999999999999</v>
      </c>
      <c r="L5">
        <v>24.24</v>
      </c>
      <c r="M5" t="s">
        <v>40</v>
      </c>
      <c r="N5">
        <v>3</v>
      </c>
      <c r="O5">
        <v>2063885.4</v>
      </c>
      <c r="P5">
        <v>1976387</v>
      </c>
      <c r="Q5">
        <v>4040272.4</v>
      </c>
    </row>
    <row r="6" spans="1:17" x14ac:dyDescent="0.25">
      <c r="A6" t="s">
        <v>55</v>
      </c>
      <c r="B6" s="5">
        <f>O4</f>
        <v>2063885.4</v>
      </c>
      <c r="C6">
        <v>261</v>
      </c>
      <c r="D6">
        <v>13.23</v>
      </c>
      <c r="E6">
        <v>9.4499999999999993</v>
      </c>
      <c r="F6">
        <v>10.210000000000001</v>
      </c>
      <c r="G6">
        <v>11.43</v>
      </c>
      <c r="H6">
        <v>13.19</v>
      </c>
      <c r="I6">
        <v>14.5</v>
      </c>
      <c r="J6">
        <v>16.27</v>
      </c>
      <c r="K6">
        <v>17.71</v>
      </c>
      <c r="L6">
        <v>28.17</v>
      </c>
      <c r="M6" t="s">
        <v>40</v>
      </c>
      <c r="N6">
        <v>4</v>
      </c>
      <c r="O6">
        <v>2063885.4</v>
      </c>
      <c r="P6">
        <v>1976387</v>
      </c>
      <c r="Q6">
        <v>4040272.4</v>
      </c>
    </row>
    <row r="7" spans="1:17" x14ac:dyDescent="0.25">
      <c r="A7" t="s">
        <v>51</v>
      </c>
      <c r="B7" s="5">
        <f>SUM(O5:O7)</f>
        <v>6205698.4000000004</v>
      </c>
      <c r="C7">
        <v>540</v>
      </c>
      <c r="D7">
        <v>12.64</v>
      </c>
      <c r="E7">
        <v>10.43</v>
      </c>
      <c r="F7">
        <v>10.87</v>
      </c>
      <c r="G7">
        <v>11.39</v>
      </c>
      <c r="H7">
        <v>12.59</v>
      </c>
      <c r="I7">
        <v>13.64</v>
      </c>
      <c r="J7">
        <v>14.63</v>
      </c>
      <c r="K7">
        <v>15.41</v>
      </c>
      <c r="L7">
        <v>19.53</v>
      </c>
      <c r="M7" t="s">
        <v>40</v>
      </c>
      <c r="N7">
        <v>5</v>
      </c>
      <c r="O7">
        <v>2077927.6</v>
      </c>
      <c r="P7">
        <v>1991803.8</v>
      </c>
      <c r="Q7">
        <v>4069731.4000000004</v>
      </c>
    </row>
    <row r="8" spans="1:17" x14ac:dyDescent="0.25">
      <c r="A8" t="s">
        <v>50</v>
      </c>
      <c r="B8" s="5">
        <f>SUM(O8:O12)</f>
        <v>10427682.800000001</v>
      </c>
      <c r="C8">
        <v>940</v>
      </c>
      <c r="D8">
        <v>13.42</v>
      </c>
      <c r="E8">
        <v>10.08</v>
      </c>
      <c r="F8">
        <v>10.68</v>
      </c>
      <c r="G8">
        <v>11.74</v>
      </c>
      <c r="H8">
        <v>13.09</v>
      </c>
      <c r="I8">
        <v>14.73</v>
      </c>
      <c r="J8">
        <v>16.559999999999999</v>
      </c>
      <c r="K8">
        <v>17.73</v>
      </c>
      <c r="L8">
        <v>24.97</v>
      </c>
      <c r="M8" t="s">
        <v>40</v>
      </c>
      <c r="N8">
        <v>6</v>
      </c>
      <c r="O8">
        <v>2077927.6</v>
      </c>
      <c r="P8">
        <v>1991803.8</v>
      </c>
      <c r="Q8">
        <v>4069731.4000000004</v>
      </c>
    </row>
    <row r="9" spans="1:17" x14ac:dyDescent="0.25">
      <c r="A9" t="s">
        <v>49</v>
      </c>
      <c r="B9" s="5">
        <f>SUM(O13:O17)</f>
        <v>10724622.800000001</v>
      </c>
      <c r="C9" s="6">
        <v>1337</v>
      </c>
      <c r="D9">
        <v>15.32</v>
      </c>
      <c r="E9">
        <v>11.4</v>
      </c>
      <c r="F9">
        <v>12.11</v>
      </c>
      <c r="G9">
        <v>13.28</v>
      </c>
      <c r="H9">
        <v>14.79</v>
      </c>
      <c r="I9">
        <v>16.82</v>
      </c>
      <c r="J9">
        <v>19.54</v>
      </c>
      <c r="K9">
        <v>21.21</v>
      </c>
      <c r="L9">
        <v>28.54</v>
      </c>
      <c r="M9" t="s">
        <v>40</v>
      </c>
      <c r="N9">
        <v>7</v>
      </c>
      <c r="O9">
        <v>2077927.6</v>
      </c>
      <c r="P9">
        <v>1991803.8</v>
      </c>
      <c r="Q9">
        <v>4069731.4000000004</v>
      </c>
    </row>
    <row r="10" spans="1:17" x14ac:dyDescent="0.25">
      <c r="A10" t="s">
        <v>48</v>
      </c>
      <c r="B10" s="5">
        <f>SUM(O18:O22)</f>
        <v>11245768</v>
      </c>
      <c r="C10" s="6">
        <v>1241</v>
      </c>
      <c r="D10">
        <v>17.21</v>
      </c>
      <c r="E10">
        <v>12.6</v>
      </c>
      <c r="F10">
        <v>13.41</v>
      </c>
      <c r="G10">
        <v>14.49</v>
      </c>
      <c r="H10">
        <v>16.63</v>
      </c>
      <c r="I10">
        <v>19.170000000000002</v>
      </c>
      <c r="J10">
        <v>21.93</v>
      </c>
      <c r="K10">
        <v>23.37</v>
      </c>
      <c r="L10">
        <v>39.21</v>
      </c>
      <c r="M10" t="s">
        <v>40</v>
      </c>
      <c r="N10">
        <v>8</v>
      </c>
      <c r="O10">
        <v>2077927.6</v>
      </c>
      <c r="P10">
        <v>1991803.8</v>
      </c>
      <c r="Q10">
        <v>4069731.4000000004</v>
      </c>
    </row>
    <row r="11" spans="1:17" x14ac:dyDescent="0.25">
      <c r="A11" t="s">
        <v>47</v>
      </c>
      <c r="B11" s="5">
        <f>SUM(O23:O32)</f>
        <v>21446231.799999997</v>
      </c>
      <c r="C11">
        <v>701</v>
      </c>
      <c r="D11">
        <v>18.82</v>
      </c>
      <c r="E11">
        <v>12.69</v>
      </c>
      <c r="F11">
        <v>13.56</v>
      </c>
      <c r="G11">
        <v>15.49</v>
      </c>
      <c r="H11">
        <v>18.170000000000002</v>
      </c>
      <c r="I11">
        <v>21.24</v>
      </c>
      <c r="J11">
        <v>24.57</v>
      </c>
      <c r="K11">
        <v>27.13</v>
      </c>
      <c r="L11">
        <v>43.42</v>
      </c>
      <c r="M11" t="s">
        <v>40</v>
      </c>
      <c r="N11">
        <v>9</v>
      </c>
      <c r="O11">
        <v>2077927.6</v>
      </c>
      <c r="P11">
        <v>1991803.8</v>
      </c>
      <c r="Q11">
        <v>4069731.4000000004</v>
      </c>
    </row>
    <row r="12" spans="1:17" x14ac:dyDescent="0.25">
      <c r="A12" t="s">
        <v>46</v>
      </c>
      <c r="B12" s="5">
        <f>SUM(O33:O42)</f>
        <v>20118017.399999999</v>
      </c>
      <c r="C12">
        <v>728</v>
      </c>
      <c r="D12">
        <v>20.29</v>
      </c>
      <c r="E12">
        <v>14</v>
      </c>
      <c r="F12">
        <v>14.96</v>
      </c>
      <c r="G12">
        <v>16.96</v>
      </c>
      <c r="H12">
        <v>19.829999999999998</v>
      </c>
      <c r="I12">
        <v>23.01</v>
      </c>
      <c r="J12">
        <v>26.77</v>
      </c>
      <c r="K12">
        <v>28.9</v>
      </c>
      <c r="L12">
        <v>40.72</v>
      </c>
      <c r="M12" t="s">
        <v>40</v>
      </c>
      <c r="N12">
        <v>10</v>
      </c>
      <c r="O12">
        <v>2115972.4</v>
      </c>
      <c r="P12">
        <v>2019466.4</v>
      </c>
      <c r="Q12">
        <v>4135438.8</v>
      </c>
    </row>
    <row r="13" spans="1:17" x14ac:dyDescent="0.25">
      <c r="A13" t="s">
        <v>45</v>
      </c>
      <c r="B13" s="5">
        <f>SUM(O42:O52)</f>
        <v>23789716.800000001</v>
      </c>
      <c r="C13">
        <v>753</v>
      </c>
      <c r="D13">
        <v>20.94</v>
      </c>
      <c r="E13">
        <v>14.66</v>
      </c>
      <c r="F13">
        <v>15.54</v>
      </c>
      <c r="G13">
        <v>17.5</v>
      </c>
      <c r="H13">
        <v>20.59</v>
      </c>
      <c r="I13">
        <v>23.89</v>
      </c>
      <c r="J13">
        <v>26.71</v>
      </c>
      <c r="K13">
        <v>28.37</v>
      </c>
      <c r="L13">
        <v>45.98</v>
      </c>
      <c r="M13" t="s">
        <v>40</v>
      </c>
      <c r="N13">
        <v>11</v>
      </c>
      <c r="O13">
        <v>2115972.4</v>
      </c>
      <c r="P13">
        <v>2019466.4</v>
      </c>
      <c r="Q13">
        <v>4135438.8</v>
      </c>
    </row>
    <row r="14" spans="1:17" x14ac:dyDescent="0.25">
      <c r="A14" t="s">
        <v>44</v>
      </c>
      <c r="B14" s="5">
        <f>SUM(O53:O62)</f>
        <v>19885767.199999999</v>
      </c>
      <c r="C14">
        <v>627</v>
      </c>
      <c r="D14">
        <v>20.91</v>
      </c>
      <c r="E14">
        <v>14.99</v>
      </c>
      <c r="F14">
        <v>16.07</v>
      </c>
      <c r="G14">
        <v>17.600000000000001</v>
      </c>
      <c r="H14">
        <v>20.399999999999999</v>
      </c>
      <c r="I14">
        <v>23.16</v>
      </c>
      <c r="J14">
        <v>27.01</v>
      </c>
      <c r="K14">
        <v>29.09</v>
      </c>
      <c r="L14">
        <v>38.17</v>
      </c>
      <c r="M14" t="s">
        <v>40</v>
      </c>
      <c r="N14">
        <v>12</v>
      </c>
      <c r="O14">
        <v>2115972.4</v>
      </c>
      <c r="P14">
        <v>2019466.4</v>
      </c>
      <c r="Q14">
        <v>4135438.8</v>
      </c>
    </row>
    <row r="15" spans="1:17" x14ac:dyDescent="0.25">
      <c r="A15" t="s">
        <v>43</v>
      </c>
      <c r="B15" s="5">
        <f>SUM(O62:O72)</f>
        <v>14778841.400000002</v>
      </c>
      <c r="C15">
        <v>678</v>
      </c>
      <c r="D15">
        <v>17.940000000000001</v>
      </c>
      <c r="E15">
        <v>13.91</v>
      </c>
      <c r="F15">
        <v>14.5</v>
      </c>
      <c r="G15">
        <v>15.88</v>
      </c>
      <c r="H15">
        <v>17.600000000000001</v>
      </c>
      <c r="I15">
        <v>19.54</v>
      </c>
      <c r="J15">
        <v>21.77</v>
      </c>
      <c r="K15">
        <v>23.5</v>
      </c>
      <c r="L15">
        <v>28.09</v>
      </c>
      <c r="M15" t="s">
        <v>40</v>
      </c>
      <c r="N15">
        <v>13</v>
      </c>
      <c r="O15">
        <v>2115972.4</v>
      </c>
      <c r="P15">
        <v>2019466.4</v>
      </c>
      <c r="Q15">
        <v>4135438.8</v>
      </c>
    </row>
    <row r="16" spans="1:17" x14ac:dyDescent="0.25">
      <c r="A16" t="s">
        <v>42</v>
      </c>
      <c r="B16" s="5">
        <f>SUM(O73:O82)</f>
        <v>7036440.3999999985</v>
      </c>
      <c r="C16">
        <v>496</v>
      </c>
      <c r="D16">
        <v>16.34</v>
      </c>
      <c r="E16">
        <v>13.1</v>
      </c>
      <c r="F16">
        <v>13.61</v>
      </c>
      <c r="G16">
        <v>14.66</v>
      </c>
      <c r="H16">
        <v>16.23</v>
      </c>
      <c r="I16">
        <v>17.57</v>
      </c>
      <c r="J16">
        <v>19.43</v>
      </c>
      <c r="K16">
        <v>20.420000000000002</v>
      </c>
      <c r="L16">
        <v>24.52</v>
      </c>
      <c r="M16" t="s">
        <v>40</v>
      </c>
      <c r="N16">
        <v>14</v>
      </c>
      <c r="O16">
        <v>2115972.4</v>
      </c>
      <c r="P16">
        <v>2019466.4</v>
      </c>
      <c r="Q16">
        <v>4135438.8</v>
      </c>
    </row>
    <row r="17" spans="1:17" x14ac:dyDescent="0.25">
      <c r="A17" t="s">
        <v>41</v>
      </c>
      <c r="B17" s="5">
        <f>SUM(O83:O84)</f>
        <v>3625178.1999999997</v>
      </c>
      <c r="C17">
        <v>255</v>
      </c>
      <c r="D17">
        <v>15.15</v>
      </c>
      <c r="E17">
        <v>11.95</v>
      </c>
      <c r="F17">
        <v>12.57</v>
      </c>
      <c r="G17">
        <v>13.82</v>
      </c>
      <c r="H17">
        <v>14.9</v>
      </c>
      <c r="I17">
        <v>16.32</v>
      </c>
      <c r="J17">
        <v>18.010000000000002</v>
      </c>
      <c r="K17">
        <v>18.690000000000001</v>
      </c>
      <c r="L17">
        <v>22.64</v>
      </c>
      <c r="N17">
        <v>15</v>
      </c>
      <c r="O17">
        <v>2260733.2000000002</v>
      </c>
      <c r="P17">
        <v>2147335.4</v>
      </c>
      <c r="Q17">
        <v>4408068.5999999996</v>
      </c>
    </row>
    <row r="18" spans="1:17" x14ac:dyDescent="0.25">
      <c r="A18" t="s">
        <v>54</v>
      </c>
      <c r="B18" s="5">
        <f>P2</f>
        <v>1976387</v>
      </c>
      <c r="C18">
        <v>415</v>
      </c>
      <c r="D18">
        <v>8.52</v>
      </c>
      <c r="E18">
        <v>4.84</v>
      </c>
      <c r="F18">
        <v>5.49</v>
      </c>
      <c r="G18">
        <v>6.84</v>
      </c>
      <c r="H18">
        <v>8.41</v>
      </c>
      <c r="I18">
        <v>9.7799999999999994</v>
      </c>
      <c r="J18">
        <v>11.65</v>
      </c>
      <c r="K18">
        <v>12.66</v>
      </c>
      <c r="L18">
        <v>26.25</v>
      </c>
      <c r="M18" t="s">
        <v>40</v>
      </c>
      <c r="N18">
        <v>16</v>
      </c>
      <c r="O18">
        <v>2260733.2000000002</v>
      </c>
      <c r="P18">
        <v>2147335.4</v>
      </c>
      <c r="Q18">
        <v>4408068.5999999996</v>
      </c>
    </row>
    <row r="19" spans="1:17" x14ac:dyDescent="0.25">
      <c r="A19" t="s">
        <v>53</v>
      </c>
      <c r="B19" s="5">
        <f>P3</f>
        <v>1976387</v>
      </c>
      <c r="C19">
        <v>245</v>
      </c>
      <c r="D19">
        <v>13.31</v>
      </c>
      <c r="E19">
        <v>9.09</v>
      </c>
      <c r="F19">
        <v>10.119999999999999</v>
      </c>
      <c r="G19">
        <v>11.25</v>
      </c>
      <c r="H19">
        <v>13.03</v>
      </c>
      <c r="I19">
        <v>14.64</v>
      </c>
      <c r="J19">
        <v>17.45</v>
      </c>
      <c r="K19">
        <v>18.62</v>
      </c>
      <c r="L19">
        <v>24.77</v>
      </c>
      <c r="M19" t="s">
        <v>40</v>
      </c>
      <c r="N19">
        <v>17</v>
      </c>
      <c r="O19">
        <v>2260733.2000000002</v>
      </c>
      <c r="P19">
        <v>2147335.4</v>
      </c>
      <c r="Q19">
        <v>4408068.5999999996</v>
      </c>
    </row>
    <row r="20" spans="1:17" x14ac:dyDescent="0.25">
      <c r="A20" t="s">
        <v>52</v>
      </c>
      <c r="B20" s="5">
        <f>P4</f>
        <v>1976387</v>
      </c>
      <c r="C20">
        <v>255</v>
      </c>
      <c r="D20">
        <v>12.74</v>
      </c>
      <c r="E20">
        <v>8.91</v>
      </c>
      <c r="F20">
        <v>10.07</v>
      </c>
      <c r="G20">
        <v>11.38</v>
      </c>
      <c r="H20">
        <v>12.6</v>
      </c>
      <c r="I20">
        <v>13.95</v>
      </c>
      <c r="J20">
        <v>15.58</v>
      </c>
      <c r="K20">
        <v>16.36</v>
      </c>
      <c r="L20">
        <v>23.01</v>
      </c>
      <c r="M20" t="s">
        <v>40</v>
      </c>
      <c r="N20">
        <v>18</v>
      </c>
      <c r="O20">
        <v>2260733.2000000002</v>
      </c>
      <c r="P20">
        <v>2147335.4</v>
      </c>
      <c r="Q20">
        <v>4408068.5999999996</v>
      </c>
    </row>
    <row r="21" spans="1:17" x14ac:dyDescent="0.25">
      <c r="A21" t="s">
        <v>51</v>
      </c>
      <c r="B21" s="5">
        <f>SUM(P5:P7)</f>
        <v>5944577.7999999998</v>
      </c>
      <c r="C21">
        <v>543</v>
      </c>
      <c r="D21">
        <v>12.17</v>
      </c>
      <c r="E21">
        <v>9.8800000000000008</v>
      </c>
      <c r="F21">
        <v>10.38</v>
      </c>
      <c r="G21">
        <v>11.2</v>
      </c>
      <c r="H21">
        <v>12.02</v>
      </c>
      <c r="I21">
        <v>13.02</v>
      </c>
      <c r="J21">
        <v>14.03</v>
      </c>
      <c r="K21">
        <v>14.93</v>
      </c>
      <c r="L21">
        <v>19.739999999999998</v>
      </c>
      <c r="M21" t="s">
        <v>40</v>
      </c>
      <c r="N21">
        <v>19</v>
      </c>
      <c r="O21">
        <v>2260733.2000000002</v>
      </c>
      <c r="P21">
        <v>2147335.4</v>
      </c>
      <c r="Q21">
        <v>4408068.5999999996</v>
      </c>
    </row>
    <row r="22" spans="1:17" x14ac:dyDescent="0.25">
      <c r="A22" t="s">
        <v>50</v>
      </c>
      <c r="B22" s="5">
        <f>SUM(P8:P12)</f>
        <v>9986681.5999999996</v>
      </c>
      <c r="C22">
        <v>894</v>
      </c>
      <c r="D22">
        <v>12.41</v>
      </c>
      <c r="E22">
        <v>9.99</v>
      </c>
      <c r="F22">
        <v>10.35</v>
      </c>
      <c r="G22">
        <v>11.02</v>
      </c>
      <c r="H22">
        <v>11.95</v>
      </c>
      <c r="I22">
        <v>13.42</v>
      </c>
      <c r="J22">
        <v>15.13</v>
      </c>
      <c r="K22">
        <v>16.34</v>
      </c>
      <c r="L22">
        <v>20.82</v>
      </c>
      <c r="M22" t="s">
        <v>40</v>
      </c>
      <c r="N22">
        <v>20</v>
      </c>
      <c r="O22">
        <v>2202835.2000000002</v>
      </c>
      <c r="P22">
        <v>2114364.6</v>
      </c>
      <c r="Q22">
        <v>4317199.8000000007</v>
      </c>
    </row>
    <row r="23" spans="1:17" x14ac:dyDescent="0.25">
      <c r="A23" t="s">
        <v>49</v>
      </c>
      <c r="B23" s="5">
        <f>SUM(P13:P17)</f>
        <v>10225201</v>
      </c>
      <c r="C23" s="6">
        <v>1451</v>
      </c>
      <c r="D23">
        <v>13.44</v>
      </c>
      <c r="E23">
        <v>10.47</v>
      </c>
      <c r="F23">
        <v>11.12</v>
      </c>
      <c r="G23">
        <v>12.04</v>
      </c>
      <c r="H23">
        <v>13.08</v>
      </c>
      <c r="I23">
        <v>14.54</v>
      </c>
      <c r="J23">
        <v>16.260000000000002</v>
      </c>
      <c r="K23">
        <v>17.41</v>
      </c>
      <c r="L23">
        <v>26.58</v>
      </c>
      <c r="M23" t="s">
        <v>40</v>
      </c>
      <c r="N23">
        <v>21</v>
      </c>
      <c r="O23">
        <v>2202835.2000000002</v>
      </c>
      <c r="P23">
        <v>2114364.6</v>
      </c>
      <c r="Q23">
        <v>4317199.8000000007</v>
      </c>
    </row>
    <row r="24" spans="1:17" x14ac:dyDescent="0.25">
      <c r="A24" t="s">
        <v>48</v>
      </c>
      <c r="B24" s="5">
        <f>SUM(P18:P22)</f>
        <v>10703706.199999999</v>
      </c>
      <c r="C24" s="6">
        <v>1182</v>
      </c>
      <c r="D24">
        <v>13.59</v>
      </c>
      <c r="E24">
        <v>9.86</v>
      </c>
      <c r="F24">
        <v>10.61</v>
      </c>
      <c r="G24">
        <v>11.78</v>
      </c>
      <c r="H24">
        <v>13.2</v>
      </c>
      <c r="I24">
        <v>15.02</v>
      </c>
      <c r="J24">
        <v>17.12</v>
      </c>
      <c r="K24">
        <v>18.29</v>
      </c>
      <c r="L24">
        <v>30.11</v>
      </c>
      <c r="M24" t="s">
        <v>40</v>
      </c>
      <c r="N24">
        <v>22</v>
      </c>
      <c r="O24">
        <v>2202835.2000000002</v>
      </c>
      <c r="P24">
        <v>2114364.6</v>
      </c>
      <c r="Q24">
        <v>4317199.8000000007</v>
      </c>
    </row>
    <row r="25" spans="1:17" x14ac:dyDescent="0.25">
      <c r="A25" t="s">
        <v>47</v>
      </c>
      <c r="B25" s="5">
        <f>SUM(P23:P32)</f>
        <v>20916836.200000003</v>
      </c>
      <c r="C25" s="6">
        <v>1023</v>
      </c>
      <c r="D25">
        <v>14.57</v>
      </c>
      <c r="E25">
        <v>10.15</v>
      </c>
      <c r="F25">
        <v>10.67</v>
      </c>
      <c r="G25">
        <v>11.94</v>
      </c>
      <c r="H25">
        <v>14.1</v>
      </c>
      <c r="I25">
        <v>16.62</v>
      </c>
      <c r="J25">
        <v>19.32</v>
      </c>
      <c r="K25">
        <v>21.14</v>
      </c>
      <c r="L25">
        <v>30.23</v>
      </c>
      <c r="M25" t="s">
        <v>40</v>
      </c>
      <c r="N25">
        <v>23</v>
      </c>
      <c r="O25">
        <v>2202835.2000000002</v>
      </c>
      <c r="P25">
        <v>2114364.6</v>
      </c>
      <c r="Q25">
        <v>4317199.8000000007</v>
      </c>
    </row>
    <row r="26" spans="1:17" x14ac:dyDescent="0.25">
      <c r="A26" t="s">
        <v>46</v>
      </c>
      <c r="B26" s="5">
        <f>SUM(P33:P42)</f>
        <v>20209496.599999998</v>
      </c>
      <c r="C26">
        <v>869</v>
      </c>
      <c r="D26">
        <v>14.98</v>
      </c>
      <c r="E26">
        <v>11.07</v>
      </c>
      <c r="F26">
        <v>11.81</v>
      </c>
      <c r="G26">
        <v>13.02</v>
      </c>
      <c r="H26">
        <v>14.69</v>
      </c>
      <c r="I26">
        <v>16.32</v>
      </c>
      <c r="J26">
        <v>18.5</v>
      </c>
      <c r="K26">
        <v>20.45</v>
      </c>
      <c r="L26">
        <v>28.28</v>
      </c>
      <c r="M26" t="s">
        <v>40</v>
      </c>
      <c r="N26">
        <v>24</v>
      </c>
      <c r="O26">
        <v>2202835.2000000002</v>
      </c>
      <c r="P26">
        <v>2114364.6</v>
      </c>
      <c r="Q26">
        <v>4317199.8000000007</v>
      </c>
    </row>
    <row r="27" spans="1:17" x14ac:dyDescent="0.25">
      <c r="A27" t="s">
        <v>45</v>
      </c>
      <c r="B27" s="5">
        <f>SUM(P43:P52)</f>
        <v>22170065.799999997</v>
      </c>
      <c r="C27">
        <v>763</v>
      </c>
      <c r="D27">
        <v>16.2</v>
      </c>
      <c r="E27">
        <v>12.11</v>
      </c>
      <c r="F27">
        <v>12.57</v>
      </c>
      <c r="G27">
        <v>14.16</v>
      </c>
      <c r="H27">
        <v>15.88</v>
      </c>
      <c r="I27">
        <v>17.96</v>
      </c>
      <c r="J27">
        <v>19.920000000000002</v>
      </c>
      <c r="K27">
        <v>21.34</v>
      </c>
      <c r="L27">
        <v>35.880000000000003</v>
      </c>
      <c r="M27" t="s">
        <v>40</v>
      </c>
      <c r="N27">
        <v>25</v>
      </c>
      <c r="O27">
        <v>2127118.2000000002</v>
      </c>
      <c r="P27">
        <v>2093251.6</v>
      </c>
      <c r="Q27">
        <v>4220369.8000000007</v>
      </c>
    </row>
    <row r="28" spans="1:17" x14ac:dyDescent="0.25">
      <c r="A28" t="s">
        <v>44</v>
      </c>
      <c r="B28" s="5">
        <f>SUM(P53:P62)</f>
        <v>20981122.600000001</v>
      </c>
      <c r="C28">
        <v>622</v>
      </c>
      <c r="D28">
        <v>16.190000000000001</v>
      </c>
      <c r="E28">
        <v>12.33</v>
      </c>
      <c r="F28">
        <v>12.96</v>
      </c>
      <c r="G28">
        <v>14.07</v>
      </c>
      <c r="H28">
        <v>15.9</v>
      </c>
      <c r="I28">
        <v>17.8</v>
      </c>
      <c r="J28">
        <v>19.93</v>
      </c>
      <c r="K28">
        <v>21.21</v>
      </c>
      <c r="L28">
        <v>25.7</v>
      </c>
      <c r="M28" t="s">
        <v>40</v>
      </c>
      <c r="N28">
        <v>26</v>
      </c>
      <c r="O28">
        <v>2127118.2000000002</v>
      </c>
      <c r="P28">
        <v>2093251.6</v>
      </c>
      <c r="Q28">
        <v>4220369.8000000007</v>
      </c>
    </row>
    <row r="29" spans="1:17" x14ac:dyDescent="0.25">
      <c r="A29" t="s">
        <v>43</v>
      </c>
      <c r="B29" s="5">
        <f>SUM(P63:P72)</f>
        <v>14581893.999999998</v>
      </c>
      <c r="C29">
        <v>700</v>
      </c>
      <c r="D29">
        <v>12.99</v>
      </c>
      <c r="E29">
        <v>10.4</v>
      </c>
      <c r="F29">
        <v>10.77</v>
      </c>
      <c r="G29">
        <v>11.78</v>
      </c>
      <c r="H29">
        <v>12.92</v>
      </c>
      <c r="I29">
        <v>13.91</v>
      </c>
      <c r="J29">
        <v>15.39</v>
      </c>
      <c r="K29">
        <v>16.14</v>
      </c>
      <c r="L29">
        <v>20.329999999999998</v>
      </c>
      <c r="M29" t="s">
        <v>40</v>
      </c>
      <c r="N29">
        <v>27</v>
      </c>
      <c r="O29">
        <v>2127118.2000000002</v>
      </c>
      <c r="P29">
        <v>2093251.6</v>
      </c>
      <c r="Q29">
        <v>4220369.8000000007</v>
      </c>
    </row>
    <row r="30" spans="1:17" x14ac:dyDescent="0.25">
      <c r="A30" t="s">
        <v>42</v>
      </c>
      <c r="B30" s="5">
        <f>SUM(P73:P82)</f>
        <v>8852552.8000000026</v>
      </c>
      <c r="C30">
        <v>470</v>
      </c>
      <c r="D30">
        <v>12.04</v>
      </c>
      <c r="E30">
        <v>9.89</v>
      </c>
      <c r="F30">
        <v>10.199999999999999</v>
      </c>
      <c r="G30">
        <v>10.89</v>
      </c>
      <c r="H30">
        <v>11.82</v>
      </c>
      <c r="I30">
        <v>12.96</v>
      </c>
      <c r="J30">
        <v>14.11</v>
      </c>
      <c r="K30">
        <v>15.19</v>
      </c>
      <c r="L30">
        <v>17.7</v>
      </c>
      <c r="M30" t="s">
        <v>40</v>
      </c>
      <c r="N30">
        <v>28</v>
      </c>
      <c r="O30">
        <v>2127118.2000000002</v>
      </c>
      <c r="P30">
        <v>2093251.6</v>
      </c>
      <c r="Q30">
        <v>4220369.8000000007</v>
      </c>
    </row>
    <row r="31" spans="1:17" x14ac:dyDescent="0.25">
      <c r="A31" t="s">
        <v>41</v>
      </c>
      <c r="B31" s="5">
        <f>SUM(P83:P84)</f>
        <v>6462916.3999999994</v>
      </c>
      <c r="C31">
        <v>306</v>
      </c>
      <c r="D31">
        <v>11.15</v>
      </c>
      <c r="E31">
        <v>9.19</v>
      </c>
      <c r="F31">
        <v>9.4600000000000009</v>
      </c>
      <c r="G31">
        <v>10.14</v>
      </c>
      <c r="H31">
        <v>11.02</v>
      </c>
      <c r="I31">
        <v>11.87</v>
      </c>
      <c r="J31">
        <v>12.84</v>
      </c>
      <c r="K31">
        <v>13.94</v>
      </c>
      <c r="L31">
        <v>16.93</v>
      </c>
      <c r="M31" t="s">
        <v>40</v>
      </c>
      <c r="N31">
        <v>29</v>
      </c>
      <c r="O31">
        <v>2127118.2000000002</v>
      </c>
      <c r="P31">
        <v>2093251.6</v>
      </c>
      <c r="Q31">
        <v>4220369.8000000007</v>
      </c>
    </row>
    <row r="32" spans="1:17" x14ac:dyDescent="0.25">
      <c r="A32" s="4" t="s">
        <v>39</v>
      </c>
      <c r="D32">
        <v>16.097804355906302</v>
      </c>
      <c r="E32">
        <v>11.8374785892414</v>
      </c>
      <c r="F32">
        <v>12.5153019962048</v>
      </c>
      <c r="G32">
        <v>13.8422426539064</v>
      </c>
      <c r="H32">
        <v>15.7380705461457</v>
      </c>
      <c r="I32">
        <v>17.840659000747699</v>
      </c>
      <c r="J32">
        <v>20.214383631710401</v>
      </c>
      <c r="K32">
        <v>21.759192867668599</v>
      </c>
      <c r="L32">
        <v>31.122277921746502</v>
      </c>
      <c r="N32">
        <v>30</v>
      </c>
      <c r="O32">
        <v>1999300</v>
      </c>
      <c r="P32">
        <v>1993119.8</v>
      </c>
      <c r="Q32">
        <v>3992419.8</v>
      </c>
    </row>
    <row r="33" spans="1:17" x14ac:dyDescent="0.25">
      <c r="A33" t="s">
        <v>38</v>
      </c>
      <c r="D33">
        <f>LOG(D32)</f>
        <v>1.20676664490509</v>
      </c>
      <c r="E33">
        <f>LOG(E32)</f>
        <v>1.073259206492198</v>
      </c>
      <c r="F33">
        <f t="shared" ref="F33:L33" si="0">LOG(F32)</f>
        <v>1.0974413336648086</v>
      </c>
      <c r="G33">
        <f t="shared" si="0"/>
        <v>1.1412064581346804</v>
      </c>
      <c r="H33">
        <f t="shared" si="0"/>
        <v>1.1969514877101219</v>
      </c>
      <c r="I33">
        <f t="shared" si="0"/>
        <v>1.2514108923664706</v>
      </c>
      <c r="J33">
        <f t="shared" si="0"/>
        <v>1.3056605035510671</v>
      </c>
      <c r="K33">
        <f t="shared" si="0"/>
        <v>1.3376427816686549</v>
      </c>
      <c r="L33">
        <f t="shared" si="0"/>
        <v>1.4930713766415427</v>
      </c>
      <c r="N33">
        <v>31</v>
      </c>
      <c r="O33">
        <v>1999300</v>
      </c>
      <c r="P33">
        <v>1993119.8</v>
      </c>
      <c r="Q33">
        <v>3992419.8</v>
      </c>
    </row>
    <row r="34" spans="1:17" x14ac:dyDescent="0.25">
      <c r="A34" t="s">
        <v>37</v>
      </c>
      <c r="B34">
        <f>AVERAGE(E33:L33)</f>
        <v>1.237080505028693</v>
      </c>
      <c r="N34">
        <v>32</v>
      </c>
      <c r="O34">
        <v>1999300</v>
      </c>
      <c r="P34">
        <v>1993119.8</v>
      </c>
      <c r="Q34">
        <v>3992419.8</v>
      </c>
    </row>
    <row r="35" spans="1:17" x14ac:dyDescent="0.25">
      <c r="A35" t="s">
        <v>36</v>
      </c>
      <c r="B35">
        <f>STDEV(E33:L33)</f>
        <v>0.14025047031388593</v>
      </c>
      <c r="N35">
        <v>33</v>
      </c>
      <c r="O35">
        <v>1999300</v>
      </c>
      <c r="P35">
        <v>1993119.8</v>
      </c>
      <c r="Q35">
        <v>3992419.8</v>
      </c>
    </row>
    <row r="36" spans="1:17" x14ac:dyDescent="0.25">
      <c r="N36">
        <v>34</v>
      </c>
      <c r="O36">
        <v>1999300</v>
      </c>
      <c r="P36">
        <v>1993119.8</v>
      </c>
      <c r="Q36">
        <v>3992419.8</v>
      </c>
    </row>
    <row r="37" spans="1:17" x14ac:dyDescent="0.25">
      <c r="N37">
        <v>35</v>
      </c>
      <c r="O37">
        <v>2008404.4</v>
      </c>
      <c r="P37">
        <v>2027524</v>
      </c>
      <c r="Q37">
        <v>4035928.4</v>
      </c>
    </row>
    <row r="38" spans="1:17" x14ac:dyDescent="0.25">
      <c r="N38">
        <v>36</v>
      </c>
      <c r="O38">
        <v>2008404.4</v>
      </c>
      <c r="P38">
        <v>2027524</v>
      </c>
      <c r="Q38">
        <v>4035928.4</v>
      </c>
    </row>
    <row r="39" spans="1:17" x14ac:dyDescent="0.25">
      <c r="N39">
        <v>37</v>
      </c>
      <c r="O39">
        <v>2008404.4</v>
      </c>
      <c r="P39">
        <v>2027524</v>
      </c>
      <c r="Q39">
        <v>4035928.4</v>
      </c>
    </row>
    <row r="40" spans="1:17" x14ac:dyDescent="0.25">
      <c r="N40">
        <v>38</v>
      </c>
      <c r="O40">
        <v>2008404.4</v>
      </c>
      <c r="P40">
        <v>2027524</v>
      </c>
      <c r="Q40">
        <v>4035928.4</v>
      </c>
    </row>
    <row r="41" spans="1:17" x14ac:dyDescent="0.25">
      <c r="N41">
        <v>39</v>
      </c>
      <c r="O41">
        <v>2008404.4</v>
      </c>
      <c r="P41">
        <v>2027524</v>
      </c>
      <c r="Q41">
        <v>4035928.4</v>
      </c>
    </row>
    <row r="42" spans="1:17" x14ac:dyDescent="0.25">
      <c r="N42">
        <v>40</v>
      </c>
      <c r="O42">
        <v>2078795.4</v>
      </c>
      <c r="P42">
        <v>2099397.4</v>
      </c>
      <c r="Q42">
        <v>4178192.8</v>
      </c>
    </row>
    <row r="43" spans="1:17" x14ac:dyDescent="0.25">
      <c r="N43">
        <v>41</v>
      </c>
      <c r="O43">
        <v>2078795.4</v>
      </c>
      <c r="P43">
        <v>2099397.4</v>
      </c>
      <c r="Q43">
        <v>4178192.8</v>
      </c>
    </row>
    <row r="44" spans="1:17" x14ac:dyDescent="0.25">
      <c r="N44">
        <v>42</v>
      </c>
      <c r="O44">
        <v>2078795.4</v>
      </c>
      <c r="P44">
        <v>2099397.4</v>
      </c>
      <c r="Q44">
        <v>4178192.8</v>
      </c>
    </row>
    <row r="45" spans="1:17" x14ac:dyDescent="0.25">
      <c r="N45">
        <v>43</v>
      </c>
      <c r="O45">
        <v>2078795.4</v>
      </c>
      <c r="P45">
        <v>2099397.4</v>
      </c>
      <c r="Q45">
        <v>4178192.8</v>
      </c>
    </row>
    <row r="46" spans="1:17" x14ac:dyDescent="0.25">
      <c r="N46">
        <v>44</v>
      </c>
      <c r="O46">
        <v>2078795.4</v>
      </c>
      <c r="P46">
        <v>2099397.4</v>
      </c>
      <c r="Q46">
        <v>4178192.8</v>
      </c>
    </row>
    <row r="47" spans="1:17" x14ac:dyDescent="0.25">
      <c r="N47">
        <v>45</v>
      </c>
      <c r="O47">
        <v>2241817</v>
      </c>
      <c r="P47">
        <v>2299901.2000000002</v>
      </c>
      <c r="Q47">
        <v>4541718.2</v>
      </c>
    </row>
    <row r="48" spans="1:17" x14ac:dyDescent="0.25">
      <c r="N48">
        <v>46</v>
      </c>
      <c r="O48">
        <v>2241817</v>
      </c>
      <c r="P48">
        <v>2299901.2000000002</v>
      </c>
      <c r="Q48">
        <v>4541718.2</v>
      </c>
    </row>
    <row r="49" spans="14:17" x14ac:dyDescent="0.25">
      <c r="N49">
        <v>47</v>
      </c>
      <c r="O49">
        <v>2241817</v>
      </c>
      <c r="P49">
        <v>2299901.2000000002</v>
      </c>
      <c r="Q49">
        <v>4541718.2</v>
      </c>
    </row>
    <row r="50" spans="14:17" x14ac:dyDescent="0.25">
      <c r="N50">
        <v>48</v>
      </c>
      <c r="O50">
        <v>2241817</v>
      </c>
      <c r="P50">
        <v>2299901.2000000002</v>
      </c>
      <c r="Q50">
        <v>4541718.2</v>
      </c>
    </row>
    <row r="51" spans="14:17" x14ac:dyDescent="0.25">
      <c r="N51">
        <v>49</v>
      </c>
      <c r="O51">
        <v>2241817</v>
      </c>
      <c r="P51">
        <v>2299901.2000000002</v>
      </c>
      <c r="Q51">
        <v>4541718.2</v>
      </c>
    </row>
    <row r="52" spans="14:17" x14ac:dyDescent="0.25">
      <c r="N52">
        <v>50</v>
      </c>
      <c r="O52">
        <v>2186654.7999999998</v>
      </c>
      <c r="P52">
        <v>2272970.2000000002</v>
      </c>
      <c r="Q52">
        <v>4459625</v>
      </c>
    </row>
    <row r="53" spans="14:17" x14ac:dyDescent="0.25">
      <c r="N53">
        <v>51</v>
      </c>
      <c r="O53">
        <v>2186654.7999999998</v>
      </c>
      <c r="P53">
        <v>2272970.2000000002</v>
      </c>
      <c r="Q53">
        <v>4459625</v>
      </c>
    </row>
    <row r="54" spans="14:17" x14ac:dyDescent="0.25">
      <c r="N54">
        <v>52</v>
      </c>
      <c r="O54">
        <v>2186654.7999999998</v>
      </c>
      <c r="P54">
        <v>2272970.2000000002</v>
      </c>
      <c r="Q54">
        <v>4459625</v>
      </c>
    </row>
    <row r="55" spans="14:17" x14ac:dyDescent="0.25">
      <c r="N55">
        <v>53</v>
      </c>
      <c r="O55">
        <v>2186654.7999999998</v>
      </c>
      <c r="P55">
        <v>2272970.2000000002</v>
      </c>
      <c r="Q55">
        <v>4459625</v>
      </c>
    </row>
    <row r="56" spans="14:17" x14ac:dyDescent="0.25">
      <c r="N56">
        <v>54</v>
      </c>
      <c r="O56">
        <v>2186654.7999999998</v>
      </c>
      <c r="P56">
        <v>2272970.2000000002</v>
      </c>
      <c r="Q56">
        <v>4459625</v>
      </c>
    </row>
    <row r="57" spans="14:17" x14ac:dyDescent="0.25">
      <c r="N57">
        <v>55</v>
      </c>
      <c r="O57">
        <v>1904729.6</v>
      </c>
      <c r="P57">
        <v>2028231.4</v>
      </c>
      <c r="Q57">
        <v>3932961</v>
      </c>
    </row>
    <row r="58" spans="14:17" x14ac:dyDescent="0.25">
      <c r="N58">
        <v>56</v>
      </c>
      <c r="O58">
        <v>1904729.6</v>
      </c>
      <c r="P58">
        <v>2028231.4</v>
      </c>
      <c r="Q58">
        <v>3932961</v>
      </c>
    </row>
    <row r="59" spans="14:17" x14ac:dyDescent="0.25">
      <c r="N59">
        <v>57</v>
      </c>
      <c r="O59">
        <v>1904729.6</v>
      </c>
      <c r="P59">
        <v>2028231.4</v>
      </c>
      <c r="Q59">
        <v>3932961</v>
      </c>
    </row>
    <row r="60" spans="14:17" x14ac:dyDescent="0.25">
      <c r="N60">
        <v>58</v>
      </c>
      <c r="O60">
        <v>1904729.6</v>
      </c>
      <c r="P60">
        <v>2028231.4</v>
      </c>
      <c r="Q60">
        <v>3932961</v>
      </c>
    </row>
    <row r="61" spans="14:17" x14ac:dyDescent="0.25">
      <c r="N61">
        <v>59</v>
      </c>
      <c r="O61">
        <v>1904729.6</v>
      </c>
      <c r="P61">
        <v>2028231.4</v>
      </c>
      <c r="Q61">
        <v>3932961</v>
      </c>
    </row>
    <row r="62" spans="14:17" x14ac:dyDescent="0.25">
      <c r="N62">
        <v>60</v>
      </c>
      <c r="O62">
        <v>1615500</v>
      </c>
      <c r="P62">
        <v>1748084.8</v>
      </c>
      <c r="Q62">
        <v>3363584.8</v>
      </c>
    </row>
    <row r="63" spans="14:17" x14ac:dyDescent="0.25">
      <c r="N63">
        <v>61</v>
      </c>
      <c r="O63">
        <v>1615500</v>
      </c>
      <c r="P63">
        <v>1748084.8</v>
      </c>
      <c r="Q63">
        <v>3363584.8</v>
      </c>
    </row>
    <row r="64" spans="14:17" x14ac:dyDescent="0.25">
      <c r="N64">
        <v>62</v>
      </c>
      <c r="O64">
        <v>1615500</v>
      </c>
      <c r="P64">
        <v>1748084.8</v>
      </c>
      <c r="Q64">
        <v>3363584.8</v>
      </c>
    </row>
    <row r="65" spans="14:17" x14ac:dyDescent="0.25">
      <c r="N65">
        <v>63</v>
      </c>
      <c r="O65">
        <v>1615500</v>
      </c>
      <c r="P65">
        <v>1748084.8</v>
      </c>
      <c r="Q65">
        <v>3363584.8</v>
      </c>
    </row>
    <row r="66" spans="14:17" x14ac:dyDescent="0.25">
      <c r="N66">
        <v>64</v>
      </c>
      <c r="O66">
        <v>1615500</v>
      </c>
      <c r="P66">
        <v>1748084.8</v>
      </c>
      <c r="Q66">
        <v>3363584.8</v>
      </c>
    </row>
    <row r="67" spans="14:17" x14ac:dyDescent="0.25">
      <c r="N67">
        <v>65</v>
      </c>
      <c r="O67">
        <v>1170509.3999999999</v>
      </c>
      <c r="P67">
        <v>1316543.2</v>
      </c>
      <c r="Q67">
        <v>2487052.5999999996</v>
      </c>
    </row>
    <row r="68" spans="14:17" x14ac:dyDescent="0.25">
      <c r="N68">
        <v>66</v>
      </c>
      <c r="O68">
        <v>1170509.3999999999</v>
      </c>
      <c r="P68">
        <v>1316543.2</v>
      </c>
      <c r="Q68">
        <v>2487052.5999999996</v>
      </c>
    </row>
    <row r="69" spans="14:17" x14ac:dyDescent="0.25">
      <c r="N69">
        <v>67</v>
      </c>
      <c r="O69">
        <v>1170509.3999999999</v>
      </c>
      <c r="P69">
        <v>1316543.2</v>
      </c>
      <c r="Q69">
        <v>2487052.5999999996</v>
      </c>
    </row>
    <row r="70" spans="14:17" x14ac:dyDescent="0.25">
      <c r="N70">
        <v>68</v>
      </c>
      <c r="O70">
        <v>1170509.3999999999</v>
      </c>
      <c r="P70">
        <v>1316543.2</v>
      </c>
      <c r="Q70">
        <v>2487052.5999999996</v>
      </c>
    </row>
    <row r="71" spans="14:17" x14ac:dyDescent="0.25">
      <c r="N71">
        <v>69</v>
      </c>
      <c r="O71">
        <v>1170509.3999999999</v>
      </c>
      <c r="P71">
        <v>1316543.2</v>
      </c>
      <c r="Q71">
        <v>2487052.5999999996</v>
      </c>
    </row>
    <row r="72" spans="14:17" x14ac:dyDescent="0.25">
      <c r="N72">
        <v>70</v>
      </c>
      <c r="O72">
        <v>848794.4</v>
      </c>
      <c r="P72">
        <v>1006838.8</v>
      </c>
      <c r="Q72">
        <v>1855633.2000000002</v>
      </c>
    </row>
    <row r="73" spans="14:17" x14ac:dyDescent="0.25">
      <c r="N73">
        <v>71</v>
      </c>
      <c r="O73">
        <v>848794.4</v>
      </c>
      <c r="P73">
        <v>1006838.8</v>
      </c>
      <c r="Q73">
        <v>1855633.2000000002</v>
      </c>
    </row>
    <row r="74" spans="14:17" x14ac:dyDescent="0.25">
      <c r="N74">
        <v>72</v>
      </c>
      <c r="O74">
        <v>848794.4</v>
      </c>
      <c r="P74">
        <v>1006838.8</v>
      </c>
      <c r="Q74">
        <v>1855633.2000000002</v>
      </c>
    </row>
    <row r="75" spans="14:17" x14ac:dyDescent="0.25">
      <c r="N75">
        <v>73</v>
      </c>
      <c r="O75">
        <v>848794.4</v>
      </c>
      <c r="P75">
        <v>1006838.8</v>
      </c>
      <c r="Q75">
        <v>1855633.2000000002</v>
      </c>
    </row>
    <row r="76" spans="14:17" x14ac:dyDescent="0.25">
      <c r="N76">
        <v>74</v>
      </c>
      <c r="O76">
        <v>848794.4</v>
      </c>
      <c r="P76">
        <v>1006838.8</v>
      </c>
      <c r="Q76">
        <v>1855633.2000000002</v>
      </c>
    </row>
    <row r="77" spans="14:17" x14ac:dyDescent="0.25">
      <c r="N77">
        <v>75</v>
      </c>
      <c r="O77">
        <v>636477.6</v>
      </c>
      <c r="P77">
        <v>827081.4</v>
      </c>
      <c r="Q77">
        <v>1463559</v>
      </c>
    </row>
    <row r="78" spans="14:17" x14ac:dyDescent="0.25">
      <c r="N78">
        <v>76</v>
      </c>
      <c r="O78">
        <v>636477.6</v>
      </c>
      <c r="P78">
        <v>827081.4</v>
      </c>
      <c r="Q78">
        <v>1463559</v>
      </c>
    </row>
    <row r="79" spans="14:17" x14ac:dyDescent="0.25">
      <c r="N79">
        <v>77</v>
      </c>
      <c r="O79">
        <v>636477.6</v>
      </c>
      <c r="P79">
        <v>827081.4</v>
      </c>
      <c r="Q79">
        <v>1463559</v>
      </c>
    </row>
    <row r="80" spans="14:17" x14ac:dyDescent="0.25">
      <c r="N80">
        <v>78</v>
      </c>
      <c r="O80">
        <v>636477.6</v>
      </c>
      <c r="P80">
        <v>827081.4</v>
      </c>
      <c r="Q80">
        <v>1463559</v>
      </c>
    </row>
    <row r="81" spans="14:17" x14ac:dyDescent="0.25">
      <c r="N81">
        <v>79</v>
      </c>
      <c r="O81">
        <v>636477.6</v>
      </c>
      <c r="P81">
        <v>827081.4</v>
      </c>
      <c r="Q81">
        <v>1463559</v>
      </c>
    </row>
    <row r="82" spans="14:17" x14ac:dyDescent="0.25">
      <c r="N82">
        <v>80</v>
      </c>
      <c r="O82">
        <v>458874.8</v>
      </c>
      <c r="P82">
        <v>689790.6</v>
      </c>
      <c r="Q82">
        <v>1148665.3999999999</v>
      </c>
    </row>
    <row r="83" spans="14:17" x14ac:dyDescent="0.25">
      <c r="N83">
        <v>81</v>
      </c>
      <c r="O83">
        <v>458874.8</v>
      </c>
      <c r="P83">
        <v>689790.6</v>
      </c>
      <c r="Q83">
        <v>1148665.3999999999</v>
      </c>
    </row>
    <row r="84" spans="14:17" x14ac:dyDescent="0.25">
      <c r="N84" t="s">
        <v>35</v>
      </c>
      <c r="O84">
        <v>3166303.4</v>
      </c>
      <c r="P84">
        <v>5773125.7999999998</v>
      </c>
      <c r="Q84">
        <v>8939429.1999999993</v>
      </c>
    </row>
    <row r="85" spans="14:17" x14ac:dyDescent="0.25">
      <c r="O85">
        <v>151781326.00000012</v>
      </c>
      <c r="P85">
        <v>156964212.00000012</v>
      </c>
      <c r="Q85">
        <v>308745538.00000024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B2" sqref="B2"/>
    </sheetView>
  </sheetViews>
  <sheetFormatPr defaultRowHeight="14.4" x14ac:dyDescent="0.25"/>
  <cols>
    <col min="1" max="1" width="24.33203125" customWidth="1"/>
    <col min="2" max="2" width="12" customWidth="1"/>
    <col min="13" max="13" width="6.33203125" customWidth="1"/>
    <col min="14" max="14" width="9" customWidth="1"/>
    <col min="257" max="257" width="24.33203125" customWidth="1"/>
    <col min="258" max="258" width="12" customWidth="1"/>
    <col min="269" max="269" width="6.33203125" customWidth="1"/>
    <col min="270" max="270" width="9" customWidth="1"/>
    <col min="513" max="513" width="24.33203125" customWidth="1"/>
    <col min="514" max="514" width="12" customWidth="1"/>
    <col min="525" max="525" width="6.33203125" customWidth="1"/>
    <col min="526" max="526" width="9" customWidth="1"/>
    <col min="769" max="769" width="24.33203125" customWidth="1"/>
    <col min="770" max="770" width="12" customWidth="1"/>
    <col min="781" max="781" width="6.33203125" customWidth="1"/>
    <col min="782" max="782" width="9" customWidth="1"/>
    <col min="1025" max="1025" width="24.33203125" customWidth="1"/>
    <col min="1026" max="1026" width="12" customWidth="1"/>
    <col min="1037" max="1037" width="6.33203125" customWidth="1"/>
    <col min="1038" max="1038" width="9" customWidth="1"/>
    <col min="1281" max="1281" width="24.33203125" customWidth="1"/>
    <col min="1282" max="1282" width="12" customWidth="1"/>
    <col min="1293" max="1293" width="6.33203125" customWidth="1"/>
    <col min="1294" max="1294" width="9" customWidth="1"/>
    <col min="1537" max="1537" width="24.33203125" customWidth="1"/>
    <col min="1538" max="1538" width="12" customWidth="1"/>
    <col min="1549" max="1549" width="6.33203125" customWidth="1"/>
    <col min="1550" max="1550" width="9" customWidth="1"/>
    <col min="1793" max="1793" width="24.33203125" customWidth="1"/>
    <col min="1794" max="1794" width="12" customWidth="1"/>
    <col min="1805" max="1805" width="6.33203125" customWidth="1"/>
    <col min="1806" max="1806" width="9" customWidth="1"/>
    <col min="2049" max="2049" width="24.33203125" customWidth="1"/>
    <col min="2050" max="2050" width="12" customWidth="1"/>
    <col min="2061" max="2061" width="6.33203125" customWidth="1"/>
    <col min="2062" max="2062" width="9" customWidth="1"/>
    <col min="2305" max="2305" width="24.33203125" customWidth="1"/>
    <col min="2306" max="2306" width="12" customWidth="1"/>
    <col min="2317" max="2317" width="6.33203125" customWidth="1"/>
    <col min="2318" max="2318" width="9" customWidth="1"/>
    <col min="2561" max="2561" width="24.33203125" customWidth="1"/>
    <col min="2562" max="2562" width="12" customWidth="1"/>
    <col min="2573" max="2573" width="6.33203125" customWidth="1"/>
    <col min="2574" max="2574" width="9" customWidth="1"/>
    <col min="2817" max="2817" width="24.33203125" customWidth="1"/>
    <col min="2818" max="2818" width="12" customWidth="1"/>
    <col min="2829" max="2829" width="6.33203125" customWidth="1"/>
    <col min="2830" max="2830" width="9" customWidth="1"/>
    <col min="3073" max="3073" width="24.33203125" customWidth="1"/>
    <col min="3074" max="3074" width="12" customWidth="1"/>
    <col min="3085" max="3085" width="6.33203125" customWidth="1"/>
    <col min="3086" max="3086" width="9" customWidth="1"/>
    <col min="3329" max="3329" width="24.33203125" customWidth="1"/>
    <col min="3330" max="3330" width="12" customWidth="1"/>
    <col min="3341" max="3341" width="6.33203125" customWidth="1"/>
    <col min="3342" max="3342" width="9" customWidth="1"/>
    <col min="3585" max="3585" width="24.33203125" customWidth="1"/>
    <col min="3586" max="3586" width="12" customWidth="1"/>
    <col min="3597" max="3597" width="6.33203125" customWidth="1"/>
    <col min="3598" max="3598" width="9" customWidth="1"/>
    <col min="3841" max="3841" width="24.33203125" customWidth="1"/>
    <col min="3842" max="3842" width="12" customWidth="1"/>
    <col min="3853" max="3853" width="6.33203125" customWidth="1"/>
    <col min="3854" max="3854" width="9" customWidth="1"/>
    <col min="4097" max="4097" width="24.33203125" customWidth="1"/>
    <col min="4098" max="4098" width="12" customWidth="1"/>
    <col min="4109" max="4109" width="6.33203125" customWidth="1"/>
    <col min="4110" max="4110" width="9" customWidth="1"/>
    <col min="4353" max="4353" width="24.33203125" customWidth="1"/>
    <col min="4354" max="4354" width="12" customWidth="1"/>
    <col min="4365" max="4365" width="6.33203125" customWidth="1"/>
    <col min="4366" max="4366" width="9" customWidth="1"/>
    <col min="4609" max="4609" width="24.33203125" customWidth="1"/>
    <col min="4610" max="4610" width="12" customWidth="1"/>
    <col min="4621" max="4621" width="6.33203125" customWidth="1"/>
    <col min="4622" max="4622" width="9" customWidth="1"/>
    <col min="4865" max="4865" width="24.33203125" customWidth="1"/>
    <col min="4866" max="4866" width="12" customWidth="1"/>
    <col min="4877" max="4877" width="6.33203125" customWidth="1"/>
    <col min="4878" max="4878" width="9" customWidth="1"/>
    <col min="5121" max="5121" width="24.33203125" customWidth="1"/>
    <col min="5122" max="5122" width="12" customWidth="1"/>
    <col min="5133" max="5133" width="6.33203125" customWidth="1"/>
    <col min="5134" max="5134" width="9" customWidth="1"/>
    <col min="5377" max="5377" width="24.33203125" customWidth="1"/>
    <col min="5378" max="5378" width="12" customWidth="1"/>
    <col min="5389" max="5389" width="6.33203125" customWidth="1"/>
    <col min="5390" max="5390" width="9" customWidth="1"/>
    <col min="5633" max="5633" width="24.33203125" customWidth="1"/>
    <col min="5634" max="5634" width="12" customWidth="1"/>
    <col min="5645" max="5645" width="6.33203125" customWidth="1"/>
    <col min="5646" max="5646" width="9" customWidth="1"/>
    <col min="5889" max="5889" width="24.33203125" customWidth="1"/>
    <col min="5890" max="5890" width="12" customWidth="1"/>
    <col min="5901" max="5901" width="6.33203125" customWidth="1"/>
    <col min="5902" max="5902" width="9" customWidth="1"/>
    <col min="6145" max="6145" width="24.33203125" customWidth="1"/>
    <col min="6146" max="6146" width="12" customWidth="1"/>
    <col min="6157" max="6157" width="6.33203125" customWidth="1"/>
    <col min="6158" max="6158" width="9" customWidth="1"/>
    <col min="6401" max="6401" width="24.33203125" customWidth="1"/>
    <col min="6402" max="6402" width="12" customWidth="1"/>
    <col min="6413" max="6413" width="6.33203125" customWidth="1"/>
    <col min="6414" max="6414" width="9" customWidth="1"/>
    <col min="6657" max="6657" width="24.33203125" customWidth="1"/>
    <col min="6658" max="6658" width="12" customWidth="1"/>
    <col min="6669" max="6669" width="6.33203125" customWidth="1"/>
    <col min="6670" max="6670" width="9" customWidth="1"/>
    <col min="6913" max="6913" width="24.33203125" customWidth="1"/>
    <col min="6914" max="6914" width="12" customWidth="1"/>
    <col min="6925" max="6925" width="6.33203125" customWidth="1"/>
    <col min="6926" max="6926" width="9" customWidth="1"/>
    <col min="7169" max="7169" width="24.33203125" customWidth="1"/>
    <col min="7170" max="7170" width="12" customWidth="1"/>
    <col min="7181" max="7181" width="6.33203125" customWidth="1"/>
    <col min="7182" max="7182" width="9" customWidth="1"/>
    <col min="7425" max="7425" width="24.33203125" customWidth="1"/>
    <col min="7426" max="7426" width="12" customWidth="1"/>
    <col min="7437" max="7437" width="6.33203125" customWidth="1"/>
    <col min="7438" max="7438" width="9" customWidth="1"/>
    <col min="7681" max="7681" width="24.33203125" customWidth="1"/>
    <col min="7682" max="7682" width="12" customWidth="1"/>
    <col min="7693" max="7693" width="6.33203125" customWidth="1"/>
    <col min="7694" max="7694" width="9" customWidth="1"/>
    <col min="7937" max="7937" width="24.33203125" customWidth="1"/>
    <col min="7938" max="7938" width="12" customWidth="1"/>
    <col min="7949" max="7949" width="6.33203125" customWidth="1"/>
    <col min="7950" max="7950" width="9" customWidth="1"/>
    <col min="8193" max="8193" width="24.33203125" customWidth="1"/>
    <col min="8194" max="8194" width="12" customWidth="1"/>
    <col min="8205" max="8205" width="6.33203125" customWidth="1"/>
    <col min="8206" max="8206" width="9" customWidth="1"/>
    <col min="8449" max="8449" width="24.33203125" customWidth="1"/>
    <col min="8450" max="8450" width="12" customWidth="1"/>
    <col min="8461" max="8461" width="6.33203125" customWidth="1"/>
    <col min="8462" max="8462" width="9" customWidth="1"/>
    <col min="8705" max="8705" width="24.33203125" customWidth="1"/>
    <col min="8706" max="8706" width="12" customWidth="1"/>
    <col min="8717" max="8717" width="6.33203125" customWidth="1"/>
    <col min="8718" max="8718" width="9" customWidth="1"/>
    <col min="8961" max="8961" width="24.33203125" customWidth="1"/>
    <col min="8962" max="8962" width="12" customWidth="1"/>
    <col min="8973" max="8973" width="6.33203125" customWidth="1"/>
    <col min="8974" max="8974" width="9" customWidth="1"/>
    <col min="9217" max="9217" width="24.33203125" customWidth="1"/>
    <col min="9218" max="9218" width="12" customWidth="1"/>
    <col min="9229" max="9229" width="6.33203125" customWidth="1"/>
    <col min="9230" max="9230" width="9" customWidth="1"/>
    <col min="9473" max="9473" width="24.33203125" customWidth="1"/>
    <col min="9474" max="9474" width="12" customWidth="1"/>
    <col min="9485" max="9485" width="6.33203125" customWidth="1"/>
    <col min="9486" max="9486" width="9" customWidth="1"/>
    <col min="9729" max="9729" width="24.33203125" customWidth="1"/>
    <col min="9730" max="9730" width="12" customWidth="1"/>
    <col min="9741" max="9741" width="6.33203125" customWidth="1"/>
    <col min="9742" max="9742" width="9" customWidth="1"/>
    <col min="9985" max="9985" width="24.33203125" customWidth="1"/>
    <col min="9986" max="9986" width="12" customWidth="1"/>
    <col min="9997" max="9997" width="6.33203125" customWidth="1"/>
    <col min="9998" max="9998" width="9" customWidth="1"/>
    <col min="10241" max="10241" width="24.33203125" customWidth="1"/>
    <col min="10242" max="10242" width="12" customWidth="1"/>
    <col min="10253" max="10253" width="6.33203125" customWidth="1"/>
    <col min="10254" max="10254" width="9" customWidth="1"/>
    <col min="10497" max="10497" width="24.33203125" customWidth="1"/>
    <col min="10498" max="10498" width="12" customWidth="1"/>
    <col min="10509" max="10509" width="6.33203125" customWidth="1"/>
    <col min="10510" max="10510" width="9" customWidth="1"/>
    <col min="10753" max="10753" width="24.33203125" customWidth="1"/>
    <col min="10754" max="10754" width="12" customWidth="1"/>
    <col min="10765" max="10765" width="6.33203125" customWidth="1"/>
    <col min="10766" max="10766" width="9" customWidth="1"/>
    <col min="11009" max="11009" width="24.33203125" customWidth="1"/>
    <col min="11010" max="11010" width="12" customWidth="1"/>
    <col min="11021" max="11021" width="6.33203125" customWidth="1"/>
    <col min="11022" max="11022" width="9" customWidth="1"/>
    <col min="11265" max="11265" width="24.33203125" customWidth="1"/>
    <col min="11266" max="11266" width="12" customWidth="1"/>
    <col min="11277" max="11277" width="6.33203125" customWidth="1"/>
    <col min="11278" max="11278" width="9" customWidth="1"/>
    <col min="11521" max="11521" width="24.33203125" customWidth="1"/>
    <col min="11522" max="11522" width="12" customWidth="1"/>
    <col min="11533" max="11533" width="6.33203125" customWidth="1"/>
    <col min="11534" max="11534" width="9" customWidth="1"/>
    <col min="11777" max="11777" width="24.33203125" customWidth="1"/>
    <col min="11778" max="11778" width="12" customWidth="1"/>
    <col min="11789" max="11789" width="6.33203125" customWidth="1"/>
    <col min="11790" max="11790" width="9" customWidth="1"/>
    <col min="12033" max="12033" width="24.33203125" customWidth="1"/>
    <col min="12034" max="12034" width="12" customWidth="1"/>
    <col min="12045" max="12045" width="6.33203125" customWidth="1"/>
    <col min="12046" max="12046" width="9" customWidth="1"/>
    <col min="12289" max="12289" width="24.33203125" customWidth="1"/>
    <col min="12290" max="12290" width="12" customWidth="1"/>
    <col min="12301" max="12301" width="6.33203125" customWidth="1"/>
    <col min="12302" max="12302" width="9" customWidth="1"/>
    <col min="12545" max="12545" width="24.33203125" customWidth="1"/>
    <col min="12546" max="12546" width="12" customWidth="1"/>
    <col min="12557" max="12557" width="6.33203125" customWidth="1"/>
    <col min="12558" max="12558" width="9" customWidth="1"/>
    <col min="12801" max="12801" width="24.33203125" customWidth="1"/>
    <col min="12802" max="12802" width="12" customWidth="1"/>
    <col min="12813" max="12813" width="6.33203125" customWidth="1"/>
    <col min="12814" max="12814" width="9" customWidth="1"/>
    <col min="13057" max="13057" width="24.33203125" customWidth="1"/>
    <col min="13058" max="13058" width="12" customWidth="1"/>
    <col min="13069" max="13069" width="6.33203125" customWidth="1"/>
    <col min="13070" max="13070" width="9" customWidth="1"/>
    <col min="13313" max="13313" width="24.33203125" customWidth="1"/>
    <col min="13314" max="13314" width="12" customWidth="1"/>
    <col min="13325" max="13325" width="6.33203125" customWidth="1"/>
    <col min="13326" max="13326" width="9" customWidth="1"/>
    <col min="13569" max="13569" width="24.33203125" customWidth="1"/>
    <col min="13570" max="13570" width="12" customWidth="1"/>
    <col min="13581" max="13581" width="6.33203125" customWidth="1"/>
    <col min="13582" max="13582" width="9" customWidth="1"/>
    <col min="13825" max="13825" width="24.33203125" customWidth="1"/>
    <col min="13826" max="13826" width="12" customWidth="1"/>
    <col min="13837" max="13837" width="6.33203125" customWidth="1"/>
    <col min="13838" max="13838" width="9" customWidth="1"/>
    <col min="14081" max="14081" width="24.33203125" customWidth="1"/>
    <col min="14082" max="14082" width="12" customWidth="1"/>
    <col min="14093" max="14093" width="6.33203125" customWidth="1"/>
    <col min="14094" max="14094" width="9" customWidth="1"/>
    <col min="14337" max="14337" width="24.33203125" customWidth="1"/>
    <col min="14338" max="14338" width="12" customWidth="1"/>
    <col min="14349" max="14349" width="6.33203125" customWidth="1"/>
    <col min="14350" max="14350" width="9" customWidth="1"/>
    <col min="14593" max="14593" width="24.33203125" customWidth="1"/>
    <col min="14594" max="14594" width="12" customWidth="1"/>
    <col min="14605" max="14605" width="6.33203125" customWidth="1"/>
    <col min="14606" max="14606" width="9" customWidth="1"/>
    <col min="14849" max="14849" width="24.33203125" customWidth="1"/>
    <col min="14850" max="14850" width="12" customWidth="1"/>
    <col min="14861" max="14861" width="6.33203125" customWidth="1"/>
    <col min="14862" max="14862" width="9" customWidth="1"/>
    <col min="15105" max="15105" width="24.33203125" customWidth="1"/>
    <col min="15106" max="15106" width="12" customWidth="1"/>
    <col min="15117" max="15117" width="6.33203125" customWidth="1"/>
    <col min="15118" max="15118" width="9" customWidth="1"/>
    <col min="15361" max="15361" width="24.33203125" customWidth="1"/>
    <col min="15362" max="15362" width="12" customWidth="1"/>
    <col min="15373" max="15373" width="6.33203125" customWidth="1"/>
    <col min="15374" max="15374" width="9" customWidth="1"/>
    <col min="15617" max="15617" width="24.33203125" customWidth="1"/>
    <col min="15618" max="15618" width="12" customWidth="1"/>
    <col min="15629" max="15629" width="6.33203125" customWidth="1"/>
    <col min="15630" max="15630" width="9" customWidth="1"/>
    <col min="15873" max="15873" width="24.33203125" customWidth="1"/>
    <col min="15874" max="15874" width="12" customWidth="1"/>
    <col min="15885" max="15885" width="6.33203125" customWidth="1"/>
    <col min="15886" max="15886" width="9" customWidth="1"/>
    <col min="16129" max="16129" width="24.33203125" customWidth="1"/>
    <col min="16130" max="16130" width="12" customWidth="1"/>
    <col min="16141" max="16141" width="6.33203125" customWidth="1"/>
    <col min="16142" max="16142" width="9" customWidth="1"/>
  </cols>
  <sheetData>
    <row r="1" spans="1:17" x14ac:dyDescent="0.25">
      <c r="A1" t="s">
        <v>70</v>
      </c>
      <c r="B1" t="s">
        <v>74</v>
      </c>
      <c r="O1" t="s">
        <v>71</v>
      </c>
      <c r="P1" t="s">
        <v>72</v>
      </c>
    </row>
    <row r="2" spans="1:17" x14ac:dyDescent="0.25">
      <c r="A2" t="s">
        <v>69</v>
      </c>
      <c r="N2">
        <v>0</v>
      </c>
      <c r="O2">
        <v>2063885.4</v>
      </c>
      <c r="P2">
        <v>1976387</v>
      </c>
      <c r="Q2">
        <v>4040272.4</v>
      </c>
    </row>
    <row r="3" spans="1:17" x14ac:dyDescent="0.25">
      <c r="A3" t="s">
        <v>68</v>
      </c>
      <c r="B3" t="s">
        <v>67</v>
      </c>
      <c r="C3" t="s">
        <v>66</v>
      </c>
      <c r="D3" t="s">
        <v>65</v>
      </c>
      <c r="E3" t="s">
        <v>64</v>
      </c>
      <c r="F3" t="s">
        <v>63</v>
      </c>
      <c r="G3" t="s">
        <v>62</v>
      </c>
      <c r="H3" t="s">
        <v>61</v>
      </c>
      <c r="I3" t="s">
        <v>60</v>
      </c>
      <c r="J3" t="s">
        <v>59</v>
      </c>
      <c r="K3" t="s">
        <v>58</v>
      </c>
      <c r="L3" t="s">
        <v>57</v>
      </c>
      <c r="M3" t="s">
        <v>40</v>
      </c>
      <c r="N3">
        <v>1</v>
      </c>
      <c r="O3">
        <v>2063885.4</v>
      </c>
      <c r="P3">
        <v>1976387</v>
      </c>
      <c r="Q3">
        <v>4040272.4</v>
      </c>
    </row>
    <row r="4" spans="1:17" x14ac:dyDescent="0.25">
      <c r="A4" t="s">
        <v>54</v>
      </c>
      <c r="B4" s="5">
        <f>O2</f>
        <v>2063885.4</v>
      </c>
      <c r="C4">
        <v>419</v>
      </c>
      <c r="D4">
        <v>1.0900000000000001</v>
      </c>
      <c r="E4">
        <v>0.91</v>
      </c>
      <c r="F4">
        <v>0.94</v>
      </c>
      <c r="G4">
        <v>1</v>
      </c>
      <c r="H4">
        <v>1.0900000000000001</v>
      </c>
      <c r="I4">
        <v>1.1599999999999999</v>
      </c>
      <c r="J4">
        <v>1.26</v>
      </c>
      <c r="K4">
        <v>1.29</v>
      </c>
      <c r="L4">
        <v>1.48</v>
      </c>
      <c r="M4" t="s">
        <v>40</v>
      </c>
      <c r="N4">
        <v>2</v>
      </c>
      <c r="O4">
        <v>2063885.4</v>
      </c>
      <c r="P4">
        <v>1976387</v>
      </c>
      <c r="Q4">
        <v>4040272.4</v>
      </c>
    </row>
    <row r="5" spans="1:17" x14ac:dyDescent="0.25">
      <c r="A5" t="s">
        <v>56</v>
      </c>
      <c r="B5" s="5">
        <f>O3</f>
        <v>2063885.4</v>
      </c>
      <c r="C5">
        <v>308</v>
      </c>
      <c r="D5">
        <v>1.19</v>
      </c>
      <c r="E5">
        <v>0.96</v>
      </c>
      <c r="F5">
        <v>1.02</v>
      </c>
      <c r="G5">
        <v>1.0900000000000001</v>
      </c>
      <c r="H5">
        <v>1.17</v>
      </c>
      <c r="I5">
        <v>1.26</v>
      </c>
      <c r="J5">
        <v>1.37</v>
      </c>
      <c r="K5">
        <v>1.48</v>
      </c>
      <c r="L5">
        <v>1.73</v>
      </c>
      <c r="M5" t="s">
        <v>40</v>
      </c>
      <c r="N5">
        <v>3</v>
      </c>
      <c r="O5">
        <v>2063885.4</v>
      </c>
      <c r="P5">
        <v>1976387</v>
      </c>
      <c r="Q5">
        <v>4040272.4</v>
      </c>
    </row>
    <row r="6" spans="1:17" x14ac:dyDescent="0.25">
      <c r="A6" t="s">
        <v>55</v>
      </c>
      <c r="B6" s="5">
        <f>O4</f>
        <v>2063885.4</v>
      </c>
      <c r="C6">
        <v>261</v>
      </c>
      <c r="D6">
        <v>0.95</v>
      </c>
      <c r="E6">
        <v>0.78</v>
      </c>
      <c r="F6">
        <v>0.82</v>
      </c>
      <c r="G6">
        <v>0.87</v>
      </c>
      <c r="H6">
        <v>0.94</v>
      </c>
      <c r="I6">
        <v>1.01</v>
      </c>
      <c r="J6">
        <v>1.0900000000000001</v>
      </c>
      <c r="K6">
        <v>1.1299999999999999</v>
      </c>
      <c r="L6">
        <v>1.36</v>
      </c>
      <c r="M6" t="s">
        <v>40</v>
      </c>
      <c r="N6">
        <v>4</v>
      </c>
      <c r="O6">
        <v>2063885.4</v>
      </c>
      <c r="P6">
        <v>1976387</v>
      </c>
      <c r="Q6">
        <v>4040272.4</v>
      </c>
    </row>
    <row r="7" spans="1:17" x14ac:dyDescent="0.25">
      <c r="A7" t="s">
        <v>51</v>
      </c>
      <c r="B7" s="5">
        <f>SUM(O5:O7)</f>
        <v>6205698.4000000004</v>
      </c>
      <c r="C7">
        <v>540</v>
      </c>
      <c r="D7">
        <v>0.7</v>
      </c>
      <c r="E7">
        <v>0.52</v>
      </c>
      <c r="F7">
        <v>0.56000000000000005</v>
      </c>
      <c r="G7">
        <v>0.61</v>
      </c>
      <c r="H7">
        <v>0.69</v>
      </c>
      <c r="I7">
        <v>0.78</v>
      </c>
      <c r="J7">
        <v>0.87</v>
      </c>
      <c r="K7">
        <v>0.92</v>
      </c>
      <c r="L7">
        <v>1.08</v>
      </c>
      <c r="M7" t="s">
        <v>40</v>
      </c>
      <c r="N7">
        <v>5</v>
      </c>
      <c r="O7">
        <v>2077927.6</v>
      </c>
      <c r="P7">
        <v>1991803.8</v>
      </c>
      <c r="Q7">
        <v>4069731.4000000004</v>
      </c>
    </row>
    <row r="8" spans="1:17" x14ac:dyDescent="0.25">
      <c r="A8" t="s">
        <v>50</v>
      </c>
      <c r="B8" s="5">
        <f>SUM(O8:O12)</f>
        <v>10427682.800000001</v>
      </c>
      <c r="C8">
        <v>940</v>
      </c>
      <c r="D8">
        <v>0.44</v>
      </c>
      <c r="E8">
        <v>0.32</v>
      </c>
      <c r="F8">
        <v>0.34</v>
      </c>
      <c r="G8">
        <v>0.38</v>
      </c>
      <c r="H8">
        <v>0.43</v>
      </c>
      <c r="I8">
        <v>0.5</v>
      </c>
      <c r="J8">
        <v>0.55000000000000004</v>
      </c>
      <c r="K8">
        <v>0.57999999999999996</v>
      </c>
      <c r="L8">
        <v>0.8</v>
      </c>
      <c r="M8" t="s">
        <v>40</v>
      </c>
      <c r="N8">
        <v>6</v>
      </c>
      <c r="O8">
        <v>2077927.6</v>
      </c>
      <c r="P8">
        <v>1991803.8</v>
      </c>
      <c r="Q8">
        <v>4069731.4000000004</v>
      </c>
    </row>
    <row r="9" spans="1:17" x14ac:dyDescent="0.25">
      <c r="A9" t="s">
        <v>49</v>
      </c>
      <c r="B9" s="5">
        <f>SUM(O13:O17)</f>
        <v>10724622.800000001</v>
      </c>
      <c r="C9" s="6">
        <v>1337</v>
      </c>
      <c r="D9">
        <v>0.28999999999999998</v>
      </c>
      <c r="E9">
        <v>0.21</v>
      </c>
      <c r="F9">
        <v>0.22</v>
      </c>
      <c r="G9">
        <v>0.25</v>
      </c>
      <c r="H9">
        <v>0.28000000000000003</v>
      </c>
      <c r="I9">
        <v>0.32</v>
      </c>
      <c r="J9">
        <v>0.36</v>
      </c>
      <c r="K9">
        <v>0.38</v>
      </c>
      <c r="L9">
        <v>0.51</v>
      </c>
      <c r="M9" t="s">
        <v>40</v>
      </c>
      <c r="N9">
        <v>7</v>
      </c>
      <c r="O9">
        <v>2077927.6</v>
      </c>
      <c r="P9">
        <v>1991803.8</v>
      </c>
      <c r="Q9">
        <v>4069731.4000000004</v>
      </c>
    </row>
    <row r="10" spans="1:17" x14ac:dyDescent="0.25">
      <c r="A10" t="s">
        <v>48</v>
      </c>
      <c r="B10" s="5">
        <f>SUM(O18:O22)</f>
        <v>11245768</v>
      </c>
      <c r="C10" s="6">
        <v>1241</v>
      </c>
      <c r="D10">
        <v>0.23</v>
      </c>
      <c r="E10">
        <v>0.17</v>
      </c>
      <c r="F10">
        <v>0.18</v>
      </c>
      <c r="G10">
        <v>0.2</v>
      </c>
      <c r="H10">
        <v>0.23</v>
      </c>
      <c r="I10">
        <v>0.25</v>
      </c>
      <c r="J10">
        <v>0.28000000000000003</v>
      </c>
      <c r="K10">
        <v>0.3</v>
      </c>
      <c r="L10">
        <v>0.39</v>
      </c>
      <c r="M10" t="s">
        <v>40</v>
      </c>
      <c r="N10">
        <v>8</v>
      </c>
      <c r="O10">
        <v>2077927.6</v>
      </c>
      <c r="P10">
        <v>1991803.8</v>
      </c>
      <c r="Q10">
        <v>4069731.4000000004</v>
      </c>
    </row>
    <row r="11" spans="1:17" x14ac:dyDescent="0.25">
      <c r="A11" t="s">
        <v>47</v>
      </c>
      <c r="B11" s="5">
        <f>SUM(O23:O32)</f>
        <v>21446231.799999997</v>
      </c>
      <c r="C11">
        <v>701</v>
      </c>
      <c r="D11">
        <v>0.23</v>
      </c>
      <c r="E11">
        <v>0.16</v>
      </c>
      <c r="F11">
        <v>0.17</v>
      </c>
      <c r="G11">
        <v>0.19</v>
      </c>
      <c r="H11">
        <v>0.22</v>
      </c>
      <c r="I11">
        <v>0.26</v>
      </c>
      <c r="J11">
        <v>0.3</v>
      </c>
      <c r="K11">
        <v>0.32</v>
      </c>
      <c r="L11">
        <v>0.51</v>
      </c>
      <c r="M11" t="s">
        <v>40</v>
      </c>
      <c r="N11">
        <v>9</v>
      </c>
      <c r="O11">
        <v>2077927.6</v>
      </c>
      <c r="P11">
        <v>1991803.8</v>
      </c>
      <c r="Q11">
        <v>4069731.4000000004</v>
      </c>
    </row>
    <row r="12" spans="1:17" x14ac:dyDescent="0.25">
      <c r="A12" t="s">
        <v>46</v>
      </c>
      <c r="B12" s="5">
        <f>SUM(O33:O42)</f>
        <v>20118017.399999999</v>
      </c>
      <c r="C12">
        <v>728</v>
      </c>
      <c r="D12">
        <v>0.24</v>
      </c>
      <c r="E12">
        <v>0.16</v>
      </c>
      <c r="F12">
        <v>0.18</v>
      </c>
      <c r="G12">
        <v>0.2</v>
      </c>
      <c r="H12">
        <v>0.23</v>
      </c>
      <c r="I12">
        <v>0.27</v>
      </c>
      <c r="J12">
        <v>0.31</v>
      </c>
      <c r="K12">
        <v>0.34</v>
      </c>
      <c r="L12">
        <v>0.46</v>
      </c>
      <c r="M12" t="s">
        <v>40</v>
      </c>
      <c r="N12">
        <v>10</v>
      </c>
      <c r="O12">
        <v>2115972.4</v>
      </c>
      <c r="P12">
        <v>2019466.4</v>
      </c>
      <c r="Q12">
        <v>4135438.8</v>
      </c>
    </row>
    <row r="13" spans="1:17" x14ac:dyDescent="0.25">
      <c r="A13" t="s">
        <v>45</v>
      </c>
      <c r="B13" s="5">
        <f>SUM(O42:O52)</f>
        <v>23789716.800000001</v>
      </c>
      <c r="C13">
        <v>753</v>
      </c>
      <c r="D13">
        <v>0.24</v>
      </c>
      <c r="E13">
        <v>0.17</v>
      </c>
      <c r="F13">
        <v>0.18</v>
      </c>
      <c r="G13">
        <v>0.2</v>
      </c>
      <c r="H13">
        <v>0.23</v>
      </c>
      <c r="I13">
        <v>0.28000000000000003</v>
      </c>
      <c r="J13">
        <v>0.32</v>
      </c>
      <c r="K13">
        <v>0.34</v>
      </c>
      <c r="L13">
        <v>0.47</v>
      </c>
      <c r="M13" t="s">
        <v>40</v>
      </c>
      <c r="N13">
        <v>11</v>
      </c>
      <c r="O13">
        <v>2115972.4</v>
      </c>
      <c r="P13">
        <v>2019466.4</v>
      </c>
      <c r="Q13">
        <v>4135438.8</v>
      </c>
    </row>
    <row r="14" spans="1:17" x14ac:dyDescent="0.25">
      <c r="A14" t="s">
        <v>44</v>
      </c>
      <c r="B14" s="5">
        <f>SUM(O53:O62)</f>
        <v>19885767.199999999</v>
      </c>
      <c r="C14">
        <v>627</v>
      </c>
      <c r="D14">
        <v>0.24</v>
      </c>
      <c r="E14">
        <v>0.16</v>
      </c>
      <c r="F14">
        <v>0.18</v>
      </c>
      <c r="G14">
        <v>0.2</v>
      </c>
      <c r="H14">
        <v>0.24</v>
      </c>
      <c r="I14">
        <v>0.27</v>
      </c>
      <c r="J14">
        <v>0.3</v>
      </c>
      <c r="K14">
        <v>0.34</v>
      </c>
      <c r="L14">
        <v>0.43</v>
      </c>
      <c r="M14" t="s">
        <v>40</v>
      </c>
      <c r="N14">
        <v>12</v>
      </c>
      <c r="O14">
        <v>2115972.4</v>
      </c>
      <c r="P14">
        <v>2019466.4</v>
      </c>
      <c r="Q14">
        <v>4135438.8</v>
      </c>
    </row>
    <row r="15" spans="1:17" x14ac:dyDescent="0.25">
      <c r="A15" t="s">
        <v>43</v>
      </c>
      <c r="B15" s="5">
        <f>SUM(O62:O72)</f>
        <v>14778841.400000002</v>
      </c>
      <c r="C15">
        <v>678</v>
      </c>
      <c r="D15">
        <v>0.21</v>
      </c>
      <c r="E15">
        <v>0.17</v>
      </c>
      <c r="F15">
        <v>0.18</v>
      </c>
      <c r="G15">
        <v>0.19</v>
      </c>
      <c r="H15">
        <v>0.2</v>
      </c>
      <c r="I15">
        <v>0.22</v>
      </c>
      <c r="J15">
        <v>0.24</v>
      </c>
      <c r="K15">
        <v>0.25</v>
      </c>
      <c r="L15">
        <v>0.32</v>
      </c>
      <c r="M15" t="s">
        <v>40</v>
      </c>
      <c r="N15">
        <v>13</v>
      </c>
      <c r="O15">
        <v>2115972.4</v>
      </c>
      <c r="P15">
        <v>2019466.4</v>
      </c>
      <c r="Q15">
        <v>4135438.8</v>
      </c>
    </row>
    <row r="16" spans="1:17" x14ac:dyDescent="0.25">
      <c r="A16" t="s">
        <v>42</v>
      </c>
      <c r="B16" s="5">
        <f>SUM(O73:O82)</f>
        <v>7036440.3999999985</v>
      </c>
      <c r="C16">
        <v>496</v>
      </c>
      <c r="D16">
        <v>0.2</v>
      </c>
      <c r="E16">
        <v>0.17</v>
      </c>
      <c r="F16">
        <v>0.18</v>
      </c>
      <c r="G16">
        <v>0.19</v>
      </c>
      <c r="H16">
        <v>0.2</v>
      </c>
      <c r="I16">
        <v>0.21</v>
      </c>
      <c r="J16">
        <v>0.23</v>
      </c>
      <c r="K16">
        <v>0.24</v>
      </c>
      <c r="L16">
        <v>0.31</v>
      </c>
      <c r="M16" t="s">
        <v>40</v>
      </c>
      <c r="N16">
        <v>14</v>
      </c>
      <c r="O16">
        <v>2115972.4</v>
      </c>
      <c r="P16">
        <v>2019466.4</v>
      </c>
      <c r="Q16">
        <v>4135438.8</v>
      </c>
    </row>
    <row r="17" spans="1:17" x14ac:dyDescent="0.25">
      <c r="A17" t="s">
        <v>41</v>
      </c>
      <c r="B17" s="5">
        <f>SUM(O83:O84)</f>
        <v>3625178.1999999997</v>
      </c>
      <c r="C17">
        <v>255</v>
      </c>
      <c r="D17">
        <v>0.2</v>
      </c>
      <c r="E17">
        <v>0.17</v>
      </c>
      <c r="F17">
        <v>0.18</v>
      </c>
      <c r="G17">
        <v>0.19</v>
      </c>
      <c r="H17">
        <v>0.2</v>
      </c>
      <c r="I17">
        <v>0.22</v>
      </c>
      <c r="J17">
        <v>0.23</v>
      </c>
      <c r="K17">
        <v>0.25</v>
      </c>
      <c r="L17">
        <v>0.28000000000000003</v>
      </c>
      <c r="N17">
        <v>15</v>
      </c>
      <c r="O17">
        <v>2260733.2000000002</v>
      </c>
      <c r="P17">
        <v>2147335.4</v>
      </c>
      <c r="Q17">
        <v>4408068.5999999996</v>
      </c>
    </row>
    <row r="18" spans="1:17" x14ac:dyDescent="0.25">
      <c r="A18" t="s">
        <v>54</v>
      </c>
      <c r="B18" s="5">
        <f>P2</f>
        <v>1976387</v>
      </c>
      <c r="C18">
        <v>415</v>
      </c>
      <c r="D18">
        <v>1.1399999999999999</v>
      </c>
      <c r="E18">
        <v>0.91</v>
      </c>
      <c r="F18">
        <v>0.97</v>
      </c>
      <c r="G18">
        <v>1.04</v>
      </c>
      <c r="H18">
        <v>1.1299999999999999</v>
      </c>
      <c r="I18">
        <v>1.24</v>
      </c>
      <c r="J18">
        <v>1.33</v>
      </c>
      <c r="K18">
        <v>1.38</v>
      </c>
      <c r="L18">
        <v>1.6</v>
      </c>
      <c r="M18" t="s">
        <v>40</v>
      </c>
      <c r="N18">
        <v>16</v>
      </c>
      <c r="O18">
        <v>2260733.2000000002</v>
      </c>
      <c r="P18">
        <v>2147335.4</v>
      </c>
      <c r="Q18">
        <v>4408068.5999999996</v>
      </c>
    </row>
    <row r="19" spans="1:17" x14ac:dyDescent="0.25">
      <c r="A19" t="s">
        <v>53</v>
      </c>
      <c r="B19" s="5">
        <f>P3</f>
        <v>1976387</v>
      </c>
      <c r="C19">
        <v>245</v>
      </c>
      <c r="D19">
        <v>1.2</v>
      </c>
      <c r="E19">
        <v>0.97</v>
      </c>
      <c r="F19">
        <v>1.01</v>
      </c>
      <c r="G19">
        <v>1.1000000000000001</v>
      </c>
      <c r="H19">
        <v>1.18</v>
      </c>
      <c r="I19">
        <v>1.3</v>
      </c>
      <c r="J19">
        <v>1.41</v>
      </c>
      <c r="K19">
        <v>1.46</v>
      </c>
      <c r="L19">
        <v>1.73</v>
      </c>
      <c r="M19" t="s">
        <v>40</v>
      </c>
      <c r="N19">
        <v>17</v>
      </c>
      <c r="O19">
        <v>2260733.2000000002</v>
      </c>
      <c r="P19">
        <v>2147335.4</v>
      </c>
      <c r="Q19">
        <v>4408068.5999999996</v>
      </c>
    </row>
    <row r="20" spans="1:17" x14ac:dyDescent="0.25">
      <c r="A20" t="s">
        <v>52</v>
      </c>
      <c r="B20" s="5">
        <f>P4</f>
        <v>1976387</v>
      </c>
      <c r="C20">
        <v>255</v>
      </c>
      <c r="D20">
        <v>0.95</v>
      </c>
      <c r="E20">
        <v>0.82</v>
      </c>
      <c r="F20">
        <v>0.84</v>
      </c>
      <c r="G20">
        <v>0.89</v>
      </c>
      <c r="H20">
        <v>0.96</v>
      </c>
      <c r="I20">
        <v>1.01</v>
      </c>
      <c r="J20">
        <v>1.07</v>
      </c>
      <c r="K20">
        <v>1.1000000000000001</v>
      </c>
      <c r="L20">
        <v>1.23</v>
      </c>
      <c r="M20" t="s">
        <v>40</v>
      </c>
      <c r="N20">
        <v>18</v>
      </c>
      <c r="O20">
        <v>2260733.2000000002</v>
      </c>
      <c r="P20">
        <v>2147335.4</v>
      </c>
      <c r="Q20">
        <v>4408068.5999999996</v>
      </c>
    </row>
    <row r="21" spans="1:17" x14ac:dyDescent="0.25">
      <c r="A21" t="s">
        <v>51</v>
      </c>
      <c r="B21" s="5">
        <f>SUM(P5:P7)</f>
        <v>5944577.7999999998</v>
      </c>
      <c r="C21">
        <v>543</v>
      </c>
      <c r="D21">
        <v>0.69</v>
      </c>
      <c r="E21">
        <v>0.48</v>
      </c>
      <c r="F21">
        <v>0.54</v>
      </c>
      <c r="G21">
        <v>0.6</v>
      </c>
      <c r="H21">
        <v>0.68</v>
      </c>
      <c r="I21">
        <v>0.77</v>
      </c>
      <c r="J21">
        <v>0.88</v>
      </c>
      <c r="K21">
        <v>0.92</v>
      </c>
      <c r="L21">
        <v>1.1200000000000001</v>
      </c>
      <c r="M21" t="s">
        <v>40</v>
      </c>
      <c r="N21">
        <v>19</v>
      </c>
      <c r="O21">
        <v>2260733.2000000002</v>
      </c>
      <c r="P21">
        <v>2147335.4</v>
      </c>
      <c r="Q21">
        <v>4408068.5999999996</v>
      </c>
    </row>
    <row r="22" spans="1:17" x14ac:dyDescent="0.25">
      <c r="A22" t="s">
        <v>50</v>
      </c>
      <c r="B22" s="5">
        <f>SUM(P8:P12)</f>
        <v>9986681.5999999996</v>
      </c>
      <c r="C22">
        <v>894</v>
      </c>
      <c r="D22">
        <v>0.43</v>
      </c>
      <c r="E22">
        <v>0.28000000000000003</v>
      </c>
      <c r="F22">
        <v>0.31</v>
      </c>
      <c r="G22">
        <v>0.36</v>
      </c>
      <c r="H22">
        <v>0.43</v>
      </c>
      <c r="I22">
        <v>0.49</v>
      </c>
      <c r="J22">
        <v>0.55000000000000004</v>
      </c>
      <c r="K22">
        <v>0.57999999999999996</v>
      </c>
      <c r="L22">
        <v>0.75</v>
      </c>
      <c r="M22" t="s">
        <v>40</v>
      </c>
      <c r="N22">
        <v>20</v>
      </c>
      <c r="O22">
        <v>2202835.2000000002</v>
      </c>
      <c r="P22">
        <v>2114364.6</v>
      </c>
      <c r="Q22">
        <v>4317199.8000000007</v>
      </c>
    </row>
    <row r="23" spans="1:17" x14ac:dyDescent="0.25">
      <c r="A23" t="s">
        <v>49</v>
      </c>
      <c r="B23" s="5">
        <f>SUM(P13:P17)</f>
        <v>10225201</v>
      </c>
      <c r="C23" s="6">
        <v>1451</v>
      </c>
      <c r="D23">
        <v>0.25</v>
      </c>
      <c r="E23">
        <v>0.19</v>
      </c>
      <c r="F23">
        <v>0.2</v>
      </c>
      <c r="G23">
        <v>0.22</v>
      </c>
      <c r="H23">
        <v>0.24</v>
      </c>
      <c r="I23">
        <v>0.28000000000000003</v>
      </c>
      <c r="J23">
        <v>0.31</v>
      </c>
      <c r="K23">
        <v>0.34</v>
      </c>
      <c r="L23">
        <v>0.47</v>
      </c>
      <c r="M23" t="s">
        <v>40</v>
      </c>
      <c r="N23">
        <v>21</v>
      </c>
      <c r="O23">
        <v>2202835.2000000002</v>
      </c>
      <c r="P23">
        <v>2114364.6</v>
      </c>
      <c r="Q23">
        <v>4317199.8000000007</v>
      </c>
    </row>
    <row r="24" spans="1:17" x14ac:dyDescent="0.25">
      <c r="A24" t="s">
        <v>48</v>
      </c>
      <c r="B24" s="5">
        <f>SUM(P18:P22)</f>
        <v>10703706.199999999</v>
      </c>
      <c r="C24" s="6">
        <v>1182</v>
      </c>
      <c r="D24">
        <v>0.21</v>
      </c>
      <c r="E24">
        <v>0.16</v>
      </c>
      <c r="F24">
        <v>0.17</v>
      </c>
      <c r="G24">
        <v>0.19</v>
      </c>
      <c r="H24">
        <v>0.21</v>
      </c>
      <c r="I24">
        <v>0.23</v>
      </c>
      <c r="J24">
        <v>0.27</v>
      </c>
      <c r="K24">
        <v>0.28000000000000003</v>
      </c>
      <c r="L24">
        <v>0.36</v>
      </c>
      <c r="M24" t="s">
        <v>40</v>
      </c>
      <c r="N24">
        <v>22</v>
      </c>
      <c r="O24">
        <v>2202835.2000000002</v>
      </c>
      <c r="P24">
        <v>2114364.6</v>
      </c>
      <c r="Q24">
        <v>4317199.8000000007</v>
      </c>
    </row>
    <row r="25" spans="1:17" x14ac:dyDescent="0.25">
      <c r="A25" t="s">
        <v>47</v>
      </c>
      <c r="B25" s="5">
        <f>SUM(P23:P32)</f>
        <v>20916836.200000003</v>
      </c>
      <c r="C25" s="6">
        <v>1023</v>
      </c>
      <c r="D25">
        <v>0.21</v>
      </c>
      <c r="E25">
        <v>0.14000000000000001</v>
      </c>
      <c r="F25">
        <v>0.16</v>
      </c>
      <c r="G25">
        <v>0.18</v>
      </c>
      <c r="H25">
        <v>0.2</v>
      </c>
      <c r="I25">
        <v>0.23</v>
      </c>
      <c r="J25">
        <v>0.26</v>
      </c>
      <c r="K25">
        <v>0.28000000000000003</v>
      </c>
      <c r="L25">
        <v>0.4</v>
      </c>
      <c r="M25" t="s">
        <v>40</v>
      </c>
      <c r="N25">
        <v>23</v>
      </c>
      <c r="O25">
        <v>2202835.2000000002</v>
      </c>
      <c r="P25">
        <v>2114364.6</v>
      </c>
      <c r="Q25">
        <v>4317199.8000000007</v>
      </c>
    </row>
    <row r="26" spans="1:17" x14ac:dyDescent="0.25">
      <c r="A26" t="s">
        <v>46</v>
      </c>
      <c r="B26" s="5">
        <f>SUM(P33:P42)</f>
        <v>20209496.599999998</v>
      </c>
      <c r="C26">
        <v>869</v>
      </c>
      <c r="D26">
        <v>0.21</v>
      </c>
      <c r="E26">
        <v>0.14000000000000001</v>
      </c>
      <c r="F26">
        <v>0.15</v>
      </c>
      <c r="G26">
        <v>0.18</v>
      </c>
      <c r="H26">
        <v>0.2</v>
      </c>
      <c r="I26">
        <v>0.23</v>
      </c>
      <c r="J26">
        <v>0.27</v>
      </c>
      <c r="K26">
        <v>0.3</v>
      </c>
      <c r="L26">
        <v>0.43</v>
      </c>
      <c r="M26" t="s">
        <v>40</v>
      </c>
      <c r="N26">
        <v>24</v>
      </c>
      <c r="O26">
        <v>2202835.2000000002</v>
      </c>
      <c r="P26">
        <v>2114364.6</v>
      </c>
      <c r="Q26">
        <v>4317199.8000000007</v>
      </c>
    </row>
    <row r="27" spans="1:17" x14ac:dyDescent="0.25">
      <c r="A27" t="s">
        <v>45</v>
      </c>
      <c r="B27" s="5">
        <f>SUM(P43:P52)</f>
        <v>22170065.799999997</v>
      </c>
      <c r="C27">
        <v>763</v>
      </c>
      <c r="D27">
        <v>0.22</v>
      </c>
      <c r="E27">
        <v>0.15</v>
      </c>
      <c r="F27">
        <v>0.16</v>
      </c>
      <c r="G27">
        <v>0.19</v>
      </c>
      <c r="H27">
        <v>0.21</v>
      </c>
      <c r="I27">
        <v>0.25</v>
      </c>
      <c r="J27">
        <v>0.28000000000000003</v>
      </c>
      <c r="K27">
        <v>0.31</v>
      </c>
      <c r="L27">
        <v>0.41</v>
      </c>
      <c r="M27" t="s">
        <v>40</v>
      </c>
      <c r="N27">
        <v>25</v>
      </c>
      <c r="O27">
        <v>2127118.2000000002</v>
      </c>
      <c r="P27">
        <v>2093251.6</v>
      </c>
      <c r="Q27">
        <v>4220369.8000000007</v>
      </c>
    </row>
    <row r="28" spans="1:17" x14ac:dyDescent="0.25">
      <c r="A28" t="s">
        <v>44</v>
      </c>
      <c r="B28" s="5">
        <f>SUM(P53:P62)</f>
        <v>20981122.600000001</v>
      </c>
      <c r="C28">
        <v>622</v>
      </c>
      <c r="D28">
        <v>0.22</v>
      </c>
      <c r="E28">
        <v>0.15</v>
      </c>
      <c r="F28">
        <v>0.16</v>
      </c>
      <c r="G28">
        <v>0.18</v>
      </c>
      <c r="H28">
        <v>0.21</v>
      </c>
      <c r="I28">
        <v>0.24</v>
      </c>
      <c r="J28">
        <v>0.28000000000000003</v>
      </c>
      <c r="K28">
        <v>0.3</v>
      </c>
      <c r="L28">
        <v>0.4</v>
      </c>
      <c r="M28" t="s">
        <v>40</v>
      </c>
      <c r="N28">
        <v>26</v>
      </c>
      <c r="O28">
        <v>2127118.2000000002</v>
      </c>
      <c r="P28">
        <v>2093251.6</v>
      </c>
      <c r="Q28">
        <v>4220369.8000000007</v>
      </c>
    </row>
    <row r="29" spans="1:17" x14ac:dyDescent="0.25">
      <c r="A29" t="s">
        <v>43</v>
      </c>
      <c r="B29" s="5">
        <f>SUM(P63:P72)</f>
        <v>14581893.999999998</v>
      </c>
      <c r="C29">
        <v>700</v>
      </c>
      <c r="D29">
        <v>0.18</v>
      </c>
      <c r="E29">
        <v>0.14000000000000001</v>
      </c>
      <c r="F29">
        <v>0.15</v>
      </c>
      <c r="G29">
        <v>0.16</v>
      </c>
      <c r="H29">
        <v>0.17</v>
      </c>
      <c r="I29">
        <v>0.19</v>
      </c>
      <c r="J29">
        <v>0.21</v>
      </c>
      <c r="K29">
        <v>0.22</v>
      </c>
      <c r="L29">
        <v>0.27</v>
      </c>
      <c r="M29" t="s">
        <v>40</v>
      </c>
      <c r="N29">
        <v>27</v>
      </c>
      <c r="O29">
        <v>2127118.2000000002</v>
      </c>
      <c r="P29">
        <v>2093251.6</v>
      </c>
      <c r="Q29">
        <v>4220369.8000000007</v>
      </c>
    </row>
    <row r="30" spans="1:17" x14ac:dyDescent="0.25">
      <c r="A30" t="s">
        <v>42</v>
      </c>
      <c r="B30" s="5">
        <f>SUM(P73:P82)</f>
        <v>8852552.8000000026</v>
      </c>
      <c r="C30">
        <v>470</v>
      </c>
      <c r="D30">
        <v>0.18</v>
      </c>
      <c r="E30">
        <v>0.14000000000000001</v>
      </c>
      <c r="F30">
        <v>0.15</v>
      </c>
      <c r="G30">
        <v>0.16</v>
      </c>
      <c r="H30">
        <v>0.17</v>
      </c>
      <c r="I30">
        <v>0.19</v>
      </c>
      <c r="J30">
        <v>0.21</v>
      </c>
      <c r="K30">
        <v>0.23</v>
      </c>
      <c r="L30">
        <v>0.34</v>
      </c>
      <c r="M30" t="s">
        <v>40</v>
      </c>
      <c r="N30">
        <v>28</v>
      </c>
      <c r="O30">
        <v>2127118.2000000002</v>
      </c>
      <c r="P30">
        <v>2093251.6</v>
      </c>
      <c r="Q30">
        <v>4220369.8000000007</v>
      </c>
    </row>
    <row r="31" spans="1:17" x14ac:dyDescent="0.25">
      <c r="A31" t="s">
        <v>41</v>
      </c>
      <c r="B31" s="5">
        <f>SUM(P83:P84)</f>
        <v>6462916.3999999994</v>
      </c>
      <c r="C31">
        <v>306</v>
      </c>
      <c r="D31">
        <v>0.18</v>
      </c>
      <c r="E31">
        <v>0.14000000000000001</v>
      </c>
      <c r="F31">
        <v>0.15</v>
      </c>
      <c r="G31">
        <v>0.16</v>
      </c>
      <c r="H31">
        <v>0.18</v>
      </c>
      <c r="I31">
        <v>0.2</v>
      </c>
      <c r="J31">
        <v>0.21</v>
      </c>
      <c r="K31">
        <v>0.22</v>
      </c>
      <c r="L31">
        <v>0.28000000000000003</v>
      </c>
      <c r="M31" t="s">
        <v>40</v>
      </c>
      <c r="N31">
        <v>29</v>
      </c>
      <c r="O31">
        <v>2127118.2000000002</v>
      </c>
      <c r="P31">
        <v>2093251.6</v>
      </c>
      <c r="Q31">
        <v>4220369.8000000007</v>
      </c>
    </row>
    <row r="32" spans="1:17" x14ac:dyDescent="0.25">
      <c r="A32" s="4" t="s">
        <v>39</v>
      </c>
      <c r="D32">
        <v>16.097804355906302</v>
      </c>
      <c r="E32">
        <v>11.8374785892414</v>
      </c>
      <c r="F32">
        <v>12.5153019962048</v>
      </c>
      <c r="G32">
        <v>13.8422426539064</v>
      </c>
      <c r="H32">
        <v>15.7380705461457</v>
      </c>
      <c r="I32">
        <v>17.840659000747699</v>
      </c>
      <c r="J32">
        <v>20.214383631710401</v>
      </c>
      <c r="K32">
        <v>21.759192867668599</v>
      </c>
      <c r="L32">
        <v>31.122277921746502</v>
      </c>
      <c r="N32">
        <v>30</v>
      </c>
      <c r="O32">
        <v>1999300</v>
      </c>
      <c r="P32">
        <v>1993119.8</v>
      </c>
      <c r="Q32">
        <v>3992419.8</v>
      </c>
    </row>
    <row r="33" spans="1:17" x14ac:dyDescent="0.25">
      <c r="A33" t="s">
        <v>38</v>
      </c>
      <c r="D33">
        <f>LOG(D32)</f>
        <v>1.20676664490509</v>
      </c>
      <c r="E33">
        <f t="shared" ref="E33:L33" si="0">LOG(E32)</f>
        <v>1.073259206492198</v>
      </c>
      <c r="F33">
        <f t="shared" si="0"/>
        <v>1.0974413336648086</v>
      </c>
      <c r="G33">
        <f t="shared" si="0"/>
        <v>1.1412064581346804</v>
      </c>
      <c r="H33">
        <f t="shared" si="0"/>
        <v>1.1969514877101219</v>
      </c>
      <c r="I33">
        <f t="shared" si="0"/>
        <v>1.2514108923664706</v>
      </c>
      <c r="J33">
        <f t="shared" si="0"/>
        <v>1.3056605035510671</v>
      </c>
      <c r="K33">
        <f t="shared" si="0"/>
        <v>1.3376427816686549</v>
      </c>
      <c r="L33">
        <f t="shared" si="0"/>
        <v>1.4930713766415427</v>
      </c>
      <c r="N33">
        <v>31</v>
      </c>
      <c r="O33">
        <v>1999300</v>
      </c>
      <c r="P33">
        <v>1993119.8</v>
      </c>
      <c r="Q33">
        <v>3992419.8</v>
      </c>
    </row>
    <row r="34" spans="1:17" x14ac:dyDescent="0.25">
      <c r="A34" t="s">
        <v>37</v>
      </c>
      <c r="B34">
        <f>AVERAGE(E33:L33)</f>
        <v>1.237080505028693</v>
      </c>
      <c r="N34">
        <v>32</v>
      </c>
      <c r="O34">
        <v>1999300</v>
      </c>
      <c r="P34">
        <v>1993119.8</v>
      </c>
      <c r="Q34">
        <v>3992419.8</v>
      </c>
    </row>
    <row r="35" spans="1:17" x14ac:dyDescent="0.25">
      <c r="A35" t="s">
        <v>36</v>
      </c>
      <c r="B35">
        <f>STDEV(E33:L33)</f>
        <v>0.14025047031388593</v>
      </c>
      <c r="N35">
        <v>33</v>
      </c>
      <c r="O35">
        <v>1999300</v>
      </c>
      <c r="P35">
        <v>1993119.8</v>
      </c>
      <c r="Q35">
        <v>3992419.8</v>
      </c>
    </row>
    <row r="36" spans="1:17" x14ac:dyDescent="0.25">
      <c r="N36">
        <v>34</v>
      </c>
      <c r="O36">
        <v>1999300</v>
      </c>
      <c r="P36">
        <v>1993119.8</v>
      </c>
      <c r="Q36">
        <v>3992419.8</v>
      </c>
    </row>
    <row r="37" spans="1:17" x14ac:dyDescent="0.25">
      <c r="N37">
        <v>35</v>
      </c>
      <c r="O37">
        <v>2008404.4</v>
      </c>
      <c r="P37">
        <v>2027524</v>
      </c>
      <c r="Q37">
        <v>4035928.4</v>
      </c>
    </row>
    <row r="38" spans="1:17" x14ac:dyDescent="0.25">
      <c r="A38" t="s">
        <v>40</v>
      </c>
      <c r="N38">
        <v>36</v>
      </c>
      <c r="O38">
        <v>2008404.4</v>
      </c>
      <c r="P38">
        <v>2027524</v>
      </c>
      <c r="Q38">
        <v>4035928.4</v>
      </c>
    </row>
    <row r="39" spans="1:17" x14ac:dyDescent="0.25">
      <c r="L39" t="s">
        <v>73</v>
      </c>
      <c r="N39">
        <v>37</v>
      </c>
      <c r="O39">
        <v>2008404.4</v>
      </c>
      <c r="P39">
        <v>2027524</v>
      </c>
      <c r="Q39">
        <v>4035928.4</v>
      </c>
    </row>
    <row r="40" spans="1:17" x14ac:dyDescent="0.25">
      <c r="L40" t="s">
        <v>73</v>
      </c>
      <c r="N40">
        <v>38</v>
      </c>
      <c r="O40">
        <v>2008404.4</v>
      </c>
      <c r="P40">
        <v>2027524</v>
      </c>
      <c r="Q40">
        <v>4035928.4</v>
      </c>
    </row>
    <row r="41" spans="1:17" x14ac:dyDescent="0.25">
      <c r="L41" t="s">
        <v>73</v>
      </c>
      <c r="N41">
        <v>39</v>
      </c>
      <c r="O41">
        <v>2008404.4</v>
      </c>
      <c r="P41">
        <v>2027524</v>
      </c>
      <c r="Q41">
        <v>4035928.4</v>
      </c>
    </row>
    <row r="42" spans="1:17" x14ac:dyDescent="0.25">
      <c r="L42" t="s">
        <v>73</v>
      </c>
      <c r="N42">
        <v>40</v>
      </c>
      <c r="O42">
        <v>2078795.4</v>
      </c>
      <c r="P42">
        <v>2099397.4</v>
      </c>
      <c r="Q42">
        <v>4178192.8</v>
      </c>
    </row>
    <row r="43" spans="1:17" x14ac:dyDescent="0.25">
      <c r="L43" t="s">
        <v>73</v>
      </c>
      <c r="N43">
        <v>41</v>
      </c>
      <c r="O43">
        <v>2078795.4</v>
      </c>
      <c r="P43">
        <v>2099397.4</v>
      </c>
      <c r="Q43">
        <v>4178192.8</v>
      </c>
    </row>
    <row r="44" spans="1:17" x14ac:dyDescent="0.25">
      <c r="B44" s="6"/>
      <c r="L44" t="s">
        <v>73</v>
      </c>
      <c r="N44">
        <v>42</v>
      </c>
      <c r="O44">
        <v>2078795.4</v>
      </c>
      <c r="P44">
        <v>2099397.4</v>
      </c>
      <c r="Q44">
        <v>4178192.8</v>
      </c>
    </row>
    <row r="45" spans="1:17" x14ac:dyDescent="0.25">
      <c r="B45" s="6"/>
      <c r="L45" t="s">
        <v>73</v>
      </c>
      <c r="N45">
        <v>43</v>
      </c>
      <c r="O45">
        <v>2078795.4</v>
      </c>
      <c r="P45">
        <v>2099397.4</v>
      </c>
      <c r="Q45">
        <v>4178192.8</v>
      </c>
    </row>
    <row r="46" spans="1:17" x14ac:dyDescent="0.25">
      <c r="B46" s="6"/>
      <c r="L46" t="s">
        <v>73</v>
      </c>
      <c r="N46">
        <v>44</v>
      </c>
      <c r="O46">
        <v>2078795.4</v>
      </c>
      <c r="P46">
        <v>2099397.4</v>
      </c>
      <c r="Q46">
        <v>4178192.8</v>
      </c>
    </row>
    <row r="47" spans="1:17" x14ac:dyDescent="0.25">
      <c r="L47" t="s">
        <v>73</v>
      </c>
      <c r="N47">
        <v>45</v>
      </c>
      <c r="O47">
        <v>2241817</v>
      </c>
      <c r="P47">
        <v>2299901.2000000002</v>
      </c>
      <c r="Q47">
        <v>4541718.2</v>
      </c>
    </row>
    <row r="48" spans="1:17" x14ac:dyDescent="0.25">
      <c r="L48" t="s">
        <v>73</v>
      </c>
      <c r="N48">
        <v>46</v>
      </c>
      <c r="O48">
        <v>2241817</v>
      </c>
      <c r="P48">
        <v>2299901.2000000002</v>
      </c>
      <c r="Q48">
        <v>4541718.2</v>
      </c>
    </row>
    <row r="49" spans="12:17" x14ac:dyDescent="0.25">
      <c r="L49" t="s">
        <v>73</v>
      </c>
      <c r="N49">
        <v>47</v>
      </c>
      <c r="O49">
        <v>2241817</v>
      </c>
      <c r="P49">
        <v>2299901.2000000002</v>
      </c>
      <c r="Q49">
        <v>4541718.2</v>
      </c>
    </row>
    <row r="50" spans="12:17" x14ac:dyDescent="0.25">
      <c r="L50" t="s">
        <v>73</v>
      </c>
      <c r="N50">
        <v>48</v>
      </c>
      <c r="O50">
        <v>2241817</v>
      </c>
      <c r="P50">
        <v>2299901.2000000002</v>
      </c>
      <c r="Q50">
        <v>4541718.2</v>
      </c>
    </row>
    <row r="51" spans="12:17" x14ac:dyDescent="0.25">
      <c r="L51" t="s">
        <v>73</v>
      </c>
      <c r="N51">
        <v>49</v>
      </c>
      <c r="O51">
        <v>2241817</v>
      </c>
      <c r="P51">
        <v>2299901.2000000002</v>
      </c>
      <c r="Q51">
        <v>4541718.2</v>
      </c>
    </row>
    <row r="52" spans="12:17" x14ac:dyDescent="0.25">
      <c r="L52" t="s">
        <v>40</v>
      </c>
      <c r="N52">
        <v>50</v>
      </c>
      <c r="O52">
        <v>2186654.7999999998</v>
      </c>
      <c r="P52">
        <v>2272970.2000000002</v>
      </c>
      <c r="Q52">
        <v>4459625</v>
      </c>
    </row>
    <row r="53" spans="12:17" x14ac:dyDescent="0.25">
      <c r="N53">
        <v>51</v>
      </c>
      <c r="O53">
        <v>2186654.7999999998</v>
      </c>
      <c r="P53">
        <v>2272970.2000000002</v>
      </c>
      <c r="Q53">
        <v>4459625</v>
      </c>
    </row>
    <row r="54" spans="12:17" x14ac:dyDescent="0.25">
      <c r="N54">
        <v>52</v>
      </c>
      <c r="O54">
        <v>2186654.7999999998</v>
      </c>
      <c r="P54">
        <v>2272970.2000000002</v>
      </c>
      <c r="Q54">
        <v>4459625</v>
      </c>
    </row>
    <row r="55" spans="12:17" x14ac:dyDescent="0.25">
      <c r="N55">
        <v>53</v>
      </c>
      <c r="O55">
        <v>2186654.7999999998</v>
      </c>
      <c r="P55">
        <v>2272970.2000000002</v>
      </c>
      <c r="Q55">
        <v>4459625</v>
      </c>
    </row>
    <row r="56" spans="12:17" x14ac:dyDescent="0.25">
      <c r="N56">
        <v>54</v>
      </c>
      <c r="O56">
        <v>2186654.7999999998</v>
      </c>
      <c r="P56">
        <v>2272970.2000000002</v>
      </c>
      <c r="Q56">
        <v>4459625</v>
      </c>
    </row>
    <row r="57" spans="12:17" x14ac:dyDescent="0.25">
      <c r="N57">
        <v>55</v>
      </c>
      <c r="O57">
        <v>1904729.6</v>
      </c>
      <c r="P57">
        <v>2028231.4</v>
      </c>
      <c r="Q57">
        <v>3932961</v>
      </c>
    </row>
    <row r="58" spans="12:17" x14ac:dyDescent="0.25">
      <c r="N58">
        <v>56</v>
      </c>
      <c r="O58">
        <v>1904729.6</v>
      </c>
      <c r="P58">
        <v>2028231.4</v>
      </c>
      <c r="Q58">
        <v>3932961</v>
      </c>
    </row>
    <row r="59" spans="12:17" x14ac:dyDescent="0.25">
      <c r="N59">
        <v>57</v>
      </c>
      <c r="O59">
        <v>1904729.6</v>
      </c>
      <c r="P59">
        <v>2028231.4</v>
      </c>
      <c r="Q59">
        <v>3932961</v>
      </c>
    </row>
    <row r="60" spans="12:17" x14ac:dyDescent="0.25">
      <c r="N60">
        <v>58</v>
      </c>
      <c r="O60">
        <v>1904729.6</v>
      </c>
      <c r="P60">
        <v>2028231.4</v>
      </c>
      <c r="Q60">
        <v>3932961</v>
      </c>
    </row>
    <row r="61" spans="12:17" x14ac:dyDescent="0.25">
      <c r="N61">
        <v>59</v>
      </c>
      <c r="O61">
        <v>1904729.6</v>
      </c>
      <c r="P61">
        <v>2028231.4</v>
      </c>
      <c r="Q61">
        <v>3932961</v>
      </c>
    </row>
    <row r="62" spans="12:17" x14ac:dyDescent="0.25">
      <c r="N62">
        <v>60</v>
      </c>
      <c r="O62">
        <v>1615500</v>
      </c>
      <c r="P62">
        <v>1748084.8</v>
      </c>
      <c r="Q62">
        <v>3363584.8</v>
      </c>
    </row>
    <row r="63" spans="12:17" x14ac:dyDescent="0.25">
      <c r="N63">
        <v>61</v>
      </c>
      <c r="O63">
        <v>1615500</v>
      </c>
      <c r="P63">
        <v>1748084.8</v>
      </c>
      <c r="Q63">
        <v>3363584.8</v>
      </c>
    </row>
    <row r="64" spans="12:17" x14ac:dyDescent="0.25">
      <c r="N64">
        <v>62</v>
      </c>
      <c r="O64">
        <v>1615500</v>
      </c>
      <c r="P64">
        <v>1748084.8</v>
      </c>
      <c r="Q64">
        <v>3363584.8</v>
      </c>
    </row>
    <row r="65" spans="14:17" x14ac:dyDescent="0.25">
      <c r="N65">
        <v>63</v>
      </c>
      <c r="O65">
        <v>1615500</v>
      </c>
      <c r="P65">
        <v>1748084.8</v>
      </c>
      <c r="Q65">
        <v>3363584.8</v>
      </c>
    </row>
    <row r="66" spans="14:17" x14ac:dyDescent="0.25">
      <c r="N66">
        <v>64</v>
      </c>
      <c r="O66">
        <v>1615500</v>
      </c>
      <c r="P66">
        <v>1748084.8</v>
      </c>
      <c r="Q66">
        <v>3363584.8</v>
      </c>
    </row>
    <row r="67" spans="14:17" x14ac:dyDescent="0.25">
      <c r="N67">
        <v>65</v>
      </c>
      <c r="O67">
        <v>1170509.3999999999</v>
      </c>
      <c r="P67">
        <v>1316543.2</v>
      </c>
      <c r="Q67">
        <v>2487052.5999999996</v>
      </c>
    </row>
    <row r="68" spans="14:17" x14ac:dyDescent="0.25">
      <c r="N68">
        <v>66</v>
      </c>
      <c r="O68">
        <v>1170509.3999999999</v>
      </c>
      <c r="P68">
        <v>1316543.2</v>
      </c>
      <c r="Q68">
        <v>2487052.5999999996</v>
      </c>
    </row>
    <row r="69" spans="14:17" x14ac:dyDescent="0.25">
      <c r="N69">
        <v>67</v>
      </c>
      <c r="O69">
        <v>1170509.3999999999</v>
      </c>
      <c r="P69">
        <v>1316543.2</v>
      </c>
      <c r="Q69">
        <v>2487052.5999999996</v>
      </c>
    </row>
    <row r="70" spans="14:17" x14ac:dyDescent="0.25">
      <c r="N70">
        <v>68</v>
      </c>
      <c r="O70">
        <v>1170509.3999999999</v>
      </c>
      <c r="P70">
        <v>1316543.2</v>
      </c>
      <c r="Q70">
        <v>2487052.5999999996</v>
      </c>
    </row>
    <row r="71" spans="14:17" x14ac:dyDescent="0.25">
      <c r="N71">
        <v>69</v>
      </c>
      <c r="O71">
        <v>1170509.3999999999</v>
      </c>
      <c r="P71">
        <v>1316543.2</v>
      </c>
      <c r="Q71">
        <v>2487052.5999999996</v>
      </c>
    </row>
    <row r="72" spans="14:17" x14ac:dyDescent="0.25">
      <c r="N72">
        <v>70</v>
      </c>
      <c r="O72">
        <v>848794.4</v>
      </c>
      <c r="P72">
        <v>1006838.8</v>
      </c>
      <c r="Q72">
        <v>1855633.2000000002</v>
      </c>
    </row>
    <row r="73" spans="14:17" x14ac:dyDescent="0.25">
      <c r="N73">
        <v>71</v>
      </c>
      <c r="O73">
        <v>848794.4</v>
      </c>
      <c r="P73">
        <v>1006838.8</v>
      </c>
      <c r="Q73">
        <v>1855633.2000000002</v>
      </c>
    </row>
    <row r="74" spans="14:17" x14ac:dyDescent="0.25">
      <c r="N74">
        <v>72</v>
      </c>
      <c r="O74">
        <v>848794.4</v>
      </c>
      <c r="P74">
        <v>1006838.8</v>
      </c>
      <c r="Q74">
        <v>1855633.2000000002</v>
      </c>
    </row>
    <row r="75" spans="14:17" x14ac:dyDescent="0.25">
      <c r="N75">
        <v>73</v>
      </c>
      <c r="O75">
        <v>848794.4</v>
      </c>
      <c r="P75">
        <v>1006838.8</v>
      </c>
      <c r="Q75">
        <v>1855633.2000000002</v>
      </c>
    </row>
    <row r="76" spans="14:17" x14ac:dyDescent="0.25">
      <c r="N76">
        <v>74</v>
      </c>
      <c r="O76">
        <v>848794.4</v>
      </c>
      <c r="P76">
        <v>1006838.8</v>
      </c>
      <c r="Q76">
        <v>1855633.2000000002</v>
      </c>
    </row>
    <row r="77" spans="14:17" x14ac:dyDescent="0.25">
      <c r="N77">
        <v>75</v>
      </c>
      <c r="O77">
        <v>636477.6</v>
      </c>
      <c r="P77">
        <v>827081.4</v>
      </c>
      <c r="Q77">
        <v>1463559</v>
      </c>
    </row>
    <row r="78" spans="14:17" x14ac:dyDescent="0.25">
      <c r="N78">
        <v>76</v>
      </c>
      <c r="O78">
        <v>636477.6</v>
      </c>
      <c r="P78">
        <v>827081.4</v>
      </c>
      <c r="Q78">
        <v>1463559</v>
      </c>
    </row>
    <row r="79" spans="14:17" x14ac:dyDescent="0.25">
      <c r="N79">
        <v>77</v>
      </c>
      <c r="O79">
        <v>636477.6</v>
      </c>
      <c r="P79">
        <v>827081.4</v>
      </c>
      <c r="Q79">
        <v>1463559</v>
      </c>
    </row>
    <row r="80" spans="14:17" x14ac:dyDescent="0.25">
      <c r="N80">
        <v>78</v>
      </c>
      <c r="O80">
        <v>636477.6</v>
      </c>
      <c r="P80">
        <v>827081.4</v>
      </c>
      <c r="Q80">
        <v>1463559</v>
      </c>
    </row>
    <row r="81" spans="14:17" x14ac:dyDescent="0.25">
      <c r="N81">
        <v>79</v>
      </c>
      <c r="O81">
        <v>636477.6</v>
      </c>
      <c r="P81">
        <v>827081.4</v>
      </c>
      <c r="Q81">
        <v>1463559</v>
      </c>
    </row>
    <row r="82" spans="14:17" x14ac:dyDescent="0.25">
      <c r="N82">
        <v>80</v>
      </c>
      <c r="O82">
        <v>458874.8</v>
      </c>
      <c r="P82">
        <v>689790.6</v>
      </c>
      <c r="Q82">
        <v>1148665.3999999999</v>
      </c>
    </row>
    <row r="83" spans="14:17" x14ac:dyDescent="0.25">
      <c r="N83">
        <v>81</v>
      </c>
      <c r="O83">
        <v>458874.8</v>
      </c>
      <c r="P83">
        <v>689790.6</v>
      </c>
      <c r="Q83">
        <v>1148665.3999999999</v>
      </c>
    </row>
    <row r="84" spans="14:17" x14ac:dyDescent="0.25">
      <c r="N84" t="s">
        <v>35</v>
      </c>
      <c r="O84">
        <v>3166303.4</v>
      </c>
      <c r="P84">
        <v>5773125.7999999998</v>
      </c>
      <c r="Q84">
        <v>8939429.1999999993</v>
      </c>
    </row>
    <row r="85" spans="14:17" x14ac:dyDescent="0.25">
      <c r="O85">
        <v>151781326.00000012</v>
      </c>
      <c r="P85">
        <v>156964212.00000012</v>
      </c>
      <c r="Q85">
        <v>308745538.00000024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5"/>
  <sheetViews>
    <sheetView workbookViewId="0">
      <selection activeCell="M85" sqref="J1:M85"/>
    </sheetView>
  </sheetViews>
  <sheetFormatPr defaultRowHeight="14.4" x14ac:dyDescent="0.25"/>
  <cols>
    <col min="2" max="2" width="9.33203125" bestFit="1" customWidth="1"/>
    <col min="3" max="3" width="16.33203125" style="1" customWidth="1"/>
    <col min="4" max="5" width="18.6640625" customWidth="1"/>
    <col min="6" max="6" width="18.5546875" customWidth="1"/>
    <col min="7" max="7" width="14.6640625" customWidth="1"/>
    <col min="11" max="11" width="13.88671875" bestFit="1" customWidth="1"/>
    <col min="12" max="12" width="12.6640625" bestFit="1" customWidth="1"/>
    <col min="13" max="13" width="12.109375" customWidth="1"/>
  </cols>
  <sheetData>
    <row r="1" spans="2:13" x14ac:dyDescent="0.25">
      <c r="F1" s="1"/>
      <c r="K1" t="s">
        <v>34</v>
      </c>
      <c r="L1" t="s">
        <v>33</v>
      </c>
    </row>
    <row r="2" spans="2:13" x14ac:dyDescent="0.25">
      <c r="F2" s="1"/>
      <c r="J2">
        <v>0</v>
      </c>
      <c r="K2" s="5">
        <f>D5</f>
        <v>2063885.4</v>
      </c>
      <c r="L2" s="5">
        <f>E5</f>
        <v>1976387</v>
      </c>
      <c r="M2" s="5">
        <f>K2+L2</f>
        <v>4040272.4</v>
      </c>
    </row>
    <row r="3" spans="2:13" x14ac:dyDescent="0.25">
      <c r="B3" t="s">
        <v>32</v>
      </c>
      <c r="F3" s="1" t="s">
        <v>31</v>
      </c>
      <c r="J3">
        <v>1</v>
      </c>
      <c r="K3" s="5">
        <f>D5</f>
        <v>2063885.4</v>
      </c>
      <c r="L3" s="5">
        <f>E5</f>
        <v>1976387</v>
      </c>
      <c r="M3" s="5">
        <f t="shared" ref="M3:M66" si="0">K3+L3</f>
        <v>4040272.4</v>
      </c>
    </row>
    <row r="4" spans="2:13" x14ac:dyDescent="0.25">
      <c r="B4" t="s">
        <v>30</v>
      </c>
      <c r="C4" s="1" t="s">
        <v>29</v>
      </c>
      <c r="F4" s="1" t="s">
        <v>30</v>
      </c>
      <c r="G4" t="s">
        <v>29</v>
      </c>
      <c r="J4">
        <v>2</v>
      </c>
      <c r="K4" s="5">
        <f>D5</f>
        <v>2063885.4</v>
      </c>
      <c r="L4" s="5">
        <f>E5</f>
        <v>1976387</v>
      </c>
      <c r="M4" s="5">
        <f t="shared" si="0"/>
        <v>4040272.4</v>
      </c>
    </row>
    <row r="5" spans="2:13" x14ac:dyDescent="0.25">
      <c r="B5" t="s">
        <v>28</v>
      </c>
      <c r="C5" s="1">
        <v>10319427</v>
      </c>
      <c r="D5">
        <f t="shared" ref="D5:D25" si="1">C5/5</f>
        <v>2063885.4</v>
      </c>
      <c r="E5">
        <v>1976387</v>
      </c>
      <c r="F5" s="1" t="s">
        <v>27</v>
      </c>
      <c r="G5">
        <v>9881935</v>
      </c>
      <c r="H5">
        <f t="shared" ref="H5:H25" si="2">G5/5</f>
        <v>1976387</v>
      </c>
      <c r="J5">
        <v>3</v>
      </c>
      <c r="K5" s="5">
        <f>D5</f>
        <v>2063885.4</v>
      </c>
      <c r="L5" s="5">
        <f>E5</f>
        <v>1976387</v>
      </c>
      <c r="M5" s="5">
        <f t="shared" si="0"/>
        <v>4040272.4</v>
      </c>
    </row>
    <row r="6" spans="2:13" x14ac:dyDescent="0.25">
      <c r="B6" s="3" t="s">
        <v>26</v>
      </c>
      <c r="C6" s="1">
        <v>10389638</v>
      </c>
      <c r="D6">
        <f t="shared" si="1"/>
        <v>2077927.6</v>
      </c>
      <c r="E6">
        <v>1991803.8</v>
      </c>
      <c r="F6" s="2">
        <v>41403</v>
      </c>
      <c r="G6">
        <v>9959019</v>
      </c>
      <c r="H6">
        <f t="shared" si="2"/>
        <v>1991803.8</v>
      </c>
      <c r="J6">
        <v>4</v>
      </c>
      <c r="K6" s="5">
        <f>D5</f>
        <v>2063885.4</v>
      </c>
      <c r="L6" s="5">
        <f>E5</f>
        <v>1976387</v>
      </c>
      <c r="M6" s="5">
        <f t="shared" si="0"/>
        <v>4040272.4</v>
      </c>
    </row>
    <row r="7" spans="2:13" x14ac:dyDescent="0.25">
      <c r="B7" s="3" t="s">
        <v>25</v>
      </c>
      <c r="C7" s="1">
        <v>10579862</v>
      </c>
      <c r="D7">
        <f t="shared" si="1"/>
        <v>2115972.4</v>
      </c>
      <c r="E7">
        <v>2019466.4</v>
      </c>
      <c r="F7" s="2">
        <v>41561</v>
      </c>
      <c r="G7">
        <v>10097332</v>
      </c>
      <c r="H7">
        <f t="shared" si="2"/>
        <v>2019466.4</v>
      </c>
      <c r="J7">
        <v>5</v>
      </c>
      <c r="K7" s="5">
        <f>D6</f>
        <v>2077927.6</v>
      </c>
      <c r="L7" s="5">
        <f>E6</f>
        <v>1991803.8</v>
      </c>
      <c r="M7" s="5">
        <f t="shared" si="0"/>
        <v>4069731.4000000004</v>
      </c>
    </row>
    <row r="8" spans="2:13" x14ac:dyDescent="0.25">
      <c r="B8" t="s">
        <v>24</v>
      </c>
      <c r="C8" s="1">
        <v>11303666</v>
      </c>
      <c r="D8">
        <f t="shared" si="1"/>
        <v>2260733.2000000002</v>
      </c>
      <c r="E8">
        <v>2147335.4</v>
      </c>
      <c r="F8" s="1" t="s">
        <v>24</v>
      </c>
      <c r="G8">
        <v>10736677</v>
      </c>
      <c r="H8">
        <f t="shared" si="2"/>
        <v>2147335.4</v>
      </c>
      <c r="J8">
        <v>6</v>
      </c>
      <c r="K8" s="5">
        <f>D6</f>
        <v>2077927.6</v>
      </c>
      <c r="L8" s="5">
        <f>E6</f>
        <v>1991803.8</v>
      </c>
      <c r="M8" s="5">
        <f t="shared" si="0"/>
        <v>4069731.4000000004</v>
      </c>
    </row>
    <row r="9" spans="2:13" x14ac:dyDescent="0.25">
      <c r="B9" t="s">
        <v>23</v>
      </c>
      <c r="C9" s="1">
        <v>11014176</v>
      </c>
      <c r="D9">
        <f t="shared" si="1"/>
        <v>2202835.2000000002</v>
      </c>
      <c r="E9">
        <v>2114364.6</v>
      </c>
      <c r="F9" s="1" t="s">
        <v>22</v>
      </c>
      <c r="G9">
        <v>10571823</v>
      </c>
      <c r="H9">
        <f t="shared" si="2"/>
        <v>2114364.6</v>
      </c>
      <c r="J9">
        <v>7</v>
      </c>
      <c r="K9" s="5">
        <f>D6</f>
        <v>2077927.6</v>
      </c>
      <c r="L9" s="5">
        <f>E6</f>
        <v>1991803.8</v>
      </c>
      <c r="M9" s="5">
        <f t="shared" si="0"/>
        <v>4069731.4000000004</v>
      </c>
    </row>
    <row r="10" spans="2:13" x14ac:dyDescent="0.25">
      <c r="B10" t="s">
        <v>21</v>
      </c>
      <c r="C10" s="1">
        <v>10635591</v>
      </c>
      <c r="D10">
        <f t="shared" si="1"/>
        <v>2127118.2000000002</v>
      </c>
      <c r="E10">
        <v>2093251.6</v>
      </c>
      <c r="F10" s="1" t="s">
        <v>21</v>
      </c>
      <c r="G10">
        <v>10466258</v>
      </c>
      <c r="H10">
        <f t="shared" si="2"/>
        <v>2093251.6</v>
      </c>
      <c r="J10">
        <v>8</v>
      </c>
      <c r="K10" s="5">
        <f>D6</f>
        <v>2077927.6</v>
      </c>
      <c r="L10" s="5">
        <f>E6</f>
        <v>1991803.8</v>
      </c>
      <c r="M10" s="5">
        <f t="shared" si="0"/>
        <v>4069731.4000000004</v>
      </c>
    </row>
    <row r="11" spans="2:13" x14ac:dyDescent="0.25">
      <c r="B11" t="s">
        <v>20</v>
      </c>
      <c r="C11" s="1">
        <v>9996500</v>
      </c>
      <c r="D11">
        <f t="shared" si="1"/>
        <v>1999300</v>
      </c>
      <c r="E11">
        <v>1993119.8</v>
      </c>
      <c r="F11" s="1" t="s">
        <v>20</v>
      </c>
      <c r="G11">
        <v>9965599</v>
      </c>
      <c r="H11">
        <f t="shared" si="2"/>
        <v>1993119.8</v>
      </c>
      <c r="J11">
        <v>9</v>
      </c>
      <c r="K11" s="5">
        <f>D6</f>
        <v>2077927.6</v>
      </c>
      <c r="L11" s="5">
        <f>E6</f>
        <v>1991803.8</v>
      </c>
      <c r="M11" s="5">
        <f t="shared" si="0"/>
        <v>4069731.4000000004</v>
      </c>
    </row>
    <row r="12" spans="2:13" x14ac:dyDescent="0.25">
      <c r="B12" t="s">
        <v>19</v>
      </c>
      <c r="C12" s="1">
        <v>10042022</v>
      </c>
      <c r="D12">
        <f t="shared" si="1"/>
        <v>2008404.4</v>
      </c>
      <c r="E12">
        <v>2027524</v>
      </c>
      <c r="F12" s="1" t="s">
        <v>19</v>
      </c>
      <c r="G12">
        <v>10137620</v>
      </c>
      <c r="H12">
        <f t="shared" si="2"/>
        <v>2027524</v>
      </c>
      <c r="J12">
        <v>10</v>
      </c>
      <c r="K12" s="5">
        <f>D7</f>
        <v>2115972.4</v>
      </c>
      <c r="L12" s="5">
        <f>E7</f>
        <v>2019466.4</v>
      </c>
      <c r="M12" s="5">
        <f t="shared" si="0"/>
        <v>4135438.8</v>
      </c>
    </row>
    <row r="13" spans="2:13" x14ac:dyDescent="0.25">
      <c r="B13" t="s">
        <v>18</v>
      </c>
      <c r="C13" s="1">
        <v>10393977</v>
      </c>
      <c r="D13">
        <f t="shared" si="1"/>
        <v>2078795.4</v>
      </c>
      <c r="E13">
        <v>2099397.4</v>
      </c>
      <c r="F13" s="1" t="s">
        <v>17</v>
      </c>
      <c r="G13">
        <v>10496987</v>
      </c>
      <c r="H13">
        <f t="shared" si="2"/>
        <v>2099397.4</v>
      </c>
      <c r="J13">
        <v>11</v>
      </c>
      <c r="K13" s="5">
        <f>D7</f>
        <v>2115972.4</v>
      </c>
      <c r="L13" s="5">
        <f>E7</f>
        <v>2019466.4</v>
      </c>
      <c r="M13" s="5">
        <f t="shared" si="0"/>
        <v>4135438.8</v>
      </c>
    </row>
    <row r="14" spans="2:13" x14ac:dyDescent="0.25">
      <c r="B14" t="s">
        <v>16</v>
      </c>
      <c r="C14" s="1">
        <v>11209085</v>
      </c>
      <c r="D14">
        <f t="shared" si="1"/>
        <v>2241817</v>
      </c>
      <c r="E14">
        <v>2299901.2000000002</v>
      </c>
      <c r="F14" s="1" t="s">
        <v>15</v>
      </c>
      <c r="G14">
        <v>11499506</v>
      </c>
      <c r="H14">
        <f t="shared" si="2"/>
        <v>2299901.2000000002</v>
      </c>
      <c r="J14">
        <v>12</v>
      </c>
      <c r="K14" s="5">
        <f>D7</f>
        <v>2115972.4</v>
      </c>
      <c r="L14" s="5">
        <f>E7</f>
        <v>2019466.4</v>
      </c>
      <c r="M14" s="5">
        <f t="shared" si="0"/>
        <v>4135438.8</v>
      </c>
    </row>
    <row r="15" spans="2:13" x14ac:dyDescent="0.25">
      <c r="B15" t="s">
        <v>14</v>
      </c>
      <c r="C15" s="1">
        <v>10933274</v>
      </c>
      <c r="D15">
        <f t="shared" si="1"/>
        <v>2186654.7999999998</v>
      </c>
      <c r="E15">
        <v>2272970.2000000002</v>
      </c>
      <c r="F15" s="1" t="s">
        <v>14</v>
      </c>
      <c r="G15">
        <v>11364851</v>
      </c>
      <c r="H15">
        <f t="shared" si="2"/>
        <v>2272970.2000000002</v>
      </c>
      <c r="J15">
        <v>13</v>
      </c>
      <c r="K15" s="5">
        <f>D7</f>
        <v>2115972.4</v>
      </c>
      <c r="L15" s="5">
        <f>E7</f>
        <v>2019466.4</v>
      </c>
      <c r="M15" s="5">
        <f t="shared" si="0"/>
        <v>4135438.8</v>
      </c>
    </row>
    <row r="16" spans="2:13" x14ac:dyDescent="0.25">
      <c r="B16" t="s">
        <v>13</v>
      </c>
      <c r="C16" s="1">
        <v>9523648</v>
      </c>
      <c r="D16">
        <f t="shared" si="1"/>
        <v>1904729.6</v>
      </c>
      <c r="E16">
        <v>2028231.4</v>
      </c>
      <c r="F16" s="1" t="s">
        <v>12</v>
      </c>
      <c r="G16">
        <v>10141157</v>
      </c>
      <c r="H16">
        <f t="shared" si="2"/>
        <v>2028231.4</v>
      </c>
      <c r="J16">
        <v>14</v>
      </c>
      <c r="K16" s="5">
        <f>D7</f>
        <v>2115972.4</v>
      </c>
      <c r="L16" s="5">
        <f>E7</f>
        <v>2019466.4</v>
      </c>
      <c r="M16" s="5">
        <f t="shared" si="0"/>
        <v>4135438.8</v>
      </c>
    </row>
    <row r="17" spans="2:13" x14ac:dyDescent="0.25">
      <c r="B17" t="s">
        <v>11</v>
      </c>
      <c r="C17" s="1">
        <v>8077500</v>
      </c>
      <c r="D17">
        <f t="shared" si="1"/>
        <v>1615500</v>
      </c>
      <c r="E17">
        <v>1748084.8</v>
      </c>
      <c r="F17" s="1" t="s">
        <v>10</v>
      </c>
      <c r="G17">
        <v>8740424</v>
      </c>
      <c r="H17">
        <f t="shared" si="2"/>
        <v>1748084.8</v>
      </c>
      <c r="J17">
        <v>15</v>
      </c>
      <c r="K17" s="5">
        <f>D8</f>
        <v>2260733.2000000002</v>
      </c>
      <c r="L17" s="5">
        <f>E8</f>
        <v>2147335.4</v>
      </c>
      <c r="M17" s="5">
        <f t="shared" si="0"/>
        <v>4408068.5999999996</v>
      </c>
    </row>
    <row r="18" spans="2:13" x14ac:dyDescent="0.25">
      <c r="B18" t="s">
        <v>9</v>
      </c>
      <c r="C18" s="1">
        <v>5852547</v>
      </c>
      <c r="D18">
        <f t="shared" si="1"/>
        <v>1170509.3999999999</v>
      </c>
      <c r="E18">
        <v>1316543.2</v>
      </c>
      <c r="F18" s="1" t="s">
        <v>9</v>
      </c>
      <c r="G18">
        <v>6582716</v>
      </c>
      <c r="H18">
        <f t="shared" si="2"/>
        <v>1316543.2</v>
      </c>
      <c r="J18">
        <v>16</v>
      </c>
      <c r="K18" s="5">
        <f>D8</f>
        <v>2260733.2000000002</v>
      </c>
      <c r="L18" s="5">
        <f>E8</f>
        <v>2147335.4</v>
      </c>
      <c r="M18" s="5">
        <f t="shared" si="0"/>
        <v>4408068.5999999996</v>
      </c>
    </row>
    <row r="19" spans="2:13" x14ac:dyDescent="0.25">
      <c r="B19" t="s">
        <v>8</v>
      </c>
      <c r="C19" s="1">
        <v>4243972</v>
      </c>
      <c r="D19">
        <f t="shared" si="1"/>
        <v>848794.4</v>
      </c>
      <c r="E19">
        <v>1006838.8</v>
      </c>
      <c r="F19" s="1" t="s">
        <v>8</v>
      </c>
      <c r="G19">
        <v>5034194</v>
      </c>
      <c r="H19">
        <f t="shared" si="2"/>
        <v>1006838.8</v>
      </c>
      <c r="J19">
        <v>17</v>
      </c>
      <c r="K19" s="5">
        <f>D8</f>
        <v>2260733.2000000002</v>
      </c>
      <c r="L19" s="5">
        <f>E8</f>
        <v>2147335.4</v>
      </c>
      <c r="M19" s="5">
        <f t="shared" si="0"/>
        <v>4408068.5999999996</v>
      </c>
    </row>
    <row r="20" spans="2:13" x14ac:dyDescent="0.25">
      <c r="B20" t="s">
        <v>7</v>
      </c>
      <c r="C20" s="1">
        <v>3182388</v>
      </c>
      <c r="D20">
        <f t="shared" si="1"/>
        <v>636477.6</v>
      </c>
      <c r="E20">
        <v>827081.4</v>
      </c>
      <c r="F20" s="1" t="s">
        <v>7</v>
      </c>
      <c r="G20">
        <v>4135407</v>
      </c>
      <c r="H20">
        <f t="shared" si="2"/>
        <v>827081.4</v>
      </c>
      <c r="J20">
        <v>18</v>
      </c>
      <c r="K20" s="5">
        <f>D8</f>
        <v>2260733.2000000002</v>
      </c>
      <c r="L20" s="5">
        <f>E8</f>
        <v>2147335.4</v>
      </c>
      <c r="M20" s="5">
        <f t="shared" si="0"/>
        <v>4408068.5999999996</v>
      </c>
    </row>
    <row r="21" spans="2:13" x14ac:dyDescent="0.25">
      <c r="B21" t="s">
        <v>6</v>
      </c>
      <c r="C21" s="1">
        <v>2294374</v>
      </c>
      <c r="D21">
        <f t="shared" si="1"/>
        <v>458874.8</v>
      </c>
      <c r="E21">
        <v>689790.6</v>
      </c>
      <c r="F21" s="1" t="s">
        <v>6</v>
      </c>
      <c r="G21">
        <v>3448953</v>
      </c>
      <c r="H21">
        <f t="shared" si="2"/>
        <v>689790.6</v>
      </c>
      <c r="J21">
        <v>19</v>
      </c>
      <c r="K21" s="5">
        <f>D8</f>
        <v>2260733.2000000002</v>
      </c>
      <c r="L21" s="5">
        <f>E8</f>
        <v>2147335.4</v>
      </c>
      <c r="M21" s="5">
        <f t="shared" si="0"/>
        <v>4408068.5999999996</v>
      </c>
    </row>
    <row r="22" spans="2:13" x14ac:dyDescent="0.25">
      <c r="B22" t="s">
        <v>5</v>
      </c>
      <c r="C22" s="1">
        <v>1273867</v>
      </c>
      <c r="D22">
        <f t="shared" si="1"/>
        <v>254773.4</v>
      </c>
      <c r="E22">
        <v>469318.40000000002</v>
      </c>
      <c r="F22" s="1" t="s">
        <v>4</v>
      </c>
      <c r="G22">
        <v>2346592</v>
      </c>
      <c r="H22">
        <f t="shared" si="2"/>
        <v>469318.40000000002</v>
      </c>
      <c r="J22">
        <v>20</v>
      </c>
      <c r="K22" s="5">
        <f>D9</f>
        <v>2202835.2000000002</v>
      </c>
      <c r="L22" s="5">
        <f>E9</f>
        <v>2114364.6</v>
      </c>
      <c r="M22" s="5">
        <f t="shared" si="0"/>
        <v>4317199.8000000007</v>
      </c>
    </row>
    <row r="23" spans="2:13" x14ac:dyDescent="0.25">
      <c r="B23" t="s">
        <v>3</v>
      </c>
      <c r="C23" s="1">
        <v>424387</v>
      </c>
      <c r="D23">
        <f t="shared" si="1"/>
        <v>84877.4</v>
      </c>
      <c r="E23">
        <v>204795.8</v>
      </c>
      <c r="F23" s="1" t="s">
        <v>2</v>
      </c>
      <c r="G23">
        <v>1023979</v>
      </c>
      <c r="H23">
        <f t="shared" si="2"/>
        <v>204795.8</v>
      </c>
      <c r="J23">
        <v>21</v>
      </c>
      <c r="K23" s="5">
        <f>D9</f>
        <v>2202835.2000000002</v>
      </c>
      <c r="L23" s="5">
        <f>E9</f>
        <v>2114364.6</v>
      </c>
      <c r="M23" s="5">
        <f t="shared" si="0"/>
        <v>4317199.8000000007</v>
      </c>
    </row>
    <row r="24" spans="2:13" x14ac:dyDescent="0.25">
      <c r="B24" t="s">
        <v>1</v>
      </c>
      <c r="C24" s="1">
        <v>82263</v>
      </c>
      <c r="D24">
        <f t="shared" si="1"/>
        <v>16452.599999999999</v>
      </c>
      <c r="E24">
        <v>57796.2</v>
      </c>
      <c r="F24" s="1" t="s">
        <v>1</v>
      </c>
      <c r="G24">
        <v>288981</v>
      </c>
      <c r="H24">
        <f t="shared" si="2"/>
        <v>57796.2</v>
      </c>
      <c r="J24">
        <v>22</v>
      </c>
      <c r="K24" s="5">
        <f>D9</f>
        <v>2202835.2000000002</v>
      </c>
      <c r="L24" s="5">
        <f>E9</f>
        <v>2114364.6</v>
      </c>
      <c r="M24" s="5">
        <f t="shared" si="0"/>
        <v>4317199.8000000007</v>
      </c>
    </row>
    <row r="25" spans="2:13" x14ac:dyDescent="0.25">
      <c r="B25">
        <v>100</v>
      </c>
      <c r="C25" s="1">
        <v>9162</v>
      </c>
      <c r="D25">
        <f t="shared" si="1"/>
        <v>1832.4</v>
      </c>
      <c r="E25">
        <v>8840.4</v>
      </c>
      <c r="F25">
        <v>100</v>
      </c>
      <c r="G25">
        <v>44202</v>
      </c>
      <c r="H25">
        <f t="shared" si="2"/>
        <v>8840.4</v>
      </c>
      <c r="J25">
        <v>23</v>
      </c>
      <c r="K25" s="5">
        <f>D9</f>
        <v>2202835.2000000002</v>
      </c>
      <c r="L25" s="5">
        <f>E9</f>
        <v>2114364.6</v>
      </c>
      <c r="M25" s="5">
        <f t="shared" si="0"/>
        <v>4317199.8000000007</v>
      </c>
    </row>
    <row r="26" spans="2:13" x14ac:dyDescent="0.25">
      <c r="C26" s="1">
        <f>SUM(C5:C25)</f>
        <v>151781326</v>
      </c>
      <c r="G26">
        <f>SUM(G5:G25)</f>
        <v>156964212</v>
      </c>
      <c r="J26">
        <v>24</v>
      </c>
      <c r="K26" s="5">
        <f>D9</f>
        <v>2202835.2000000002</v>
      </c>
      <c r="L26" s="5">
        <f>E9</f>
        <v>2114364.6</v>
      </c>
      <c r="M26" s="5">
        <f t="shared" si="0"/>
        <v>4317199.8000000007</v>
      </c>
    </row>
    <row r="27" spans="2:13" x14ac:dyDescent="0.25">
      <c r="J27">
        <v>25</v>
      </c>
      <c r="K27" s="5">
        <f>D10</f>
        <v>2127118.2000000002</v>
      </c>
      <c r="L27" s="5">
        <f>E10</f>
        <v>2093251.6</v>
      </c>
      <c r="M27" s="5">
        <f t="shared" si="0"/>
        <v>4220369.8000000007</v>
      </c>
    </row>
    <row r="28" spans="2:13" x14ac:dyDescent="0.25">
      <c r="J28">
        <v>26</v>
      </c>
      <c r="K28" s="5">
        <f>D10</f>
        <v>2127118.2000000002</v>
      </c>
      <c r="L28" s="5">
        <f>E10</f>
        <v>2093251.6</v>
      </c>
      <c r="M28" s="5">
        <f t="shared" si="0"/>
        <v>4220369.8000000007</v>
      </c>
    </row>
    <row r="29" spans="2:13" x14ac:dyDescent="0.25">
      <c r="J29">
        <v>27</v>
      </c>
      <c r="K29" s="5">
        <f>D10</f>
        <v>2127118.2000000002</v>
      </c>
      <c r="L29" s="5">
        <f>E10</f>
        <v>2093251.6</v>
      </c>
      <c r="M29" s="5">
        <f t="shared" si="0"/>
        <v>4220369.8000000007</v>
      </c>
    </row>
    <row r="30" spans="2:13" x14ac:dyDescent="0.25">
      <c r="J30">
        <v>28</v>
      </c>
      <c r="K30" s="5">
        <f>D10</f>
        <v>2127118.2000000002</v>
      </c>
      <c r="L30" s="5">
        <f>E10</f>
        <v>2093251.6</v>
      </c>
      <c r="M30" s="5">
        <f t="shared" si="0"/>
        <v>4220369.8000000007</v>
      </c>
    </row>
    <row r="31" spans="2:13" x14ac:dyDescent="0.25">
      <c r="J31">
        <v>29</v>
      </c>
      <c r="K31" s="5">
        <f>D10</f>
        <v>2127118.2000000002</v>
      </c>
      <c r="L31" s="5">
        <f>E10</f>
        <v>2093251.6</v>
      </c>
      <c r="M31" s="5">
        <f t="shared" si="0"/>
        <v>4220369.8000000007</v>
      </c>
    </row>
    <row r="32" spans="2:13" x14ac:dyDescent="0.25">
      <c r="J32">
        <v>30</v>
      </c>
      <c r="K32" s="5">
        <f>D11</f>
        <v>1999300</v>
      </c>
      <c r="L32" s="5">
        <f>E11</f>
        <v>1993119.8</v>
      </c>
      <c r="M32" s="5">
        <f t="shared" si="0"/>
        <v>3992419.8</v>
      </c>
    </row>
    <row r="33" spans="10:13" x14ac:dyDescent="0.25">
      <c r="J33">
        <v>31</v>
      </c>
      <c r="K33" s="5">
        <f>D11</f>
        <v>1999300</v>
      </c>
      <c r="L33" s="5">
        <f>E11</f>
        <v>1993119.8</v>
      </c>
      <c r="M33" s="5">
        <f t="shared" si="0"/>
        <v>3992419.8</v>
      </c>
    </row>
    <row r="34" spans="10:13" x14ac:dyDescent="0.25">
      <c r="J34">
        <v>32</v>
      </c>
      <c r="K34" s="5">
        <f>D11</f>
        <v>1999300</v>
      </c>
      <c r="L34" s="5">
        <f>E11</f>
        <v>1993119.8</v>
      </c>
      <c r="M34" s="5">
        <f t="shared" si="0"/>
        <v>3992419.8</v>
      </c>
    </row>
    <row r="35" spans="10:13" x14ac:dyDescent="0.25">
      <c r="J35">
        <v>33</v>
      </c>
      <c r="K35" s="5">
        <f>D11</f>
        <v>1999300</v>
      </c>
      <c r="L35" s="5">
        <f>E11</f>
        <v>1993119.8</v>
      </c>
      <c r="M35" s="5">
        <f t="shared" si="0"/>
        <v>3992419.8</v>
      </c>
    </row>
    <row r="36" spans="10:13" x14ac:dyDescent="0.25">
      <c r="J36">
        <v>34</v>
      </c>
      <c r="K36" s="5">
        <f>D11</f>
        <v>1999300</v>
      </c>
      <c r="L36" s="5">
        <f>E11</f>
        <v>1993119.8</v>
      </c>
      <c r="M36" s="5">
        <f t="shared" si="0"/>
        <v>3992419.8</v>
      </c>
    </row>
    <row r="37" spans="10:13" x14ac:dyDescent="0.25">
      <c r="J37">
        <v>35</v>
      </c>
      <c r="K37" s="5">
        <f>D12</f>
        <v>2008404.4</v>
      </c>
      <c r="L37" s="5">
        <f>E12</f>
        <v>2027524</v>
      </c>
      <c r="M37" s="5">
        <f t="shared" si="0"/>
        <v>4035928.4</v>
      </c>
    </row>
    <row r="38" spans="10:13" x14ac:dyDescent="0.25">
      <c r="J38">
        <v>36</v>
      </c>
      <c r="K38" s="5">
        <f>D12</f>
        <v>2008404.4</v>
      </c>
      <c r="L38" s="5">
        <f>E12</f>
        <v>2027524</v>
      </c>
      <c r="M38" s="5">
        <f t="shared" si="0"/>
        <v>4035928.4</v>
      </c>
    </row>
    <row r="39" spans="10:13" x14ac:dyDescent="0.25">
      <c r="J39">
        <v>37</v>
      </c>
      <c r="K39" s="5">
        <f>D12</f>
        <v>2008404.4</v>
      </c>
      <c r="L39" s="5">
        <f>E12</f>
        <v>2027524</v>
      </c>
      <c r="M39" s="5">
        <f t="shared" si="0"/>
        <v>4035928.4</v>
      </c>
    </row>
    <row r="40" spans="10:13" x14ac:dyDescent="0.25">
      <c r="J40">
        <v>38</v>
      </c>
      <c r="K40" s="5">
        <f>D12</f>
        <v>2008404.4</v>
      </c>
      <c r="L40" s="5">
        <f>E12</f>
        <v>2027524</v>
      </c>
      <c r="M40" s="5">
        <f t="shared" si="0"/>
        <v>4035928.4</v>
      </c>
    </row>
    <row r="41" spans="10:13" x14ac:dyDescent="0.25">
      <c r="J41">
        <v>39</v>
      </c>
      <c r="K41" s="5">
        <f>D12</f>
        <v>2008404.4</v>
      </c>
      <c r="L41" s="5">
        <f>E12</f>
        <v>2027524</v>
      </c>
      <c r="M41" s="5">
        <f t="shared" si="0"/>
        <v>4035928.4</v>
      </c>
    </row>
    <row r="42" spans="10:13" x14ac:dyDescent="0.25">
      <c r="J42">
        <v>40</v>
      </c>
      <c r="K42" s="5">
        <f>D13</f>
        <v>2078795.4</v>
      </c>
      <c r="L42" s="5">
        <f>E13</f>
        <v>2099397.4</v>
      </c>
      <c r="M42" s="5">
        <f t="shared" si="0"/>
        <v>4178192.8</v>
      </c>
    </row>
    <row r="43" spans="10:13" x14ac:dyDescent="0.25">
      <c r="J43">
        <v>41</v>
      </c>
      <c r="K43" s="5">
        <f>D13</f>
        <v>2078795.4</v>
      </c>
      <c r="L43" s="5">
        <f>E13</f>
        <v>2099397.4</v>
      </c>
      <c r="M43" s="5">
        <f t="shared" si="0"/>
        <v>4178192.8</v>
      </c>
    </row>
    <row r="44" spans="10:13" x14ac:dyDescent="0.25">
      <c r="J44">
        <v>42</v>
      </c>
      <c r="K44" s="5">
        <f>D13</f>
        <v>2078795.4</v>
      </c>
      <c r="L44" s="5">
        <f>E13</f>
        <v>2099397.4</v>
      </c>
      <c r="M44" s="5">
        <f t="shared" si="0"/>
        <v>4178192.8</v>
      </c>
    </row>
    <row r="45" spans="10:13" x14ac:dyDescent="0.25">
      <c r="J45">
        <v>43</v>
      </c>
      <c r="K45" s="5">
        <f>D13</f>
        <v>2078795.4</v>
      </c>
      <c r="L45" s="5">
        <f>E13</f>
        <v>2099397.4</v>
      </c>
      <c r="M45" s="5">
        <f t="shared" si="0"/>
        <v>4178192.8</v>
      </c>
    </row>
    <row r="46" spans="10:13" x14ac:dyDescent="0.25">
      <c r="J46">
        <v>44</v>
      </c>
      <c r="K46" s="5">
        <f>D13</f>
        <v>2078795.4</v>
      </c>
      <c r="L46" s="5">
        <f>E13</f>
        <v>2099397.4</v>
      </c>
      <c r="M46" s="5">
        <f t="shared" si="0"/>
        <v>4178192.8</v>
      </c>
    </row>
    <row r="47" spans="10:13" x14ac:dyDescent="0.25">
      <c r="J47">
        <v>45</v>
      </c>
      <c r="K47" s="5">
        <f>D14</f>
        <v>2241817</v>
      </c>
      <c r="L47" s="5">
        <f>E14</f>
        <v>2299901.2000000002</v>
      </c>
      <c r="M47" s="5">
        <f t="shared" si="0"/>
        <v>4541718.2</v>
      </c>
    </row>
    <row r="48" spans="10:13" x14ac:dyDescent="0.25">
      <c r="J48">
        <v>46</v>
      </c>
      <c r="K48" s="5">
        <f>D14</f>
        <v>2241817</v>
      </c>
      <c r="L48" s="5">
        <f>E14</f>
        <v>2299901.2000000002</v>
      </c>
      <c r="M48" s="5">
        <f t="shared" si="0"/>
        <v>4541718.2</v>
      </c>
    </row>
    <row r="49" spans="10:13" x14ac:dyDescent="0.25">
      <c r="J49">
        <v>47</v>
      </c>
      <c r="K49" s="5">
        <f>D14</f>
        <v>2241817</v>
      </c>
      <c r="L49" s="5">
        <f>E14</f>
        <v>2299901.2000000002</v>
      </c>
      <c r="M49" s="5">
        <f t="shared" si="0"/>
        <v>4541718.2</v>
      </c>
    </row>
    <row r="50" spans="10:13" x14ac:dyDescent="0.25">
      <c r="J50">
        <v>48</v>
      </c>
      <c r="K50" s="5">
        <f>D14</f>
        <v>2241817</v>
      </c>
      <c r="L50" s="5">
        <f>E14</f>
        <v>2299901.2000000002</v>
      </c>
      <c r="M50" s="5">
        <f t="shared" si="0"/>
        <v>4541718.2</v>
      </c>
    </row>
    <row r="51" spans="10:13" x14ac:dyDescent="0.25">
      <c r="J51">
        <v>49</v>
      </c>
      <c r="K51" s="5">
        <f>D14</f>
        <v>2241817</v>
      </c>
      <c r="L51" s="5">
        <f>E14</f>
        <v>2299901.2000000002</v>
      </c>
      <c r="M51" s="5">
        <f t="shared" si="0"/>
        <v>4541718.2</v>
      </c>
    </row>
    <row r="52" spans="10:13" x14ac:dyDescent="0.25">
      <c r="J52">
        <v>50</v>
      </c>
      <c r="K52" s="5">
        <f>D15</f>
        <v>2186654.7999999998</v>
      </c>
      <c r="L52" s="5">
        <f>E15</f>
        <v>2272970.2000000002</v>
      </c>
      <c r="M52" s="5">
        <f t="shared" si="0"/>
        <v>4459625</v>
      </c>
    </row>
    <row r="53" spans="10:13" x14ac:dyDescent="0.25">
      <c r="J53">
        <v>51</v>
      </c>
      <c r="K53" s="5">
        <f>D15</f>
        <v>2186654.7999999998</v>
      </c>
      <c r="L53" s="5">
        <f>E15</f>
        <v>2272970.2000000002</v>
      </c>
      <c r="M53" s="5">
        <f t="shared" si="0"/>
        <v>4459625</v>
      </c>
    </row>
    <row r="54" spans="10:13" x14ac:dyDescent="0.25">
      <c r="J54">
        <v>52</v>
      </c>
      <c r="K54" s="5">
        <f>D15</f>
        <v>2186654.7999999998</v>
      </c>
      <c r="L54" s="5">
        <f>E15</f>
        <v>2272970.2000000002</v>
      </c>
      <c r="M54" s="5">
        <f t="shared" si="0"/>
        <v>4459625</v>
      </c>
    </row>
    <row r="55" spans="10:13" x14ac:dyDescent="0.25">
      <c r="J55">
        <v>53</v>
      </c>
      <c r="K55" s="5">
        <f>D15</f>
        <v>2186654.7999999998</v>
      </c>
      <c r="L55" s="5">
        <f>E15</f>
        <v>2272970.2000000002</v>
      </c>
      <c r="M55" s="5">
        <f t="shared" si="0"/>
        <v>4459625</v>
      </c>
    </row>
    <row r="56" spans="10:13" x14ac:dyDescent="0.25">
      <c r="J56">
        <v>54</v>
      </c>
      <c r="K56" s="5">
        <f>D15</f>
        <v>2186654.7999999998</v>
      </c>
      <c r="L56" s="5">
        <f>E15</f>
        <v>2272970.2000000002</v>
      </c>
      <c r="M56" s="5">
        <f t="shared" si="0"/>
        <v>4459625</v>
      </c>
    </row>
    <row r="57" spans="10:13" x14ac:dyDescent="0.25">
      <c r="J57">
        <v>55</v>
      </c>
      <c r="K57" s="5">
        <f>D16</f>
        <v>1904729.6</v>
      </c>
      <c r="L57" s="5">
        <f>E16</f>
        <v>2028231.4</v>
      </c>
      <c r="M57" s="5">
        <f t="shared" si="0"/>
        <v>3932961</v>
      </c>
    </row>
    <row r="58" spans="10:13" x14ac:dyDescent="0.25">
      <c r="J58">
        <v>56</v>
      </c>
      <c r="K58" s="5">
        <f>D16</f>
        <v>1904729.6</v>
      </c>
      <c r="L58" s="5">
        <f>E16</f>
        <v>2028231.4</v>
      </c>
      <c r="M58" s="5">
        <f t="shared" si="0"/>
        <v>3932961</v>
      </c>
    </row>
    <row r="59" spans="10:13" x14ac:dyDescent="0.25">
      <c r="J59">
        <v>57</v>
      </c>
      <c r="K59" s="5">
        <f>D16</f>
        <v>1904729.6</v>
      </c>
      <c r="L59" s="5">
        <f>E16</f>
        <v>2028231.4</v>
      </c>
      <c r="M59" s="5">
        <f t="shared" si="0"/>
        <v>3932961</v>
      </c>
    </row>
    <row r="60" spans="10:13" x14ac:dyDescent="0.25">
      <c r="J60">
        <v>58</v>
      </c>
      <c r="K60" s="5">
        <f>D16</f>
        <v>1904729.6</v>
      </c>
      <c r="L60" s="5">
        <f>E16</f>
        <v>2028231.4</v>
      </c>
      <c r="M60" s="5">
        <f t="shared" si="0"/>
        <v>3932961</v>
      </c>
    </row>
    <row r="61" spans="10:13" x14ac:dyDescent="0.25">
      <c r="J61">
        <v>59</v>
      </c>
      <c r="K61" s="5">
        <f>D16</f>
        <v>1904729.6</v>
      </c>
      <c r="L61" s="5">
        <f>E16</f>
        <v>2028231.4</v>
      </c>
      <c r="M61" s="5">
        <f t="shared" si="0"/>
        <v>3932961</v>
      </c>
    </row>
    <row r="62" spans="10:13" x14ac:dyDescent="0.25">
      <c r="J62">
        <v>60</v>
      </c>
      <c r="K62" s="5">
        <f>D17</f>
        <v>1615500</v>
      </c>
      <c r="L62" s="5">
        <f>E17</f>
        <v>1748084.8</v>
      </c>
      <c r="M62" s="5">
        <f t="shared" si="0"/>
        <v>3363584.8</v>
      </c>
    </row>
    <row r="63" spans="10:13" x14ac:dyDescent="0.25">
      <c r="J63">
        <v>61</v>
      </c>
      <c r="K63" s="5">
        <f>D17</f>
        <v>1615500</v>
      </c>
      <c r="L63" s="5">
        <f>E17</f>
        <v>1748084.8</v>
      </c>
      <c r="M63" s="5">
        <f t="shared" si="0"/>
        <v>3363584.8</v>
      </c>
    </row>
    <row r="64" spans="10:13" x14ac:dyDescent="0.25">
      <c r="J64">
        <v>62</v>
      </c>
      <c r="K64" s="5">
        <f>D17</f>
        <v>1615500</v>
      </c>
      <c r="L64" s="5">
        <f>E17</f>
        <v>1748084.8</v>
      </c>
      <c r="M64" s="5">
        <f t="shared" si="0"/>
        <v>3363584.8</v>
      </c>
    </row>
    <row r="65" spans="10:13" x14ac:dyDescent="0.25">
      <c r="J65">
        <v>63</v>
      </c>
      <c r="K65" s="5">
        <f>D17</f>
        <v>1615500</v>
      </c>
      <c r="L65" s="5">
        <f>E17</f>
        <v>1748084.8</v>
      </c>
      <c r="M65" s="5">
        <f t="shared" si="0"/>
        <v>3363584.8</v>
      </c>
    </row>
    <row r="66" spans="10:13" x14ac:dyDescent="0.25">
      <c r="J66">
        <v>64</v>
      </c>
      <c r="K66" s="5">
        <f>D17</f>
        <v>1615500</v>
      </c>
      <c r="L66" s="5">
        <f>E17</f>
        <v>1748084.8</v>
      </c>
      <c r="M66" s="5">
        <f t="shared" si="0"/>
        <v>3363584.8</v>
      </c>
    </row>
    <row r="67" spans="10:13" x14ac:dyDescent="0.25">
      <c r="J67">
        <v>65</v>
      </c>
      <c r="K67" s="5">
        <f>D18</f>
        <v>1170509.3999999999</v>
      </c>
      <c r="L67" s="5">
        <f>E18</f>
        <v>1316543.2</v>
      </c>
      <c r="M67" s="5">
        <f t="shared" ref="M67:M85" si="3">K67+L67</f>
        <v>2487052.5999999996</v>
      </c>
    </row>
    <row r="68" spans="10:13" x14ac:dyDescent="0.25">
      <c r="J68">
        <v>66</v>
      </c>
      <c r="K68" s="5">
        <f>D18</f>
        <v>1170509.3999999999</v>
      </c>
      <c r="L68" s="5">
        <f>E18</f>
        <v>1316543.2</v>
      </c>
      <c r="M68" s="5">
        <f t="shared" si="3"/>
        <v>2487052.5999999996</v>
      </c>
    </row>
    <row r="69" spans="10:13" x14ac:dyDescent="0.25">
      <c r="J69">
        <v>67</v>
      </c>
      <c r="K69" s="5">
        <f>D18</f>
        <v>1170509.3999999999</v>
      </c>
      <c r="L69" s="5">
        <f>E18</f>
        <v>1316543.2</v>
      </c>
      <c r="M69" s="5">
        <f t="shared" si="3"/>
        <v>2487052.5999999996</v>
      </c>
    </row>
    <row r="70" spans="10:13" x14ac:dyDescent="0.25">
      <c r="J70">
        <v>68</v>
      </c>
      <c r="K70" s="5">
        <f>D18</f>
        <v>1170509.3999999999</v>
      </c>
      <c r="L70" s="5">
        <f>E18</f>
        <v>1316543.2</v>
      </c>
      <c r="M70" s="5">
        <f t="shared" si="3"/>
        <v>2487052.5999999996</v>
      </c>
    </row>
    <row r="71" spans="10:13" x14ac:dyDescent="0.25">
      <c r="J71">
        <v>69</v>
      </c>
      <c r="K71" s="5">
        <f>D18</f>
        <v>1170509.3999999999</v>
      </c>
      <c r="L71" s="5">
        <f>E18</f>
        <v>1316543.2</v>
      </c>
      <c r="M71" s="5">
        <f t="shared" si="3"/>
        <v>2487052.5999999996</v>
      </c>
    </row>
    <row r="72" spans="10:13" x14ac:dyDescent="0.25">
      <c r="J72">
        <v>70</v>
      </c>
      <c r="K72" s="5">
        <f>D19</f>
        <v>848794.4</v>
      </c>
      <c r="L72" s="5">
        <f>E19</f>
        <v>1006838.8</v>
      </c>
      <c r="M72" s="5">
        <f t="shared" si="3"/>
        <v>1855633.2000000002</v>
      </c>
    </row>
    <row r="73" spans="10:13" x14ac:dyDescent="0.25">
      <c r="J73">
        <v>71</v>
      </c>
      <c r="K73" s="5">
        <f>D19</f>
        <v>848794.4</v>
      </c>
      <c r="L73" s="5">
        <f>E19</f>
        <v>1006838.8</v>
      </c>
      <c r="M73" s="5">
        <f t="shared" si="3"/>
        <v>1855633.2000000002</v>
      </c>
    </row>
    <row r="74" spans="10:13" x14ac:dyDescent="0.25">
      <c r="J74">
        <v>72</v>
      </c>
      <c r="K74" s="5">
        <f>D19</f>
        <v>848794.4</v>
      </c>
      <c r="L74" s="5">
        <f>E19</f>
        <v>1006838.8</v>
      </c>
      <c r="M74" s="5">
        <f t="shared" si="3"/>
        <v>1855633.2000000002</v>
      </c>
    </row>
    <row r="75" spans="10:13" x14ac:dyDescent="0.25">
      <c r="J75">
        <v>73</v>
      </c>
      <c r="K75" s="5">
        <f>D19</f>
        <v>848794.4</v>
      </c>
      <c r="L75" s="5">
        <f>E19</f>
        <v>1006838.8</v>
      </c>
      <c r="M75" s="5">
        <f t="shared" si="3"/>
        <v>1855633.2000000002</v>
      </c>
    </row>
    <row r="76" spans="10:13" x14ac:dyDescent="0.25">
      <c r="J76">
        <v>74</v>
      </c>
      <c r="K76" s="5">
        <f>D19</f>
        <v>848794.4</v>
      </c>
      <c r="L76" s="5">
        <f>E19</f>
        <v>1006838.8</v>
      </c>
      <c r="M76" s="5">
        <f t="shared" si="3"/>
        <v>1855633.2000000002</v>
      </c>
    </row>
    <row r="77" spans="10:13" x14ac:dyDescent="0.25">
      <c r="J77">
        <v>75</v>
      </c>
      <c r="K77" s="5">
        <f>D20</f>
        <v>636477.6</v>
      </c>
      <c r="L77" s="5">
        <f>E20</f>
        <v>827081.4</v>
      </c>
      <c r="M77" s="5">
        <f t="shared" si="3"/>
        <v>1463559</v>
      </c>
    </row>
    <row r="78" spans="10:13" x14ac:dyDescent="0.25">
      <c r="J78">
        <v>76</v>
      </c>
      <c r="K78" s="5">
        <f>D20</f>
        <v>636477.6</v>
      </c>
      <c r="L78" s="5">
        <f>E20</f>
        <v>827081.4</v>
      </c>
      <c r="M78" s="5">
        <f t="shared" si="3"/>
        <v>1463559</v>
      </c>
    </row>
    <row r="79" spans="10:13" x14ac:dyDescent="0.25">
      <c r="J79">
        <v>77</v>
      </c>
      <c r="K79" s="5">
        <f>D20</f>
        <v>636477.6</v>
      </c>
      <c r="L79" s="5">
        <f>E20</f>
        <v>827081.4</v>
      </c>
      <c r="M79" s="5">
        <f t="shared" si="3"/>
        <v>1463559</v>
      </c>
    </row>
    <row r="80" spans="10:13" x14ac:dyDescent="0.25">
      <c r="J80">
        <v>78</v>
      </c>
      <c r="K80" s="5">
        <f>D20</f>
        <v>636477.6</v>
      </c>
      <c r="L80" s="5">
        <f>E20</f>
        <v>827081.4</v>
      </c>
      <c r="M80" s="5">
        <f t="shared" si="3"/>
        <v>1463559</v>
      </c>
    </row>
    <row r="81" spans="10:13" x14ac:dyDescent="0.25">
      <c r="J81">
        <v>79</v>
      </c>
      <c r="K81" s="5">
        <f>D20</f>
        <v>636477.6</v>
      </c>
      <c r="L81" s="5">
        <f>E20</f>
        <v>827081.4</v>
      </c>
      <c r="M81" s="5">
        <f t="shared" si="3"/>
        <v>1463559</v>
      </c>
    </row>
    <row r="82" spans="10:13" x14ac:dyDescent="0.25">
      <c r="J82">
        <v>80</v>
      </c>
      <c r="K82" s="5">
        <f>D21</f>
        <v>458874.8</v>
      </c>
      <c r="L82" s="5">
        <f>E21</f>
        <v>689790.6</v>
      </c>
      <c r="M82" s="5">
        <f t="shared" si="3"/>
        <v>1148665.3999999999</v>
      </c>
    </row>
    <row r="83" spans="10:13" x14ac:dyDescent="0.25">
      <c r="J83">
        <v>81</v>
      </c>
      <c r="K83" s="5">
        <f>D21</f>
        <v>458874.8</v>
      </c>
      <c r="L83" s="5">
        <f>E21</f>
        <v>689790.6</v>
      </c>
      <c r="M83" s="5">
        <f>K82+L82</f>
        <v>1148665.3999999999</v>
      </c>
    </row>
    <row r="84" spans="10:13" x14ac:dyDescent="0.25">
      <c r="J84" t="s">
        <v>0</v>
      </c>
      <c r="K84" s="5">
        <f>C25+C24+C23+C22+D21*3</f>
        <v>3166303.4</v>
      </c>
      <c r="L84" s="5">
        <f>G25+G24+G23+G22+H21*3</f>
        <v>5773125.7999999998</v>
      </c>
      <c r="M84" s="5">
        <f t="shared" si="3"/>
        <v>8939429.1999999993</v>
      </c>
    </row>
    <row r="85" spans="10:13" x14ac:dyDescent="0.25">
      <c r="K85" s="5">
        <f>SUM(K2:K84)</f>
        <v>151781326.00000012</v>
      </c>
      <c r="L85" s="5">
        <f>SUM(L2:L84)</f>
        <v>156964212.00000012</v>
      </c>
      <c r="M85" s="5">
        <f t="shared" si="3"/>
        <v>308745538.00000024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F22" sqref="F22"/>
    </sheetView>
  </sheetViews>
  <sheetFormatPr defaultRowHeight="14.4" x14ac:dyDescent="0.25"/>
  <cols>
    <col min="1" max="1" width="24.33203125" customWidth="1"/>
  </cols>
  <sheetData>
    <row r="1" spans="1:6" x14ac:dyDescent="0.25">
      <c r="B1" t="s">
        <v>109</v>
      </c>
    </row>
    <row r="2" spans="1:6" x14ac:dyDescent="0.25">
      <c r="A2" t="s">
        <v>106</v>
      </c>
      <c r="B2" t="s">
        <v>110</v>
      </c>
    </row>
    <row r="3" spans="1:6" x14ac:dyDescent="0.25">
      <c r="B3" t="s">
        <v>105</v>
      </c>
      <c r="E3" t="s">
        <v>108</v>
      </c>
    </row>
    <row r="4" spans="1:6" x14ac:dyDescent="0.25">
      <c r="B4" t="s">
        <v>107</v>
      </c>
      <c r="C4" t="s">
        <v>58</v>
      </c>
      <c r="E4" t="s">
        <v>107</v>
      </c>
      <c r="F4" t="s">
        <v>58</v>
      </c>
    </row>
    <row r="5" spans="1:6" x14ac:dyDescent="0.25">
      <c r="A5" t="s">
        <v>97</v>
      </c>
    </row>
    <row r="6" spans="1:6" x14ac:dyDescent="0.25">
      <c r="A6" s="9" t="s">
        <v>116</v>
      </c>
      <c r="B6">
        <v>18</v>
      </c>
      <c r="C6">
        <v>50</v>
      </c>
      <c r="E6">
        <v>18</v>
      </c>
      <c r="F6">
        <v>50</v>
      </c>
    </row>
    <row r="7" spans="1:6" x14ac:dyDescent="0.25">
      <c r="A7" t="s">
        <v>115</v>
      </c>
      <c r="B7">
        <v>18</v>
      </c>
      <c r="C7">
        <v>50</v>
      </c>
      <c r="E7">
        <v>18</v>
      </c>
      <c r="F7">
        <v>50</v>
      </c>
    </row>
    <row r="8" spans="1:6" x14ac:dyDescent="0.25">
      <c r="A8" t="s">
        <v>113</v>
      </c>
      <c r="B8">
        <v>28</v>
      </c>
      <c r="C8">
        <v>65</v>
      </c>
      <c r="E8">
        <v>28</v>
      </c>
      <c r="F8">
        <v>65</v>
      </c>
    </row>
    <row r="9" spans="1:6" x14ac:dyDescent="0.25">
      <c r="A9" t="s">
        <v>114</v>
      </c>
      <c r="B9">
        <v>19</v>
      </c>
      <c r="C9">
        <v>52</v>
      </c>
      <c r="E9">
        <v>15</v>
      </c>
      <c r="F9">
        <v>47</v>
      </c>
    </row>
    <row r="10" spans="1:6" x14ac:dyDescent="0.25">
      <c r="A10" t="s">
        <v>99</v>
      </c>
      <c r="B10">
        <v>20</v>
      </c>
      <c r="C10">
        <v>63</v>
      </c>
      <c r="E10">
        <v>14</v>
      </c>
      <c r="F10">
        <v>42</v>
      </c>
    </row>
    <row r="11" spans="1:6" x14ac:dyDescent="0.25">
      <c r="A11" t="s">
        <v>100</v>
      </c>
      <c r="B11">
        <v>13</v>
      </c>
      <c r="C11">
        <v>37</v>
      </c>
      <c r="E11">
        <v>5</v>
      </c>
      <c r="F11">
        <v>20</v>
      </c>
    </row>
    <row r="12" spans="1:6" x14ac:dyDescent="0.25">
      <c r="A12" t="s">
        <v>101</v>
      </c>
      <c r="B12">
        <v>15</v>
      </c>
      <c r="C12">
        <v>54</v>
      </c>
      <c r="E12">
        <v>9</v>
      </c>
      <c r="F12">
        <v>36</v>
      </c>
    </row>
    <row r="13" spans="1:6" x14ac:dyDescent="0.25">
      <c r="A13" t="s">
        <v>102</v>
      </c>
      <c r="B13">
        <v>7</v>
      </c>
      <c r="C13">
        <v>21</v>
      </c>
      <c r="E13">
        <v>3</v>
      </c>
      <c r="F13">
        <v>12</v>
      </c>
    </row>
    <row r="14" spans="1:6" x14ac:dyDescent="0.25">
      <c r="A14" t="s">
        <v>103</v>
      </c>
      <c r="B14">
        <v>1</v>
      </c>
      <c r="C14">
        <v>1</v>
      </c>
      <c r="E14">
        <v>1</v>
      </c>
      <c r="F14">
        <v>1</v>
      </c>
    </row>
    <row r="15" spans="1:6" x14ac:dyDescent="0.25">
      <c r="A15" t="s">
        <v>104</v>
      </c>
      <c r="B15">
        <v>1</v>
      </c>
      <c r="C15">
        <v>1</v>
      </c>
      <c r="E15">
        <v>1</v>
      </c>
      <c r="F15">
        <v>1</v>
      </c>
    </row>
    <row r="16" spans="1:6" x14ac:dyDescent="0.25">
      <c r="B16">
        <v>1</v>
      </c>
      <c r="C16">
        <v>1</v>
      </c>
      <c r="E16">
        <v>1</v>
      </c>
      <c r="F16">
        <v>1</v>
      </c>
    </row>
    <row r="17" spans="2:6" x14ac:dyDescent="0.25">
      <c r="B17">
        <v>1</v>
      </c>
      <c r="C17">
        <v>1</v>
      </c>
      <c r="E17">
        <v>1</v>
      </c>
      <c r="F17">
        <v>1</v>
      </c>
    </row>
    <row r="18" spans="2:6" x14ac:dyDescent="0.25">
      <c r="B18">
        <v>1</v>
      </c>
      <c r="C18">
        <v>1</v>
      </c>
      <c r="E18">
        <v>1</v>
      </c>
      <c r="F18">
        <v>1</v>
      </c>
    </row>
    <row r="19" spans="2:6" x14ac:dyDescent="0.25">
      <c r="B19">
        <v>1</v>
      </c>
      <c r="C19">
        <v>1</v>
      </c>
      <c r="E19">
        <v>1</v>
      </c>
      <c r="F19">
        <v>1</v>
      </c>
    </row>
    <row r="20" spans="2:6" x14ac:dyDescent="0.25">
      <c r="B20">
        <v>1</v>
      </c>
      <c r="C20">
        <v>1</v>
      </c>
      <c r="E20">
        <v>1</v>
      </c>
      <c r="F20">
        <v>1</v>
      </c>
    </row>
    <row r="21" spans="2:6" x14ac:dyDescent="0.25">
      <c r="B21">
        <v>1</v>
      </c>
      <c r="C21">
        <v>1</v>
      </c>
      <c r="E21">
        <v>1</v>
      </c>
      <c r="F21">
        <v>1</v>
      </c>
    </row>
    <row r="22" spans="2:6" x14ac:dyDescent="0.25">
      <c r="B22">
        <v>1</v>
      </c>
      <c r="C22">
        <v>1</v>
      </c>
      <c r="E22">
        <v>1</v>
      </c>
      <c r="F22">
        <v>1</v>
      </c>
    </row>
    <row r="44" spans="1:6" x14ac:dyDescent="0.25">
      <c r="B44" t="s">
        <v>98</v>
      </c>
    </row>
    <row r="45" spans="1:6" x14ac:dyDescent="0.25">
      <c r="B45" t="s">
        <v>111</v>
      </c>
      <c r="E45" t="s">
        <v>112</v>
      </c>
    </row>
    <row r="46" spans="1:6" x14ac:dyDescent="0.25">
      <c r="B46" t="s">
        <v>107</v>
      </c>
      <c r="C46" t="s">
        <v>58</v>
      </c>
      <c r="E46" t="s">
        <v>107</v>
      </c>
      <c r="F46" t="s">
        <v>58</v>
      </c>
    </row>
    <row r="47" spans="1:6" x14ac:dyDescent="0.25">
      <c r="A47" t="s">
        <v>97</v>
      </c>
    </row>
    <row r="48" spans="1:6" x14ac:dyDescent="0.25">
      <c r="A48" s="9" t="s">
        <v>116</v>
      </c>
      <c r="B48">
        <v>11</v>
      </c>
      <c r="C48">
        <v>32</v>
      </c>
      <c r="E48">
        <v>11</v>
      </c>
      <c r="F48">
        <v>32</v>
      </c>
    </row>
    <row r="49" spans="1:6" x14ac:dyDescent="0.25">
      <c r="A49" t="s">
        <v>115</v>
      </c>
      <c r="B49">
        <v>11</v>
      </c>
      <c r="C49">
        <v>32</v>
      </c>
      <c r="E49">
        <v>11</v>
      </c>
      <c r="F49">
        <v>32</v>
      </c>
    </row>
    <row r="50" spans="1:6" x14ac:dyDescent="0.25">
      <c r="A50" t="s">
        <v>113</v>
      </c>
      <c r="B50">
        <v>11</v>
      </c>
      <c r="C50">
        <v>32</v>
      </c>
      <c r="E50">
        <v>11</v>
      </c>
      <c r="F50">
        <v>32</v>
      </c>
    </row>
    <row r="51" spans="1:6" x14ac:dyDescent="0.25">
      <c r="A51" t="s">
        <v>114</v>
      </c>
      <c r="B51">
        <v>20</v>
      </c>
      <c r="C51">
        <v>38</v>
      </c>
      <c r="E51">
        <v>20</v>
      </c>
      <c r="F51">
        <v>38</v>
      </c>
    </row>
    <row r="52" spans="1:6" x14ac:dyDescent="0.25">
      <c r="A52" t="s">
        <v>99</v>
      </c>
      <c r="B52">
        <v>14</v>
      </c>
      <c r="C52">
        <v>34</v>
      </c>
      <c r="E52">
        <v>8.8000000000000007</v>
      </c>
      <c r="F52">
        <v>21</v>
      </c>
    </row>
    <row r="53" spans="1:6" x14ac:dyDescent="0.25">
      <c r="A53" t="s">
        <v>100</v>
      </c>
      <c r="B53">
        <v>9.9</v>
      </c>
      <c r="C53">
        <v>24</v>
      </c>
      <c r="E53">
        <v>8.1</v>
      </c>
      <c r="F53">
        <v>40</v>
      </c>
    </row>
    <row r="54" spans="1:6" x14ac:dyDescent="0.25">
      <c r="A54" t="s">
        <v>101</v>
      </c>
      <c r="B54">
        <v>10</v>
      </c>
      <c r="C54">
        <v>39</v>
      </c>
      <c r="E54">
        <v>8.3000000000000007</v>
      </c>
      <c r="F54">
        <v>30</v>
      </c>
    </row>
    <row r="55" spans="1:6" x14ac:dyDescent="0.25">
      <c r="A55" t="s">
        <v>102</v>
      </c>
      <c r="B55">
        <v>1.1000000000000001</v>
      </c>
      <c r="C55">
        <v>3.2</v>
      </c>
      <c r="E55">
        <v>1.9</v>
      </c>
      <c r="F55">
        <v>9.1</v>
      </c>
    </row>
    <row r="56" spans="1:6" x14ac:dyDescent="0.25">
      <c r="A56" t="s">
        <v>103</v>
      </c>
    </row>
    <row r="57" spans="1:6" x14ac:dyDescent="0.25">
      <c r="A57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M2" sqref="M2"/>
    </sheetView>
  </sheetViews>
  <sheetFormatPr defaultRowHeight="14.4" x14ac:dyDescent="0.25"/>
  <cols>
    <col min="1" max="1" width="27.33203125" customWidth="1"/>
    <col min="2" max="2" width="20.109375" customWidth="1"/>
  </cols>
  <sheetData>
    <row r="1" spans="1:13" x14ac:dyDescent="0.25">
      <c r="A1" t="s">
        <v>117</v>
      </c>
      <c r="C1" t="s">
        <v>76</v>
      </c>
    </row>
    <row r="2" spans="1:13" x14ac:dyDescent="0.25">
      <c r="A2" t="s">
        <v>68</v>
      </c>
      <c r="B2" t="s">
        <v>77</v>
      </c>
      <c r="C2" t="s">
        <v>78</v>
      </c>
      <c r="D2" t="s">
        <v>65</v>
      </c>
      <c r="E2" t="s">
        <v>64</v>
      </c>
      <c r="F2" t="s">
        <v>63</v>
      </c>
      <c r="G2" t="s">
        <v>79</v>
      </c>
      <c r="H2" t="s">
        <v>62</v>
      </c>
      <c r="I2" t="s">
        <v>61</v>
      </c>
      <c r="J2" t="s">
        <v>60</v>
      </c>
      <c r="K2" t="s">
        <v>80</v>
      </c>
      <c r="L2" t="s">
        <v>81</v>
      </c>
      <c r="M2" t="s">
        <v>82</v>
      </c>
    </row>
    <row r="3" spans="1:13" x14ac:dyDescent="0.25">
      <c r="A3" t="s">
        <v>83</v>
      </c>
      <c r="B3">
        <v>336689.36666666664</v>
      </c>
      <c r="C3">
        <v>154</v>
      </c>
      <c r="D3">
        <v>0.28999999999999998</v>
      </c>
      <c r="E3">
        <v>0.24</v>
      </c>
      <c r="F3">
        <v>0.25</v>
      </c>
      <c r="G3">
        <v>0.26</v>
      </c>
      <c r="H3">
        <v>0.27</v>
      </c>
      <c r="I3">
        <v>0.28999999999999998</v>
      </c>
      <c r="J3">
        <v>0.31</v>
      </c>
      <c r="K3">
        <v>0.31</v>
      </c>
      <c r="L3">
        <v>0.33</v>
      </c>
      <c r="M3">
        <v>0.34</v>
      </c>
    </row>
    <row r="4" spans="1:13" x14ac:dyDescent="0.25">
      <c r="A4" t="s">
        <v>84</v>
      </c>
      <c r="B4">
        <v>673378.73333333328</v>
      </c>
      <c r="C4">
        <v>281</v>
      </c>
      <c r="D4">
        <v>0.33</v>
      </c>
      <c r="E4">
        <v>0.27</v>
      </c>
      <c r="F4">
        <v>0.28999999999999998</v>
      </c>
      <c r="G4">
        <v>0.28999999999999998</v>
      </c>
      <c r="H4">
        <v>0.31</v>
      </c>
      <c r="I4">
        <v>0.33</v>
      </c>
      <c r="J4">
        <v>0.35</v>
      </c>
      <c r="K4">
        <v>0.37</v>
      </c>
      <c r="L4">
        <v>0.37</v>
      </c>
      <c r="M4">
        <v>0.38</v>
      </c>
    </row>
    <row r="5" spans="1:13" x14ac:dyDescent="0.25">
      <c r="A5" t="s">
        <v>85</v>
      </c>
      <c r="B5">
        <v>1010068.0999999999</v>
      </c>
      <c r="C5">
        <v>488</v>
      </c>
      <c r="D5">
        <v>0.38</v>
      </c>
      <c r="E5">
        <v>0.33</v>
      </c>
      <c r="F5">
        <v>0.34</v>
      </c>
      <c r="G5">
        <v>0.35</v>
      </c>
      <c r="H5">
        <v>0.36</v>
      </c>
      <c r="I5">
        <v>0.38</v>
      </c>
      <c r="J5">
        <v>0.4</v>
      </c>
      <c r="K5">
        <v>0.42</v>
      </c>
      <c r="L5">
        <v>0.43</v>
      </c>
      <c r="M5">
        <v>0.44</v>
      </c>
    </row>
    <row r="6" spans="1:13" x14ac:dyDescent="0.25">
      <c r="A6" t="s">
        <v>86</v>
      </c>
      <c r="B6">
        <v>2020136.1999999997</v>
      </c>
      <c r="C6">
        <v>923</v>
      </c>
      <c r="D6">
        <v>0.45</v>
      </c>
      <c r="E6">
        <v>0.38</v>
      </c>
      <c r="F6">
        <v>0.39</v>
      </c>
      <c r="G6">
        <v>0.4</v>
      </c>
      <c r="H6">
        <v>0.42</v>
      </c>
      <c r="I6">
        <v>0.45</v>
      </c>
      <c r="J6">
        <v>0.48</v>
      </c>
      <c r="K6">
        <v>0.49</v>
      </c>
      <c r="L6">
        <v>0.5</v>
      </c>
      <c r="M6">
        <v>0.51</v>
      </c>
    </row>
    <row r="7" spans="1:13" x14ac:dyDescent="0.25">
      <c r="A7" t="s">
        <v>87</v>
      </c>
      <c r="B7">
        <v>4040272.4</v>
      </c>
      <c r="C7">
        <v>1159</v>
      </c>
      <c r="D7">
        <v>0.53</v>
      </c>
      <c r="E7">
        <v>0.45</v>
      </c>
      <c r="F7">
        <v>0.46</v>
      </c>
      <c r="G7">
        <v>0.47</v>
      </c>
      <c r="H7">
        <v>0.49</v>
      </c>
      <c r="I7">
        <v>0.53</v>
      </c>
      <c r="J7">
        <v>0.56000000000000005</v>
      </c>
      <c r="K7">
        <v>0.57999999999999996</v>
      </c>
      <c r="L7">
        <v>0.59</v>
      </c>
      <c r="M7">
        <v>0.61</v>
      </c>
    </row>
    <row r="8" spans="1:13" x14ac:dyDescent="0.25">
      <c r="A8" t="s">
        <v>88</v>
      </c>
      <c r="B8">
        <v>4040272.4</v>
      </c>
      <c r="C8">
        <v>1122</v>
      </c>
      <c r="D8">
        <v>0.61</v>
      </c>
      <c r="E8">
        <v>0.52</v>
      </c>
      <c r="F8">
        <v>0.54</v>
      </c>
      <c r="G8">
        <v>0.55000000000000004</v>
      </c>
      <c r="H8">
        <v>0.56999999999999995</v>
      </c>
      <c r="I8">
        <v>0.61</v>
      </c>
      <c r="J8">
        <v>0.64</v>
      </c>
      <c r="K8">
        <v>0.67</v>
      </c>
      <c r="L8">
        <v>0.68</v>
      </c>
      <c r="M8">
        <v>0.7</v>
      </c>
    </row>
    <row r="9" spans="1:13" x14ac:dyDescent="0.25">
      <c r="A9" t="s">
        <v>51</v>
      </c>
      <c r="B9">
        <v>12150276.199999999</v>
      </c>
      <c r="C9">
        <v>2303</v>
      </c>
      <c r="D9">
        <v>0.76</v>
      </c>
      <c r="E9">
        <v>0.61</v>
      </c>
      <c r="F9">
        <v>0.64</v>
      </c>
      <c r="G9">
        <v>0.66</v>
      </c>
      <c r="H9">
        <v>0.68</v>
      </c>
      <c r="I9">
        <v>0.74</v>
      </c>
      <c r="J9">
        <v>0.81</v>
      </c>
      <c r="K9">
        <v>0.85</v>
      </c>
      <c r="L9">
        <v>0.89</v>
      </c>
      <c r="M9">
        <v>0.95</v>
      </c>
    </row>
    <row r="10" spans="1:13" x14ac:dyDescent="0.25">
      <c r="A10" t="s">
        <v>50</v>
      </c>
      <c r="B10">
        <v>20414364.400000002</v>
      </c>
      <c r="C10">
        <v>3590</v>
      </c>
      <c r="D10">
        <v>1.08</v>
      </c>
      <c r="E10">
        <v>0.81</v>
      </c>
      <c r="F10">
        <v>0.85</v>
      </c>
      <c r="G10">
        <v>0.88</v>
      </c>
      <c r="H10">
        <v>0.93</v>
      </c>
      <c r="I10">
        <v>1.05</v>
      </c>
      <c r="J10">
        <v>1.21</v>
      </c>
      <c r="K10">
        <v>1.31</v>
      </c>
      <c r="L10">
        <v>1.36</v>
      </c>
      <c r="M10">
        <v>1.48</v>
      </c>
    </row>
    <row r="11" spans="1:13" x14ac:dyDescent="0.25">
      <c r="A11" t="s">
        <v>49</v>
      </c>
      <c r="B11">
        <v>20949823.799999997</v>
      </c>
      <c r="C11">
        <v>5294</v>
      </c>
      <c r="D11">
        <v>1.59</v>
      </c>
      <c r="E11">
        <v>1.19</v>
      </c>
      <c r="F11">
        <v>1.25</v>
      </c>
      <c r="G11">
        <v>1.31</v>
      </c>
      <c r="H11">
        <v>1.4</v>
      </c>
      <c r="I11">
        <v>1.57</v>
      </c>
      <c r="J11">
        <v>1.75</v>
      </c>
      <c r="K11">
        <v>1.86</v>
      </c>
      <c r="L11">
        <v>1.94</v>
      </c>
      <c r="M11">
        <v>2.06</v>
      </c>
    </row>
    <row r="12" spans="1:13" x14ac:dyDescent="0.25">
      <c r="A12" t="s">
        <v>48</v>
      </c>
      <c r="B12">
        <v>21949474.199999999</v>
      </c>
      <c r="C12">
        <v>4843</v>
      </c>
      <c r="D12">
        <v>1.84</v>
      </c>
      <c r="E12">
        <v>1.47</v>
      </c>
      <c r="F12">
        <v>1.53</v>
      </c>
      <c r="G12">
        <v>1.58</v>
      </c>
      <c r="H12">
        <v>1.65</v>
      </c>
      <c r="I12">
        <v>1.8</v>
      </c>
      <c r="J12">
        <v>1.99</v>
      </c>
      <c r="K12">
        <v>2.1</v>
      </c>
      <c r="L12">
        <v>2.21</v>
      </c>
      <c r="M12">
        <v>2.33</v>
      </c>
    </row>
    <row r="13" spans="1:13" x14ac:dyDescent="0.25">
      <c r="A13" t="s">
        <v>89</v>
      </c>
      <c r="B13">
        <v>38370648.200000003</v>
      </c>
      <c r="C13">
        <v>914</v>
      </c>
      <c r="D13">
        <v>1.93</v>
      </c>
      <c r="E13">
        <v>1.51</v>
      </c>
      <c r="F13">
        <v>1.56</v>
      </c>
      <c r="G13">
        <v>1.62</v>
      </c>
      <c r="H13">
        <v>1.73</v>
      </c>
      <c r="I13">
        <v>1.91</v>
      </c>
      <c r="J13">
        <v>2.09</v>
      </c>
      <c r="K13">
        <v>2.21</v>
      </c>
      <c r="L13">
        <v>2.29</v>
      </c>
      <c r="M13">
        <v>2.4300000000000002</v>
      </c>
    </row>
    <row r="14" spans="1:13" x14ac:dyDescent="0.25">
      <c r="A14" t="s">
        <v>90</v>
      </c>
      <c r="B14">
        <v>40141740.999999993</v>
      </c>
      <c r="C14">
        <v>813</v>
      </c>
      <c r="D14">
        <v>1.97</v>
      </c>
      <c r="E14">
        <v>1.55</v>
      </c>
      <c r="F14">
        <v>1.63</v>
      </c>
      <c r="G14">
        <v>1.67</v>
      </c>
      <c r="H14">
        <v>1.77</v>
      </c>
      <c r="I14">
        <v>1.95</v>
      </c>
      <c r="J14">
        <v>2.16</v>
      </c>
      <c r="K14">
        <v>2.2599999999999998</v>
      </c>
      <c r="L14">
        <v>2.31</v>
      </c>
      <c r="M14">
        <v>2.4300000000000002</v>
      </c>
    </row>
    <row r="15" spans="1:13" x14ac:dyDescent="0.25">
      <c r="A15" t="s">
        <v>91</v>
      </c>
      <c r="B15">
        <v>43599555.000000007</v>
      </c>
      <c r="C15">
        <v>806</v>
      </c>
      <c r="D15">
        <v>2.0099999999999998</v>
      </c>
      <c r="E15">
        <v>1.59</v>
      </c>
      <c r="F15">
        <v>1.66</v>
      </c>
      <c r="G15">
        <v>1.71</v>
      </c>
      <c r="H15">
        <v>1.8</v>
      </c>
      <c r="I15">
        <v>1.99</v>
      </c>
      <c r="J15">
        <v>2.21</v>
      </c>
      <c r="K15">
        <v>2.31</v>
      </c>
      <c r="L15">
        <v>2.4</v>
      </c>
      <c r="M15">
        <v>2.48</v>
      </c>
    </row>
    <row r="16" spans="1:13" x14ac:dyDescent="0.25">
      <c r="A16" t="s">
        <v>92</v>
      </c>
      <c r="B16">
        <v>41962930</v>
      </c>
      <c r="C16">
        <v>624</v>
      </c>
      <c r="D16">
        <v>2</v>
      </c>
      <c r="E16">
        <v>1.57</v>
      </c>
      <c r="F16">
        <v>1.63</v>
      </c>
      <c r="G16">
        <v>1.69</v>
      </c>
      <c r="H16">
        <v>1.8</v>
      </c>
      <c r="I16">
        <v>1.97</v>
      </c>
      <c r="J16">
        <v>2.19</v>
      </c>
      <c r="K16">
        <v>2.29</v>
      </c>
      <c r="L16">
        <v>2.37</v>
      </c>
      <c r="M16">
        <v>2.5099999999999998</v>
      </c>
    </row>
    <row r="17" spans="1:13" x14ac:dyDescent="0.25">
      <c r="A17" t="s">
        <v>93</v>
      </c>
      <c r="B17">
        <v>29253187.000000007</v>
      </c>
      <c r="C17">
        <v>645</v>
      </c>
      <c r="D17">
        <v>1.98</v>
      </c>
      <c r="E17">
        <v>1.58</v>
      </c>
      <c r="F17">
        <v>1.63</v>
      </c>
      <c r="G17">
        <v>1.7</v>
      </c>
      <c r="H17">
        <v>1.78</v>
      </c>
      <c r="I17">
        <v>1.98</v>
      </c>
      <c r="J17">
        <v>2.15</v>
      </c>
      <c r="K17">
        <v>2.2599999999999998</v>
      </c>
      <c r="L17">
        <v>2.33</v>
      </c>
      <c r="M17">
        <v>2.4300000000000002</v>
      </c>
    </row>
    <row r="18" spans="1:13" x14ac:dyDescent="0.25">
      <c r="A18" t="s">
        <v>94</v>
      </c>
      <c r="B18">
        <v>16595961</v>
      </c>
      <c r="C18">
        <v>454</v>
      </c>
      <c r="D18">
        <v>1.89</v>
      </c>
      <c r="E18">
        <v>1.48</v>
      </c>
      <c r="F18">
        <v>1.56</v>
      </c>
      <c r="G18">
        <v>1.64</v>
      </c>
      <c r="H18">
        <v>1.72</v>
      </c>
      <c r="I18">
        <v>1.9</v>
      </c>
      <c r="J18">
        <v>2.0499999999999998</v>
      </c>
      <c r="K18">
        <v>2.15</v>
      </c>
      <c r="L18">
        <v>2.2200000000000002</v>
      </c>
      <c r="M18">
        <v>2.2999999999999998</v>
      </c>
    </row>
    <row r="19" spans="1:13" x14ac:dyDescent="0.25">
      <c r="A19" t="s">
        <v>95</v>
      </c>
      <c r="B19">
        <v>11236760</v>
      </c>
      <c r="C19">
        <v>330</v>
      </c>
      <c r="D19">
        <v>1.77</v>
      </c>
      <c r="E19">
        <v>1.45</v>
      </c>
      <c r="F19">
        <v>1.53</v>
      </c>
      <c r="G19">
        <v>1.56</v>
      </c>
      <c r="H19">
        <v>1.62</v>
      </c>
      <c r="I19">
        <v>1.76</v>
      </c>
      <c r="J19">
        <v>1.92</v>
      </c>
      <c r="K19">
        <v>2</v>
      </c>
      <c r="L19">
        <v>2.0499999999999998</v>
      </c>
      <c r="M19">
        <v>2.12</v>
      </c>
    </row>
    <row r="20" spans="1:13" x14ac:dyDescent="0.25">
      <c r="A20" t="s">
        <v>39</v>
      </c>
      <c r="D20">
        <v>1.7648608042781699</v>
      </c>
      <c r="E20">
        <v>1.4173393242261401</v>
      </c>
      <c r="F20">
        <v>1.48694721988722</v>
      </c>
      <c r="G20">
        <v>1.52711125870442</v>
      </c>
      <c r="H20">
        <v>1.59913172810374</v>
      </c>
      <c r="I20">
        <v>1.75046192652459</v>
      </c>
      <c r="J20">
        <v>1.9205873644118201</v>
      </c>
      <c r="K20">
        <v>2.00973501253964</v>
      </c>
      <c r="L20">
        <v>2.0699637773645798</v>
      </c>
      <c r="M20">
        <v>2.1584215979713401</v>
      </c>
    </row>
    <row r="21" spans="1:13" x14ac:dyDescent="0.25">
      <c r="A21" t="s">
        <v>96</v>
      </c>
      <c r="D21">
        <v>0.24671045798572558</v>
      </c>
      <c r="E21">
        <v>0.15147383683680993</v>
      </c>
      <c r="F21">
        <v>0.17229555324384591</v>
      </c>
      <c r="G21">
        <v>0.18387067902183876</v>
      </c>
      <c r="H21">
        <v>0.20388424012661047</v>
      </c>
      <c r="I21">
        <v>0.2431526690684323</v>
      </c>
      <c r="J21">
        <v>0.28343406730384935</v>
      </c>
      <c r="K21">
        <v>0.30313879862526205</v>
      </c>
      <c r="L21">
        <v>0.31596274573308952</v>
      </c>
      <c r="M21">
        <v>0.33413627806209695</v>
      </c>
    </row>
    <row r="22" spans="1:13" x14ac:dyDescent="0.25">
      <c r="A22" t="s">
        <v>37</v>
      </c>
      <c r="B22">
        <v>0.2434832075579817</v>
      </c>
    </row>
    <row r="23" spans="1:13" x14ac:dyDescent="0.25">
      <c r="A23" t="s">
        <v>36</v>
      </c>
      <c r="B23">
        <v>6.8265447747169986E-2</v>
      </c>
    </row>
    <row r="26" spans="1:13" x14ac:dyDescent="0.25">
      <c r="E26" t="s">
        <v>120</v>
      </c>
    </row>
    <row r="27" spans="1:13" x14ac:dyDescent="0.25">
      <c r="A27" t="s">
        <v>118</v>
      </c>
    </row>
    <row r="28" spans="1:13" x14ac:dyDescent="0.25">
      <c r="A28" t="s">
        <v>83</v>
      </c>
      <c r="B28">
        <v>336689.36666666664</v>
      </c>
      <c r="C28">
        <v>154</v>
      </c>
      <c r="D28">
        <v>0.28999999999999998</v>
      </c>
      <c r="E28">
        <v>0.24</v>
      </c>
      <c r="F28">
        <v>0.25</v>
      </c>
      <c r="G28">
        <v>0.26</v>
      </c>
      <c r="H28">
        <v>0.27</v>
      </c>
      <c r="I28">
        <v>0.28999999999999998</v>
      </c>
      <c r="J28">
        <v>0.31</v>
      </c>
      <c r="K28">
        <v>0.33</v>
      </c>
      <c r="L28">
        <v>0.34</v>
      </c>
      <c r="M28">
        <v>0.36</v>
      </c>
    </row>
    <row r="29" spans="1:13" x14ac:dyDescent="0.25">
      <c r="A29" t="s">
        <v>84</v>
      </c>
      <c r="B29">
        <v>673378.73333333328</v>
      </c>
      <c r="C29">
        <v>281</v>
      </c>
      <c r="D29">
        <v>0.33</v>
      </c>
      <c r="E29">
        <v>0.28000000000000003</v>
      </c>
      <c r="F29">
        <v>0.28999999999999998</v>
      </c>
      <c r="G29">
        <v>0.3</v>
      </c>
      <c r="H29">
        <v>0.31</v>
      </c>
      <c r="I29">
        <v>0.34</v>
      </c>
      <c r="J29">
        <v>0.36</v>
      </c>
      <c r="K29">
        <v>0.37</v>
      </c>
      <c r="L29">
        <v>0.37</v>
      </c>
      <c r="M29">
        <v>0.38</v>
      </c>
    </row>
    <row r="30" spans="1:13" x14ac:dyDescent="0.25">
      <c r="A30" t="s">
        <v>85</v>
      </c>
      <c r="B30">
        <v>1010068.0999999999</v>
      </c>
      <c r="C30">
        <v>488</v>
      </c>
      <c r="D30">
        <v>0.38</v>
      </c>
      <c r="E30">
        <v>0.34</v>
      </c>
      <c r="F30">
        <v>0.35</v>
      </c>
      <c r="G30">
        <v>0.36</v>
      </c>
      <c r="H30">
        <v>0.37</v>
      </c>
      <c r="I30">
        <v>0.39</v>
      </c>
      <c r="J30">
        <v>0.41</v>
      </c>
      <c r="K30">
        <v>0.42</v>
      </c>
      <c r="L30">
        <v>0.43</v>
      </c>
      <c r="M30">
        <v>0.44</v>
      </c>
    </row>
    <row r="31" spans="1:13" x14ac:dyDescent="0.25">
      <c r="A31" t="s">
        <v>86</v>
      </c>
      <c r="B31">
        <v>2020136.1999999997</v>
      </c>
      <c r="C31">
        <v>923</v>
      </c>
      <c r="D31">
        <v>0.45</v>
      </c>
      <c r="E31">
        <v>0.39</v>
      </c>
      <c r="F31">
        <v>0.41</v>
      </c>
      <c r="G31">
        <v>0.42</v>
      </c>
      <c r="H31">
        <v>0.43</v>
      </c>
      <c r="I31">
        <v>0.46</v>
      </c>
      <c r="J31">
        <v>0.48</v>
      </c>
      <c r="K31">
        <v>0.49</v>
      </c>
      <c r="L31">
        <v>0.5</v>
      </c>
      <c r="M31">
        <v>0.51</v>
      </c>
    </row>
    <row r="32" spans="1:13" x14ac:dyDescent="0.25">
      <c r="A32" t="s">
        <v>87</v>
      </c>
      <c r="B32">
        <v>4040272.4</v>
      </c>
      <c r="C32">
        <v>1159</v>
      </c>
      <c r="D32">
        <v>0.53</v>
      </c>
      <c r="E32">
        <v>0.46</v>
      </c>
      <c r="F32">
        <v>0.47</v>
      </c>
      <c r="G32">
        <v>0.48</v>
      </c>
      <c r="H32">
        <v>0.5</v>
      </c>
      <c r="I32">
        <v>0.53</v>
      </c>
      <c r="J32">
        <v>0.56999999999999995</v>
      </c>
      <c r="K32">
        <v>0.57999999999999996</v>
      </c>
      <c r="L32">
        <v>0.59</v>
      </c>
      <c r="M32">
        <v>0.62</v>
      </c>
    </row>
    <row r="33" spans="1:13" x14ac:dyDescent="0.25">
      <c r="A33" t="s">
        <v>88</v>
      </c>
      <c r="B33">
        <v>4040272.4</v>
      </c>
      <c r="C33">
        <v>1122</v>
      </c>
      <c r="D33">
        <v>0.61</v>
      </c>
      <c r="E33">
        <v>0.54</v>
      </c>
      <c r="F33">
        <v>0.56000000000000005</v>
      </c>
      <c r="G33">
        <v>0.56000000000000005</v>
      </c>
      <c r="H33">
        <v>0.57999999999999996</v>
      </c>
      <c r="I33">
        <v>0.62</v>
      </c>
      <c r="J33">
        <v>0.65</v>
      </c>
      <c r="K33">
        <v>0.67</v>
      </c>
      <c r="L33">
        <v>0.68</v>
      </c>
      <c r="M33">
        <v>0.7</v>
      </c>
    </row>
    <row r="34" spans="1:13" x14ac:dyDescent="0.25">
      <c r="A34" t="s">
        <v>51</v>
      </c>
      <c r="B34">
        <v>12150276.199999999</v>
      </c>
      <c r="C34">
        <v>2303</v>
      </c>
      <c r="D34">
        <v>0.76</v>
      </c>
      <c r="E34">
        <v>0.61</v>
      </c>
      <c r="F34">
        <v>0.64</v>
      </c>
      <c r="G34">
        <v>0.66</v>
      </c>
      <c r="H34">
        <v>0.69</v>
      </c>
      <c r="I34">
        <v>0.75</v>
      </c>
      <c r="J34">
        <v>0.82</v>
      </c>
      <c r="K34">
        <v>0.86</v>
      </c>
      <c r="L34">
        <v>0.89</v>
      </c>
      <c r="M34">
        <v>0.95</v>
      </c>
    </row>
    <row r="35" spans="1:13" x14ac:dyDescent="0.25">
      <c r="A35" t="s">
        <v>50</v>
      </c>
      <c r="B35">
        <v>20414364.400000002</v>
      </c>
      <c r="C35">
        <v>3590</v>
      </c>
      <c r="D35">
        <v>1.08</v>
      </c>
      <c r="E35">
        <v>0.82</v>
      </c>
      <c r="F35">
        <v>0.86</v>
      </c>
      <c r="G35">
        <v>0.89</v>
      </c>
      <c r="H35">
        <v>0.94</v>
      </c>
      <c r="I35">
        <v>1.06</v>
      </c>
      <c r="J35">
        <v>1.21</v>
      </c>
      <c r="K35">
        <v>1.29</v>
      </c>
      <c r="L35">
        <v>1.34</v>
      </c>
      <c r="M35">
        <v>1.46</v>
      </c>
    </row>
    <row r="36" spans="1:13" x14ac:dyDescent="0.25">
      <c r="A36" t="s">
        <v>49</v>
      </c>
      <c r="B36">
        <v>20949823.799999997</v>
      </c>
      <c r="C36">
        <v>5294</v>
      </c>
      <c r="D36">
        <v>1.59</v>
      </c>
      <c r="E36">
        <v>1.17</v>
      </c>
      <c r="F36">
        <v>1.23</v>
      </c>
      <c r="G36">
        <v>1.28</v>
      </c>
      <c r="H36">
        <v>1.39</v>
      </c>
      <c r="I36">
        <v>1.6</v>
      </c>
      <c r="J36">
        <v>1.79</v>
      </c>
      <c r="K36">
        <v>1.9</v>
      </c>
      <c r="L36">
        <v>1.99</v>
      </c>
      <c r="M36">
        <v>2.12</v>
      </c>
    </row>
    <row r="37" spans="1:13" x14ac:dyDescent="0.25">
      <c r="A37" t="s">
        <v>48</v>
      </c>
      <c r="B37">
        <v>21949474.199999999</v>
      </c>
      <c r="C37">
        <v>4843</v>
      </c>
      <c r="D37">
        <v>1.84</v>
      </c>
      <c r="E37">
        <v>1.61</v>
      </c>
      <c r="F37">
        <v>1.66</v>
      </c>
      <c r="G37">
        <v>1.7</v>
      </c>
      <c r="H37">
        <v>1.76</v>
      </c>
      <c r="I37">
        <v>1.91</v>
      </c>
      <c r="J37">
        <v>2.08</v>
      </c>
      <c r="K37">
        <v>2.2200000000000002</v>
      </c>
      <c r="L37">
        <v>2.2999999999999998</v>
      </c>
      <c r="M37">
        <v>2.42</v>
      </c>
    </row>
    <row r="38" spans="1:13" x14ac:dyDescent="0.25">
      <c r="A38" t="s">
        <v>89</v>
      </c>
      <c r="B38">
        <v>38370648.200000003</v>
      </c>
      <c r="C38">
        <v>914</v>
      </c>
      <c r="D38">
        <v>1.93</v>
      </c>
      <c r="E38">
        <v>1.7</v>
      </c>
      <c r="F38">
        <v>1.76</v>
      </c>
      <c r="G38">
        <v>1.81</v>
      </c>
      <c r="H38">
        <v>1.87</v>
      </c>
      <c r="I38">
        <v>2.0099999999999998</v>
      </c>
      <c r="J38">
        <v>2.1800000000000002</v>
      </c>
      <c r="K38">
        <v>2.2999999999999998</v>
      </c>
      <c r="L38">
        <v>2.39</v>
      </c>
      <c r="M38">
        <v>2.52</v>
      </c>
    </row>
    <row r="39" spans="1:13" x14ac:dyDescent="0.25">
      <c r="A39" t="s">
        <v>90</v>
      </c>
      <c r="B39">
        <v>40141740.999999993</v>
      </c>
      <c r="C39">
        <v>813</v>
      </c>
      <c r="D39">
        <v>1.97</v>
      </c>
      <c r="E39">
        <v>1.74</v>
      </c>
      <c r="F39">
        <v>1.81</v>
      </c>
      <c r="G39">
        <v>1.85</v>
      </c>
      <c r="H39">
        <v>1.93</v>
      </c>
      <c r="I39">
        <v>2.08</v>
      </c>
      <c r="J39">
        <v>2.2400000000000002</v>
      </c>
      <c r="K39">
        <v>2.31</v>
      </c>
      <c r="L39">
        <v>2.39</v>
      </c>
      <c r="M39">
        <v>2.5</v>
      </c>
    </row>
    <row r="40" spans="1:13" x14ac:dyDescent="0.25">
      <c r="A40" t="s">
        <v>91</v>
      </c>
      <c r="B40">
        <v>43599555.000000007</v>
      </c>
      <c r="C40">
        <v>806</v>
      </c>
      <c r="D40">
        <v>2.0099999999999998</v>
      </c>
      <c r="E40">
        <v>1.78</v>
      </c>
      <c r="F40">
        <v>1.86</v>
      </c>
      <c r="G40">
        <v>1.9</v>
      </c>
      <c r="H40">
        <v>1.97</v>
      </c>
      <c r="I40">
        <v>2.12</v>
      </c>
      <c r="J40">
        <v>2.29</v>
      </c>
      <c r="K40">
        <v>2.41</v>
      </c>
      <c r="L40">
        <v>2.4700000000000002</v>
      </c>
      <c r="M40">
        <v>2.56</v>
      </c>
    </row>
    <row r="41" spans="1:13" x14ac:dyDescent="0.25">
      <c r="A41" t="s">
        <v>92</v>
      </c>
      <c r="B41">
        <v>41962930</v>
      </c>
      <c r="C41">
        <v>624</v>
      </c>
      <c r="D41">
        <v>2</v>
      </c>
      <c r="E41">
        <v>1.68</v>
      </c>
      <c r="F41">
        <v>1.81</v>
      </c>
      <c r="G41">
        <v>1.86</v>
      </c>
      <c r="H41">
        <v>1.94</v>
      </c>
      <c r="I41">
        <v>2.12</v>
      </c>
      <c r="J41">
        <v>2.2599999999999998</v>
      </c>
      <c r="K41">
        <v>2.34</v>
      </c>
      <c r="L41">
        <v>2.46</v>
      </c>
      <c r="M41">
        <v>2.5499999999999998</v>
      </c>
    </row>
    <row r="42" spans="1:13" x14ac:dyDescent="0.25">
      <c r="A42" t="s">
        <v>93</v>
      </c>
      <c r="B42">
        <v>29253187.000000007</v>
      </c>
      <c r="C42">
        <v>645</v>
      </c>
      <c r="D42">
        <v>1.98</v>
      </c>
      <c r="E42">
        <v>1.72</v>
      </c>
      <c r="F42">
        <v>1.78</v>
      </c>
      <c r="G42">
        <v>1.84</v>
      </c>
      <c r="H42">
        <v>1.94</v>
      </c>
      <c r="I42">
        <v>2.08</v>
      </c>
      <c r="J42">
        <v>2.25</v>
      </c>
      <c r="K42">
        <v>2.33</v>
      </c>
      <c r="L42">
        <v>2.37</v>
      </c>
      <c r="M42">
        <v>2.46</v>
      </c>
    </row>
    <row r="43" spans="1:13" x14ac:dyDescent="0.25">
      <c r="A43" t="s">
        <v>94</v>
      </c>
      <c r="B43">
        <v>16595961</v>
      </c>
      <c r="C43">
        <v>454</v>
      </c>
      <c r="D43">
        <v>1.89</v>
      </c>
      <c r="E43">
        <v>1.71</v>
      </c>
      <c r="F43">
        <v>1.8</v>
      </c>
      <c r="G43">
        <v>1.84</v>
      </c>
      <c r="H43">
        <v>1.92</v>
      </c>
      <c r="I43">
        <v>2.0499999999999998</v>
      </c>
      <c r="J43">
        <v>2.1800000000000002</v>
      </c>
      <c r="K43">
        <v>2.23</v>
      </c>
      <c r="L43">
        <v>2.31</v>
      </c>
      <c r="M43">
        <v>2.4500000000000002</v>
      </c>
    </row>
    <row r="44" spans="1:13" x14ac:dyDescent="0.25">
      <c r="A44" t="s">
        <v>95</v>
      </c>
      <c r="B44">
        <v>11236760</v>
      </c>
      <c r="C44">
        <v>330</v>
      </c>
      <c r="D44">
        <v>1.77</v>
      </c>
      <c r="E44">
        <v>1.67</v>
      </c>
      <c r="F44">
        <v>1.71</v>
      </c>
      <c r="G44">
        <v>1.74</v>
      </c>
      <c r="H44">
        <v>1.8</v>
      </c>
      <c r="I44">
        <v>1.92</v>
      </c>
      <c r="J44">
        <v>2.02</v>
      </c>
      <c r="K44">
        <v>2.08</v>
      </c>
      <c r="L44">
        <v>2.13</v>
      </c>
      <c r="M44">
        <v>2.2200000000000002</v>
      </c>
    </row>
    <row r="46" spans="1:13" x14ac:dyDescent="0.25">
      <c r="A46" t="s">
        <v>119</v>
      </c>
    </row>
    <row r="47" spans="1:13" x14ac:dyDescent="0.25">
      <c r="A47" t="s">
        <v>83</v>
      </c>
      <c r="B47">
        <v>336689.36666666664</v>
      </c>
      <c r="C47">
        <v>154</v>
      </c>
      <c r="D47">
        <v>0.28999999999999998</v>
      </c>
      <c r="E47">
        <v>0.24</v>
      </c>
      <c r="F47">
        <v>0.25</v>
      </c>
      <c r="G47">
        <v>0.26</v>
      </c>
      <c r="H47">
        <v>0.27</v>
      </c>
      <c r="I47">
        <v>0.28000000000000003</v>
      </c>
      <c r="J47">
        <v>0.3</v>
      </c>
      <c r="K47">
        <v>0.3</v>
      </c>
      <c r="L47">
        <v>0.31</v>
      </c>
      <c r="M47">
        <v>0.33</v>
      </c>
    </row>
    <row r="48" spans="1:13" x14ac:dyDescent="0.25">
      <c r="A48" t="s">
        <v>84</v>
      </c>
      <c r="B48">
        <v>673378.73333333328</v>
      </c>
      <c r="C48">
        <v>281</v>
      </c>
      <c r="D48">
        <v>0.33</v>
      </c>
      <c r="E48">
        <v>0.27</v>
      </c>
      <c r="F48">
        <v>0.28000000000000003</v>
      </c>
      <c r="G48">
        <v>0.28999999999999998</v>
      </c>
      <c r="H48">
        <v>0.3</v>
      </c>
      <c r="I48">
        <v>0.31</v>
      </c>
      <c r="J48">
        <v>0.35</v>
      </c>
      <c r="K48">
        <v>0.36</v>
      </c>
      <c r="L48">
        <v>0.37</v>
      </c>
      <c r="M48">
        <v>0.37</v>
      </c>
    </row>
    <row r="49" spans="1:13" x14ac:dyDescent="0.25">
      <c r="A49" t="s">
        <v>85</v>
      </c>
      <c r="B49">
        <v>1010068.0999999999</v>
      </c>
      <c r="C49">
        <v>488</v>
      </c>
      <c r="D49">
        <v>0.38</v>
      </c>
      <c r="E49">
        <v>0.32</v>
      </c>
      <c r="F49">
        <v>0.33</v>
      </c>
      <c r="G49">
        <v>0.34</v>
      </c>
      <c r="H49">
        <v>0.35</v>
      </c>
      <c r="I49">
        <v>0.38</v>
      </c>
      <c r="J49">
        <v>0.4</v>
      </c>
      <c r="K49">
        <v>0.4</v>
      </c>
      <c r="L49">
        <v>0.41</v>
      </c>
      <c r="M49">
        <v>0.43</v>
      </c>
    </row>
    <row r="50" spans="1:13" x14ac:dyDescent="0.25">
      <c r="A50" t="s">
        <v>86</v>
      </c>
      <c r="B50">
        <v>2020136.1999999997</v>
      </c>
      <c r="C50">
        <v>923</v>
      </c>
      <c r="D50">
        <v>0.45</v>
      </c>
      <c r="E50">
        <v>0.38</v>
      </c>
      <c r="F50">
        <v>0.39</v>
      </c>
      <c r="G50">
        <v>0.4</v>
      </c>
      <c r="H50">
        <v>0.41</v>
      </c>
      <c r="I50">
        <v>0.44</v>
      </c>
      <c r="J50">
        <v>0.47</v>
      </c>
      <c r="K50">
        <v>0.48</v>
      </c>
      <c r="L50">
        <v>0.49</v>
      </c>
      <c r="M50">
        <v>0.51</v>
      </c>
    </row>
    <row r="51" spans="1:13" x14ac:dyDescent="0.25">
      <c r="A51" t="s">
        <v>87</v>
      </c>
      <c r="B51">
        <v>4040272.4</v>
      </c>
      <c r="C51">
        <v>1159</v>
      </c>
      <c r="D51">
        <v>0.53</v>
      </c>
      <c r="E51">
        <v>0.44</v>
      </c>
      <c r="F51">
        <v>0.46</v>
      </c>
      <c r="G51">
        <v>0.47</v>
      </c>
      <c r="H51">
        <v>0.48</v>
      </c>
      <c r="I51">
        <v>0.52</v>
      </c>
      <c r="J51">
        <v>0.56000000000000005</v>
      </c>
      <c r="K51">
        <v>0.56999999999999995</v>
      </c>
      <c r="L51">
        <v>0.57999999999999996</v>
      </c>
      <c r="M51">
        <v>0.59</v>
      </c>
    </row>
    <row r="52" spans="1:13" x14ac:dyDescent="0.25">
      <c r="A52" t="s">
        <v>88</v>
      </c>
      <c r="B52">
        <v>4040272.4</v>
      </c>
      <c r="C52">
        <v>1122</v>
      </c>
      <c r="D52">
        <v>0.61</v>
      </c>
      <c r="E52">
        <v>0.51</v>
      </c>
      <c r="F52">
        <v>0.53</v>
      </c>
      <c r="G52">
        <v>0.54</v>
      </c>
      <c r="H52">
        <v>0.56000000000000005</v>
      </c>
      <c r="I52">
        <v>0.59</v>
      </c>
      <c r="J52">
        <v>0.63</v>
      </c>
      <c r="K52">
        <v>0.66</v>
      </c>
      <c r="L52">
        <v>0.67</v>
      </c>
      <c r="M52">
        <v>0.7</v>
      </c>
    </row>
    <row r="53" spans="1:13" x14ac:dyDescent="0.25">
      <c r="A53" t="s">
        <v>51</v>
      </c>
      <c r="B53">
        <v>12150276.199999999</v>
      </c>
      <c r="C53">
        <v>2303</v>
      </c>
      <c r="D53">
        <v>0.76</v>
      </c>
      <c r="E53">
        <v>0.61</v>
      </c>
      <c r="F53">
        <v>0.64</v>
      </c>
      <c r="G53">
        <v>0.66</v>
      </c>
      <c r="H53">
        <v>0.68</v>
      </c>
      <c r="I53">
        <v>0.74</v>
      </c>
      <c r="J53">
        <v>0.8</v>
      </c>
      <c r="K53">
        <v>0.84</v>
      </c>
      <c r="L53">
        <v>0.88</v>
      </c>
      <c r="M53">
        <v>0.94</v>
      </c>
    </row>
    <row r="54" spans="1:13" x14ac:dyDescent="0.25">
      <c r="A54" t="s">
        <v>50</v>
      </c>
      <c r="B54">
        <v>20414364.400000002</v>
      </c>
      <c r="C54">
        <v>3590</v>
      </c>
      <c r="D54">
        <v>1.08</v>
      </c>
      <c r="E54">
        <v>0.8</v>
      </c>
      <c r="F54">
        <v>0.85</v>
      </c>
      <c r="G54">
        <v>0.87</v>
      </c>
      <c r="H54">
        <v>0.92</v>
      </c>
      <c r="I54">
        <v>1.04</v>
      </c>
      <c r="J54">
        <v>1.21</v>
      </c>
      <c r="K54">
        <v>1.33</v>
      </c>
      <c r="L54">
        <v>1.39</v>
      </c>
      <c r="M54">
        <v>1.51</v>
      </c>
    </row>
    <row r="55" spans="1:13" x14ac:dyDescent="0.25">
      <c r="A55" t="s">
        <v>49</v>
      </c>
      <c r="B55">
        <v>20949823.799999997</v>
      </c>
      <c r="C55">
        <v>5294</v>
      </c>
      <c r="D55">
        <v>1.59</v>
      </c>
      <c r="E55">
        <v>1.2</v>
      </c>
      <c r="F55">
        <v>1.28</v>
      </c>
      <c r="G55">
        <v>1.34</v>
      </c>
      <c r="H55">
        <v>1.42</v>
      </c>
      <c r="I55">
        <v>1.55</v>
      </c>
      <c r="J55">
        <v>1.69</v>
      </c>
      <c r="K55">
        <v>1.8</v>
      </c>
      <c r="L55">
        <v>1.88</v>
      </c>
      <c r="M55">
        <v>2</v>
      </c>
    </row>
    <row r="56" spans="1:13" x14ac:dyDescent="0.25">
      <c r="A56" t="s">
        <v>48</v>
      </c>
      <c r="B56">
        <v>21949474.199999999</v>
      </c>
      <c r="C56">
        <v>4843</v>
      </c>
      <c r="D56">
        <v>1.84</v>
      </c>
      <c r="E56">
        <v>1.42</v>
      </c>
      <c r="F56">
        <v>1.47</v>
      </c>
      <c r="G56">
        <v>1.51</v>
      </c>
      <c r="H56">
        <v>1.57</v>
      </c>
      <c r="I56">
        <v>1.69</v>
      </c>
      <c r="J56">
        <v>1.85</v>
      </c>
      <c r="K56">
        <v>1.98</v>
      </c>
      <c r="L56">
        <v>2.06</v>
      </c>
      <c r="M56">
        <v>2.17</v>
      </c>
    </row>
    <row r="57" spans="1:13" x14ac:dyDescent="0.25">
      <c r="A57" t="s">
        <v>89</v>
      </c>
      <c r="B57">
        <v>38370648.200000003</v>
      </c>
      <c r="C57">
        <v>914</v>
      </c>
      <c r="D57">
        <v>1.93</v>
      </c>
      <c r="E57">
        <v>1.45</v>
      </c>
      <c r="F57">
        <v>1.51</v>
      </c>
      <c r="G57">
        <v>1.54</v>
      </c>
      <c r="H57">
        <v>1.6</v>
      </c>
      <c r="I57">
        <v>1.79</v>
      </c>
      <c r="J57">
        <v>1.94</v>
      </c>
      <c r="K57">
        <v>2.08</v>
      </c>
      <c r="L57">
        <v>2.17</v>
      </c>
      <c r="M57">
        <v>2.25</v>
      </c>
    </row>
    <row r="58" spans="1:13" x14ac:dyDescent="0.25">
      <c r="A58" t="s">
        <v>90</v>
      </c>
      <c r="B58">
        <v>40141740.999999993</v>
      </c>
      <c r="C58">
        <v>813</v>
      </c>
      <c r="D58">
        <v>1.97</v>
      </c>
      <c r="E58">
        <v>1.5</v>
      </c>
      <c r="F58">
        <v>1.55</v>
      </c>
      <c r="G58">
        <v>1.61</v>
      </c>
      <c r="H58">
        <v>1.67</v>
      </c>
      <c r="I58">
        <v>1.82</v>
      </c>
      <c r="J58">
        <v>2</v>
      </c>
      <c r="K58">
        <v>2.12</v>
      </c>
      <c r="L58">
        <v>2.23</v>
      </c>
      <c r="M58">
        <v>2.31</v>
      </c>
    </row>
    <row r="59" spans="1:13" x14ac:dyDescent="0.25">
      <c r="A59" t="s">
        <v>91</v>
      </c>
      <c r="B59">
        <v>43599555.000000007</v>
      </c>
      <c r="C59">
        <v>806</v>
      </c>
      <c r="D59">
        <v>2.0099999999999998</v>
      </c>
      <c r="E59">
        <v>1.54</v>
      </c>
      <c r="F59">
        <v>1.59</v>
      </c>
      <c r="G59">
        <v>1.63</v>
      </c>
      <c r="H59">
        <v>1.7</v>
      </c>
      <c r="I59">
        <v>1.83</v>
      </c>
      <c r="J59">
        <v>2.04</v>
      </c>
      <c r="K59">
        <v>2.19</v>
      </c>
      <c r="L59">
        <v>2.27</v>
      </c>
      <c r="M59">
        <v>2.36</v>
      </c>
    </row>
    <row r="60" spans="1:13" x14ac:dyDescent="0.25">
      <c r="A60" t="s">
        <v>92</v>
      </c>
      <c r="B60">
        <v>41962930</v>
      </c>
      <c r="C60">
        <v>624</v>
      </c>
      <c r="D60">
        <v>2</v>
      </c>
      <c r="E60">
        <v>1.54</v>
      </c>
      <c r="F60">
        <v>1.58</v>
      </c>
      <c r="G60">
        <v>1.62</v>
      </c>
      <c r="H60">
        <v>1.7</v>
      </c>
      <c r="I60">
        <v>1.85</v>
      </c>
      <c r="J60">
        <v>2.0499999999999998</v>
      </c>
      <c r="K60">
        <v>2.19</v>
      </c>
      <c r="L60">
        <v>2.2599999999999998</v>
      </c>
      <c r="M60">
        <v>2.38</v>
      </c>
    </row>
    <row r="61" spans="1:13" x14ac:dyDescent="0.25">
      <c r="A61" t="s">
        <v>93</v>
      </c>
      <c r="B61">
        <v>29253187.000000007</v>
      </c>
      <c r="C61">
        <v>645</v>
      </c>
      <c r="D61">
        <v>1.98</v>
      </c>
      <c r="E61">
        <v>1.49</v>
      </c>
      <c r="F61">
        <v>1.59</v>
      </c>
      <c r="G61">
        <v>1.62</v>
      </c>
      <c r="H61">
        <v>1.7</v>
      </c>
      <c r="I61">
        <v>1.85</v>
      </c>
      <c r="J61">
        <v>2.04</v>
      </c>
      <c r="K61">
        <v>2.14</v>
      </c>
      <c r="L61">
        <v>2.2000000000000002</v>
      </c>
      <c r="M61">
        <v>2.34</v>
      </c>
    </row>
    <row r="62" spans="1:13" x14ac:dyDescent="0.25">
      <c r="A62" t="s">
        <v>94</v>
      </c>
      <c r="B62">
        <v>16595961</v>
      </c>
      <c r="C62">
        <v>454</v>
      </c>
      <c r="D62">
        <v>1.89</v>
      </c>
      <c r="E62">
        <v>1.44</v>
      </c>
      <c r="F62">
        <v>1.48</v>
      </c>
      <c r="G62">
        <v>1.55</v>
      </c>
      <c r="H62">
        <v>1.62</v>
      </c>
      <c r="I62">
        <v>1.77</v>
      </c>
      <c r="J62">
        <v>1.91</v>
      </c>
      <c r="K62">
        <v>1.99</v>
      </c>
      <c r="L62">
        <v>2.0299999999999998</v>
      </c>
      <c r="M62">
        <v>2.13</v>
      </c>
    </row>
    <row r="63" spans="1:13" x14ac:dyDescent="0.25">
      <c r="A63" t="s">
        <v>95</v>
      </c>
      <c r="B63">
        <v>11236760</v>
      </c>
      <c r="C63">
        <v>330</v>
      </c>
      <c r="D63">
        <v>1.77</v>
      </c>
      <c r="E63">
        <v>1.41</v>
      </c>
      <c r="F63">
        <v>1.46</v>
      </c>
      <c r="G63">
        <v>1.51</v>
      </c>
      <c r="H63">
        <v>1.56</v>
      </c>
      <c r="I63">
        <v>1.68</v>
      </c>
      <c r="J63">
        <v>1.8</v>
      </c>
      <c r="K63">
        <v>1.86</v>
      </c>
      <c r="L63">
        <v>1.92</v>
      </c>
      <c r="M63">
        <v>1.98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Dermal</vt:lpstr>
      <vt:lpstr>Inhalation</vt:lpstr>
      <vt:lpstr>InhalationperKg</vt:lpstr>
      <vt:lpstr>AgeGroup2010</vt:lpstr>
      <vt:lpstr>nondietary</vt:lpstr>
      <vt:lpstr>DermalHand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2014-01-23T02:05:37Z</dcterms:modified>
</cp:coreProperties>
</file>