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k\source\repos\powerplant-coding-challenge\Solution Items\example_payloads\"/>
    </mc:Choice>
  </mc:AlternateContent>
  <xr:revisionPtr revIDLastSave="0" documentId="8_{597C9D46-DC8E-45CC-8743-2786ADC7D2F4}" xr6:coauthVersionLast="47" xr6:coauthVersionMax="47" xr10:uidLastSave="{00000000-0000-0000-0000-000000000000}"/>
  <bookViews>
    <workbookView xWindow="-10760" yWindow="-21710" windowWidth="38620" windowHeight="21100" xr2:uid="{22EAC488-2C49-4EF6-9D51-1443E6028B55}"/>
  </bookViews>
  <sheets>
    <sheet name="Payloa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K33" i="1" s="1"/>
  <c r="J31" i="1"/>
  <c r="J33" i="1" s="1"/>
  <c r="I31" i="1"/>
  <c r="H31" i="1"/>
  <c r="G31" i="1"/>
  <c r="F31" i="1"/>
  <c r="F33" i="1" s="1"/>
  <c r="L33" i="1" s="1"/>
  <c r="K30" i="1"/>
  <c r="J30" i="1"/>
  <c r="I30" i="1"/>
  <c r="H30" i="1"/>
  <c r="G30" i="1"/>
  <c r="F30" i="1"/>
  <c r="K29" i="1"/>
  <c r="J29" i="1"/>
  <c r="I29" i="1"/>
  <c r="H29" i="1"/>
  <c r="G29" i="1"/>
  <c r="F29" i="1"/>
  <c r="K22" i="1"/>
  <c r="J22" i="1"/>
  <c r="F22" i="1"/>
  <c r="K20" i="1"/>
  <c r="J20" i="1"/>
  <c r="I20" i="1"/>
  <c r="H20" i="1"/>
  <c r="G20" i="1"/>
  <c r="F20" i="1"/>
  <c r="K19" i="1"/>
  <c r="J19" i="1"/>
  <c r="I19" i="1"/>
  <c r="H19" i="1"/>
  <c r="G19" i="1"/>
  <c r="F19" i="1"/>
  <c r="K18" i="1"/>
  <c r="J18" i="1"/>
  <c r="I18" i="1"/>
  <c r="H18" i="1"/>
  <c r="G18" i="1"/>
  <c r="F18" i="1"/>
  <c r="L11" i="1"/>
  <c r="K9" i="1"/>
  <c r="K11" i="1" s="1"/>
  <c r="F8" i="1"/>
  <c r="K7" i="1"/>
  <c r="J7" i="1"/>
  <c r="H7" i="1"/>
  <c r="G7" i="1"/>
  <c r="F7" i="1"/>
  <c r="I7" i="1"/>
  <c r="J9" i="1"/>
  <c r="J11" i="1" s="1"/>
  <c r="H8" i="1"/>
  <c r="J8" i="1"/>
  <c r="K8" i="1"/>
  <c r="I9" i="1"/>
  <c r="I8" i="1"/>
  <c r="H9" i="1"/>
  <c r="G9" i="1"/>
  <c r="G8" i="1"/>
  <c r="F9" i="1"/>
  <c r="F11" i="1" s="1"/>
  <c r="L22" i="1" l="1"/>
</calcChain>
</file>

<file path=xl/sharedStrings.xml><?xml version="1.0" encoding="utf-8"?>
<sst xmlns="http://schemas.openxmlformats.org/spreadsheetml/2006/main" count="90" uniqueCount="29">
  <si>
    <t>gas(euro/MWh)</t>
  </si>
  <si>
    <t>kerosine(euro/MWh)</t>
  </si>
  <si>
    <t>co2(euro/ton)</t>
  </si>
  <si>
    <t>wind(%)</t>
  </si>
  <si>
    <t>load</t>
  </si>
  <si>
    <t>gasfiredbig1</t>
  </si>
  <si>
    <t>name</t>
  </si>
  <si>
    <t>type</t>
  </si>
  <si>
    <t>gasfired</t>
  </si>
  <si>
    <t>efficiency</t>
  </si>
  <si>
    <t>pmin</t>
  </si>
  <si>
    <t>pmax</t>
  </si>
  <si>
    <t>gasfiredbig2</t>
  </si>
  <si>
    <t>gasfiredsomewhatsmaller</t>
  </si>
  <si>
    <t>tj1</t>
  </si>
  <si>
    <t>turbojet</t>
  </si>
  <si>
    <t>windpark1</t>
  </si>
  <si>
    <t>windturbine</t>
  </si>
  <si>
    <t>windpark2</t>
  </si>
  <si>
    <t>effectivepowermin</t>
  </si>
  <si>
    <t>effectivepowermax</t>
  </si>
  <si>
    <t>effectiveprice</t>
  </si>
  <si>
    <t>co2gasfired</t>
  </si>
  <si>
    <t>power</t>
  </si>
  <si>
    <t>merit</t>
  </si>
  <si>
    <t>payload</t>
  </si>
  <si>
    <t>payload1.json</t>
  </si>
  <si>
    <t>payload2.json</t>
  </si>
  <si>
    <t>payload3.json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</si>
</sst>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3">
    <xf numFmtId="0" fontId="0" fillId="0" borderId="0" xfId="0"/>
    <xf numFmtId="0" fontId="3" fillId="3" borderId="0" xfId="2"/>
    <xf numFmtId="0" fontId="2" fillId="2" borderId="0" xfId="1"/>
    <xf numFmtId="0" fontId="0" fillId="0" borderId="1" xfId="0" applyBorder="1"/>
    <xf numFmtId="0" fontId="2" fillId="2" borderId="1" xfId="1" applyBorder="1"/>
    <xf numFmtId="0" fontId="0" fillId="7" borderId="1" xfId="0" applyFill="1" applyBorder="1"/>
    <xf numFmtId="164" fontId="0" fillId="7" borderId="1" xfId="0" applyNumberFormat="1" applyFill="1" applyBorder="1"/>
    <xf numFmtId="0" fontId="0" fillId="6" borderId="1" xfId="5" applyFont="1" applyBorder="1"/>
    <xf numFmtId="0" fontId="1" fillId="6" borderId="1" xfId="5" applyBorder="1"/>
    <xf numFmtId="0" fontId="0" fillId="8" borderId="1" xfId="0" applyFill="1" applyBorder="1"/>
    <xf numFmtId="0" fontId="4" fillId="4" borderId="1" xfId="3" applyBorder="1"/>
    <xf numFmtId="0" fontId="4" fillId="4" borderId="1" xfId="3" applyFont="1" applyBorder="1"/>
    <xf numFmtId="0" fontId="1" fillId="5" borderId="0" xfId="4"/>
  </cellXfs>
  <cellStyles count="6">
    <cellStyle name="20% — akcent 2" xfId="4" builtinId="34"/>
    <cellStyle name="60% — akcent 3" xfId="5" builtinId="40"/>
    <cellStyle name="Akcent 1" xfId="3" builtinId="29"/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09C22-1D95-467F-A723-B6D791088546}">
  <dimension ref="B2:L33"/>
  <sheetViews>
    <sheetView tabSelected="1" topLeftCell="B1" workbookViewId="0">
      <selection activeCell="F6" sqref="F6"/>
    </sheetView>
  </sheetViews>
  <sheetFormatPr defaultRowHeight="15" x14ac:dyDescent="0.25"/>
  <cols>
    <col min="2" max="2" width="22" customWidth="1"/>
    <col min="3" max="3" width="13.5703125" customWidth="1"/>
    <col min="4" max="4" width="7.42578125" customWidth="1"/>
    <col min="5" max="5" width="18.7109375" bestFit="1" customWidth="1"/>
    <col min="6" max="7" width="11.85546875" bestFit="1" customWidth="1"/>
    <col min="8" max="8" width="24.42578125" bestFit="1" customWidth="1"/>
    <col min="9" max="9" width="8.28515625" bestFit="1" customWidth="1"/>
    <col min="10" max="11" width="12" bestFit="1" customWidth="1"/>
    <col min="12" max="12" width="9.5703125" customWidth="1"/>
  </cols>
  <sheetData>
    <row r="2" spans="2:12" x14ac:dyDescent="0.25">
      <c r="B2" s="3" t="s">
        <v>25</v>
      </c>
      <c r="C2" s="3" t="s">
        <v>26</v>
      </c>
      <c r="E2" s="3" t="s">
        <v>6</v>
      </c>
      <c r="F2" s="3" t="s">
        <v>5</v>
      </c>
      <c r="G2" s="3" t="s">
        <v>12</v>
      </c>
      <c r="H2" s="3" t="s">
        <v>13</v>
      </c>
      <c r="I2" s="3" t="s">
        <v>14</v>
      </c>
      <c r="J2" s="3" t="s">
        <v>16</v>
      </c>
      <c r="K2" s="3" t="s">
        <v>18</v>
      </c>
    </row>
    <row r="3" spans="2:12" x14ac:dyDescent="0.25">
      <c r="B3" s="3" t="s">
        <v>4</v>
      </c>
      <c r="C3" s="4">
        <v>480</v>
      </c>
      <c r="E3" s="3" t="s">
        <v>7</v>
      </c>
      <c r="F3" s="3" t="s">
        <v>8</v>
      </c>
      <c r="G3" s="3" t="s">
        <v>8</v>
      </c>
      <c r="H3" s="3" t="s">
        <v>8</v>
      </c>
      <c r="I3" s="3" t="s">
        <v>15</v>
      </c>
      <c r="J3" s="3" t="s">
        <v>17</v>
      </c>
      <c r="K3" s="3" t="s">
        <v>17</v>
      </c>
    </row>
    <row r="4" spans="2:12" x14ac:dyDescent="0.25">
      <c r="B4" s="3" t="s">
        <v>0</v>
      </c>
      <c r="C4" s="3">
        <v>13.4</v>
      </c>
      <c r="E4" s="3" t="s">
        <v>9</v>
      </c>
      <c r="F4" s="3">
        <v>0.53</v>
      </c>
      <c r="G4" s="3">
        <v>0.53</v>
      </c>
      <c r="H4" s="3">
        <v>0.37</v>
      </c>
      <c r="I4" s="3">
        <v>0.3</v>
      </c>
      <c r="J4" s="3">
        <v>1</v>
      </c>
      <c r="K4" s="3">
        <v>1</v>
      </c>
    </row>
    <row r="5" spans="2:12" x14ac:dyDescent="0.25">
      <c r="B5" s="3" t="s">
        <v>1</v>
      </c>
      <c r="C5" s="3">
        <v>50.8</v>
      </c>
      <c r="E5" s="3" t="s">
        <v>10</v>
      </c>
      <c r="F5" s="3">
        <v>100</v>
      </c>
      <c r="G5" s="3">
        <v>100</v>
      </c>
      <c r="H5" s="3">
        <v>40</v>
      </c>
      <c r="I5" s="3">
        <v>0</v>
      </c>
      <c r="J5" s="3">
        <v>0</v>
      </c>
      <c r="K5" s="3">
        <v>0</v>
      </c>
    </row>
    <row r="6" spans="2:12" x14ac:dyDescent="0.25">
      <c r="B6" s="3" t="s">
        <v>2</v>
      </c>
      <c r="C6" s="3">
        <v>20</v>
      </c>
      <c r="E6" s="3" t="s">
        <v>11</v>
      </c>
      <c r="F6" s="3">
        <v>460</v>
      </c>
      <c r="G6" s="3">
        <v>460</v>
      </c>
      <c r="H6" s="3">
        <v>210</v>
      </c>
      <c r="I6" s="3">
        <v>16</v>
      </c>
      <c r="J6" s="3">
        <v>150</v>
      </c>
      <c r="K6" s="3">
        <v>36</v>
      </c>
    </row>
    <row r="7" spans="2:12" x14ac:dyDescent="0.25">
      <c r="B7" s="3" t="s">
        <v>3</v>
      </c>
      <c r="C7">
        <v>60</v>
      </c>
      <c r="E7" s="5" t="s">
        <v>21</v>
      </c>
      <c r="F7" s="6">
        <f>1/F4*C4</f>
        <v>25.283018867924525</v>
      </c>
      <c r="G7" s="6">
        <f>1/G4*C4</f>
        <v>25.283018867924525</v>
      </c>
      <c r="H7" s="6">
        <f>1/H4*C4</f>
        <v>36.216216216216218</v>
      </c>
      <c r="I7" s="6">
        <f>1/I4*C5</f>
        <v>169.33333333333334</v>
      </c>
      <c r="J7" s="6">
        <f>1/J4*0</f>
        <v>0</v>
      </c>
      <c r="K7" s="6">
        <f>1/K4*0</f>
        <v>0</v>
      </c>
    </row>
    <row r="8" spans="2:12" x14ac:dyDescent="0.25">
      <c r="B8" s="3" t="s">
        <v>22</v>
      </c>
      <c r="C8" s="3">
        <v>0.3</v>
      </c>
      <c r="E8" s="7" t="s">
        <v>19</v>
      </c>
      <c r="F8" s="8">
        <f>F5*F4</f>
        <v>53</v>
      </c>
      <c r="G8" s="8">
        <f>G5*G4</f>
        <v>53</v>
      </c>
      <c r="H8" s="8">
        <f>H5*H4</f>
        <v>14.8</v>
      </c>
      <c r="I8" s="8">
        <f>I5*I4</f>
        <v>0</v>
      </c>
      <c r="J8" s="8">
        <f>J5*0*C7/100</f>
        <v>0</v>
      </c>
      <c r="K8" s="8">
        <f>K5*K4</f>
        <v>0</v>
      </c>
    </row>
    <row r="9" spans="2:12" x14ac:dyDescent="0.25">
      <c r="E9" s="7" t="s">
        <v>20</v>
      </c>
      <c r="F9" s="8">
        <f>F6*F4</f>
        <v>243.8</v>
      </c>
      <c r="G9" s="8">
        <f>G6*G4</f>
        <v>243.8</v>
      </c>
      <c r="H9" s="8">
        <f>H6*H4</f>
        <v>77.7</v>
      </c>
      <c r="I9" s="8">
        <f>I6*I4</f>
        <v>4.8</v>
      </c>
      <c r="J9" s="8">
        <f>J6*J4*C7/100</f>
        <v>90</v>
      </c>
      <c r="K9" s="8">
        <f>K6*K4*C7/100</f>
        <v>21.6</v>
      </c>
    </row>
    <row r="10" spans="2:12" x14ac:dyDescent="0.25">
      <c r="E10" s="9" t="s">
        <v>24</v>
      </c>
      <c r="F10" s="9">
        <v>3</v>
      </c>
      <c r="G10" s="9">
        <v>4</v>
      </c>
      <c r="H10" s="9">
        <v>5</v>
      </c>
      <c r="I10" s="9">
        <v>6</v>
      </c>
      <c r="J10" s="9">
        <v>1</v>
      </c>
      <c r="K10" s="9">
        <v>2</v>
      </c>
    </row>
    <row r="11" spans="2:12" x14ac:dyDescent="0.25">
      <c r="E11" s="10" t="s">
        <v>23</v>
      </c>
      <c r="F11" s="10">
        <f>F9</f>
        <v>243.8</v>
      </c>
      <c r="G11" s="11">
        <v>124.6</v>
      </c>
      <c r="H11" s="10">
        <v>0</v>
      </c>
      <c r="I11" s="10">
        <v>0</v>
      </c>
      <c r="J11" s="10">
        <f>J9</f>
        <v>90</v>
      </c>
      <c r="K11" s="10">
        <f>K9</f>
        <v>21.6</v>
      </c>
      <c r="L11" s="2">
        <f>SUM(F11:K11)</f>
        <v>480</v>
      </c>
    </row>
    <row r="13" spans="2:12" x14ac:dyDescent="0.25">
      <c r="B13" s="3" t="s">
        <v>25</v>
      </c>
      <c r="C13" s="3" t="s">
        <v>27</v>
      </c>
      <c r="E13" s="3" t="s">
        <v>6</v>
      </c>
      <c r="F13" s="3" t="s">
        <v>5</v>
      </c>
      <c r="G13" s="3" t="s">
        <v>12</v>
      </c>
      <c r="H13" s="3" t="s">
        <v>13</v>
      </c>
      <c r="I13" s="3" t="s">
        <v>14</v>
      </c>
      <c r="J13" s="3" t="s">
        <v>16</v>
      </c>
      <c r="K13" s="3" t="s">
        <v>18</v>
      </c>
    </row>
    <row r="14" spans="2:12" x14ac:dyDescent="0.25">
      <c r="B14" s="3" t="s">
        <v>4</v>
      </c>
      <c r="C14" s="4">
        <v>480</v>
      </c>
      <c r="E14" s="3" t="s">
        <v>7</v>
      </c>
      <c r="F14" s="3" t="s">
        <v>8</v>
      </c>
      <c r="G14" s="3" t="s">
        <v>8</v>
      </c>
      <c r="H14" s="3" t="s">
        <v>8</v>
      </c>
      <c r="I14" s="3" t="s">
        <v>15</v>
      </c>
      <c r="J14" s="3" t="s">
        <v>17</v>
      </c>
      <c r="K14" s="3" t="s">
        <v>17</v>
      </c>
    </row>
    <row r="15" spans="2:12" x14ac:dyDescent="0.25">
      <c r="B15" s="3" t="s">
        <v>0</v>
      </c>
      <c r="C15" s="3">
        <v>13.4</v>
      </c>
      <c r="E15" s="3" t="s">
        <v>9</v>
      </c>
      <c r="F15" s="3">
        <v>0.53</v>
      </c>
      <c r="G15" s="3">
        <v>0.53</v>
      </c>
      <c r="H15" s="3">
        <v>0.37</v>
      </c>
      <c r="I15" s="3">
        <v>0.3</v>
      </c>
      <c r="J15" s="3">
        <v>1</v>
      </c>
      <c r="K15" s="3">
        <v>1</v>
      </c>
    </row>
    <row r="16" spans="2:12" x14ac:dyDescent="0.25">
      <c r="B16" s="3" t="s">
        <v>1</v>
      </c>
      <c r="C16" s="3">
        <v>50.8</v>
      </c>
      <c r="E16" s="3" t="s">
        <v>10</v>
      </c>
      <c r="F16" s="3">
        <v>100</v>
      </c>
      <c r="G16" s="3">
        <v>100</v>
      </c>
      <c r="H16" s="3">
        <v>40</v>
      </c>
      <c r="I16" s="3">
        <v>0</v>
      </c>
      <c r="J16" s="3">
        <v>0</v>
      </c>
      <c r="K16" s="3">
        <v>0</v>
      </c>
    </row>
    <row r="17" spans="2:12" x14ac:dyDescent="0.25">
      <c r="B17" s="3" t="s">
        <v>2</v>
      </c>
      <c r="C17" s="3">
        <v>20</v>
      </c>
      <c r="E17" s="3" t="s">
        <v>11</v>
      </c>
      <c r="F17" s="3">
        <v>460</v>
      </c>
      <c r="G17" s="3">
        <v>460</v>
      </c>
      <c r="H17" s="3">
        <v>210</v>
      </c>
      <c r="I17" s="3">
        <v>16</v>
      </c>
      <c r="J17" s="3">
        <v>150</v>
      </c>
      <c r="K17" s="3">
        <v>36</v>
      </c>
    </row>
    <row r="18" spans="2:12" x14ac:dyDescent="0.25">
      <c r="B18" s="3" t="s">
        <v>3</v>
      </c>
      <c r="C18" s="12">
        <v>0</v>
      </c>
      <c r="E18" s="5" t="s">
        <v>21</v>
      </c>
      <c r="F18" s="6">
        <f>1/F15*C15</f>
        <v>25.283018867924525</v>
      </c>
      <c r="G18" s="6">
        <f>1/G15*C15</f>
        <v>25.283018867924525</v>
      </c>
      <c r="H18" s="6">
        <f>1/H15*C15</f>
        <v>36.216216216216218</v>
      </c>
      <c r="I18" s="6">
        <f>1/I15*C16</f>
        <v>169.33333333333334</v>
      </c>
      <c r="J18" s="6">
        <f>1/J15*0</f>
        <v>0</v>
      </c>
      <c r="K18" s="6">
        <f>1/K15*0</f>
        <v>0</v>
      </c>
    </row>
    <row r="19" spans="2:12" x14ac:dyDescent="0.25">
      <c r="B19" s="3" t="s">
        <v>22</v>
      </c>
      <c r="C19" s="3">
        <v>0.3</v>
      </c>
      <c r="E19" s="7" t="s">
        <v>19</v>
      </c>
      <c r="F19" s="8">
        <f>F16*F15</f>
        <v>53</v>
      </c>
      <c r="G19" s="8">
        <f>G16*G15</f>
        <v>53</v>
      </c>
      <c r="H19" s="8">
        <f>H16*H15</f>
        <v>14.8</v>
      </c>
      <c r="I19" s="8">
        <f>I16*I15</f>
        <v>0</v>
      </c>
      <c r="J19" s="8">
        <f>J16*0*C18/100</f>
        <v>0</v>
      </c>
      <c r="K19" s="8">
        <f>K16*K15</f>
        <v>0</v>
      </c>
    </row>
    <row r="20" spans="2:12" x14ac:dyDescent="0.25">
      <c r="E20" s="7" t="s">
        <v>20</v>
      </c>
      <c r="F20" s="8">
        <f>F17*F15</f>
        <v>243.8</v>
      </c>
      <c r="G20" s="8">
        <f>G17*G15</f>
        <v>243.8</v>
      </c>
      <c r="H20" s="8">
        <f>H17*H15</f>
        <v>77.7</v>
      </c>
      <c r="I20" s="8">
        <f>I17*I15</f>
        <v>4.8</v>
      </c>
      <c r="J20" s="8">
        <f>J17*J15*C18/100</f>
        <v>0</v>
      </c>
      <c r="K20" s="8">
        <f>K17*K15*C18/100</f>
        <v>0</v>
      </c>
    </row>
    <row r="21" spans="2:12" x14ac:dyDescent="0.25">
      <c r="E21" s="9" t="s">
        <v>24</v>
      </c>
      <c r="F21" s="9">
        <v>3</v>
      </c>
      <c r="G21" s="9">
        <v>4</v>
      </c>
      <c r="H21" s="9">
        <v>5</v>
      </c>
      <c r="I21" s="9">
        <v>6</v>
      </c>
      <c r="J21" s="9">
        <v>1</v>
      </c>
      <c r="K21" s="9">
        <v>2</v>
      </c>
    </row>
    <row r="22" spans="2:12" x14ac:dyDescent="0.25">
      <c r="E22" s="10" t="s">
        <v>23</v>
      </c>
      <c r="F22" s="10">
        <f>F20</f>
        <v>243.8</v>
      </c>
      <c r="G22" s="11">
        <v>236.2</v>
      </c>
      <c r="H22" s="10">
        <v>0</v>
      </c>
      <c r="I22" s="10">
        <v>0</v>
      </c>
      <c r="J22" s="10">
        <f>J20</f>
        <v>0</v>
      </c>
      <c r="K22" s="10">
        <f>K20</f>
        <v>0</v>
      </c>
      <c r="L22" s="2">
        <f>SUM(F22:K22)</f>
        <v>480</v>
      </c>
    </row>
    <row r="24" spans="2:12" x14ac:dyDescent="0.25">
      <c r="B24" s="3" t="s">
        <v>25</v>
      </c>
      <c r="C24" s="3" t="s">
        <v>28</v>
      </c>
      <c r="E24" s="3" t="s">
        <v>6</v>
      </c>
      <c r="F24" s="3" t="s">
        <v>5</v>
      </c>
      <c r="G24" s="3" t="s">
        <v>12</v>
      </c>
      <c r="H24" s="3" t="s">
        <v>13</v>
      </c>
      <c r="I24" s="3" t="s">
        <v>14</v>
      </c>
      <c r="J24" s="3" t="s">
        <v>16</v>
      </c>
      <c r="K24" s="3" t="s">
        <v>18</v>
      </c>
    </row>
    <row r="25" spans="2:12" x14ac:dyDescent="0.25">
      <c r="B25" s="3" t="s">
        <v>4</v>
      </c>
      <c r="C25" s="4">
        <v>910</v>
      </c>
      <c r="E25" s="3" t="s">
        <v>7</v>
      </c>
      <c r="F25" s="3" t="s">
        <v>8</v>
      </c>
      <c r="G25" s="3" t="s">
        <v>8</v>
      </c>
      <c r="H25" s="3" t="s">
        <v>8</v>
      </c>
      <c r="I25" s="3" t="s">
        <v>15</v>
      </c>
      <c r="J25" s="3" t="s">
        <v>17</v>
      </c>
      <c r="K25" s="3" t="s">
        <v>17</v>
      </c>
    </row>
    <row r="26" spans="2:12" x14ac:dyDescent="0.25">
      <c r="B26" s="3" t="s">
        <v>0</v>
      </c>
      <c r="C26" s="3">
        <v>13.4</v>
      </c>
      <c r="E26" s="3" t="s">
        <v>9</v>
      </c>
      <c r="F26" s="3">
        <v>0.53</v>
      </c>
      <c r="G26" s="3">
        <v>0.53</v>
      </c>
      <c r="H26" s="3">
        <v>0.37</v>
      </c>
      <c r="I26" s="3">
        <v>0.3</v>
      </c>
      <c r="J26" s="3">
        <v>1</v>
      </c>
      <c r="K26" s="3">
        <v>1</v>
      </c>
    </row>
    <row r="27" spans="2:12" x14ac:dyDescent="0.25">
      <c r="B27" s="3" t="s">
        <v>1</v>
      </c>
      <c r="C27" s="3">
        <v>50.8</v>
      </c>
      <c r="E27" s="3" t="s">
        <v>10</v>
      </c>
      <c r="F27" s="3">
        <v>100</v>
      </c>
      <c r="G27" s="3">
        <v>100</v>
      </c>
      <c r="H27" s="3">
        <v>40</v>
      </c>
      <c r="I27" s="3">
        <v>0</v>
      </c>
      <c r="J27" s="3">
        <v>0</v>
      </c>
      <c r="K27" s="3">
        <v>0</v>
      </c>
    </row>
    <row r="28" spans="2:12" x14ac:dyDescent="0.25">
      <c r="B28" s="3" t="s">
        <v>2</v>
      </c>
      <c r="C28" s="3">
        <v>20</v>
      </c>
      <c r="E28" s="3" t="s">
        <v>11</v>
      </c>
      <c r="F28" s="3">
        <v>460</v>
      </c>
      <c r="G28" s="3">
        <v>460</v>
      </c>
      <c r="H28" s="3">
        <v>210</v>
      </c>
      <c r="I28" s="3">
        <v>16</v>
      </c>
      <c r="J28" s="3">
        <v>150</v>
      </c>
      <c r="K28" s="3">
        <v>36</v>
      </c>
    </row>
    <row r="29" spans="2:12" x14ac:dyDescent="0.25">
      <c r="B29" s="3" t="s">
        <v>3</v>
      </c>
      <c r="C29">
        <v>60</v>
      </c>
      <c r="E29" s="5" t="s">
        <v>21</v>
      </c>
      <c r="F29" s="6">
        <f>1/F26*C26</f>
        <v>25.283018867924525</v>
      </c>
      <c r="G29" s="6">
        <f>1/G26*C26</f>
        <v>25.283018867924525</v>
      </c>
      <c r="H29" s="6">
        <f>1/H26*C26</f>
        <v>36.216216216216218</v>
      </c>
      <c r="I29" s="6">
        <f>1/I26*C27</f>
        <v>169.33333333333334</v>
      </c>
      <c r="J29" s="6">
        <f>1/J26*0</f>
        <v>0</v>
      </c>
      <c r="K29" s="6">
        <f>1/K26*0</f>
        <v>0</v>
      </c>
    </row>
    <row r="30" spans="2:12" x14ac:dyDescent="0.25">
      <c r="B30" s="3" t="s">
        <v>22</v>
      </c>
      <c r="C30" s="3">
        <v>0.3</v>
      </c>
      <c r="E30" s="7" t="s">
        <v>19</v>
      </c>
      <c r="F30" s="8">
        <f>F27*F26</f>
        <v>53</v>
      </c>
      <c r="G30" s="8">
        <f>G27*G26</f>
        <v>53</v>
      </c>
      <c r="H30" s="8">
        <f>H27*H26</f>
        <v>14.8</v>
      </c>
      <c r="I30" s="8">
        <f>I27*I26</f>
        <v>0</v>
      </c>
      <c r="J30" s="8">
        <f>J27*0*C29/100</f>
        <v>0</v>
      </c>
      <c r="K30" s="8">
        <f>K27*K26</f>
        <v>0</v>
      </c>
    </row>
    <row r="31" spans="2:12" x14ac:dyDescent="0.25">
      <c r="E31" s="7" t="s">
        <v>20</v>
      </c>
      <c r="F31" s="8">
        <f>F28*F26</f>
        <v>243.8</v>
      </c>
      <c r="G31" s="8">
        <f>G28*G26</f>
        <v>243.8</v>
      </c>
      <c r="H31" s="8">
        <f>H28*H26</f>
        <v>77.7</v>
      </c>
      <c r="I31" s="8">
        <f>I28*I26</f>
        <v>4.8</v>
      </c>
      <c r="J31" s="8">
        <f>J28*J26*C29/100</f>
        <v>90</v>
      </c>
      <c r="K31" s="8">
        <f>K28*K26*C29/100</f>
        <v>21.6</v>
      </c>
    </row>
    <row r="32" spans="2:12" x14ac:dyDescent="0.25">
      <c r="E32" s="9" t="s">
        <v>24</v>
      </c>
      <c r="F32" s="9">
        <v>3</v>
      </c>
      <c r="G32" s="9">
        <v>4</v>
      </c>
      <c r="H32" s="9">
        <v>5</v>
      </c>
      <c r="I32" s="9">
        <v>6</v>
      </c>
      <c r="J32" s="9">
        <v>1</v>
      </c>
      <c r="K32" s="9">
        <v>2</v>
      </c>
    </row>
    <row r="33" spans="5:12" x14ac:dyDescent="0.25">
      <c r="E33" s="10" t="s">
        <v>23</v>
      </c>
      <c r="F33" s="10">
        <f>F31</f>
        <v>243.8</v>
      </c>
      <c r="G33" s="11">
        <v>243.8</v>
      </c>
      <c r="H33" s="10">
        <v>77.7</v>
      </c>
      <c r="I33" s="10">
        <v>4.8</v>
      </c>
      <c r="J33" s="10">
        <f>J31</f>
        <v>90</v>
      </c>
      <c r="K33" s="10">
        <f>K31</f>
        <v>21.6</v>
      </c>
      <c r="L33" s="1">
        <f>SUM(F33:K33)</f>
        <v>681.7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Payloads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Siwek</dc:creator>
  <cp:lastModifiedBy>Marek Siwek</cp:lastModifiedBy>
  <dcterms:created xsi:type="dcterms:W3CDTF">2024-02-18T15:14:06Z</dcterms:created>
  <dcterms:modified xsi:type="dcterms:W3CDTF">2024-02-19T08:22:08Z</dcterms:modified>
</cp:coreProperties>
</file>