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calderon\Documents\Git\treq-city-scenarios\Quito\Risk\Volcanic\80\"/>
    </mc:Choice>
  </mc:AlternateContent>
  <xr:revisionPtr revIDLastSave="0" documentId="13_ncr:1_{ACA95959-3451-40BD-81EA-26F28F1A65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Sheet1!$A$1:$K$66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N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N3" i="1"/>
  <c r="N1" i="1"/>
  <c r="S16" i="1"/>
  <c r="P16" i="1"/>
  <c r="O16" i="1"/>
  <c r="S15" i="1"/>
  <c r="P15" i="1"/>
  <c r="O15" i="1"/>
  <c r="S14" i="1"/>
  <c r="P14" i="1"/>
  <c r="O14" i="1"/>
  <c r="S13" i="1"/>
  <c r="P13" i="1"/>
  <c r="O13" i="1"/>
  <c r="S12" i="1"/>
  <c r="P12" i="1"/>
  <c r="O12" i="1"/>
  <c r="S11" i="1"/>
  <c r="P11" i="1"/>
  <c r="O11" i="1"/>
  <c r="S10" i="1"/>
  <c r="P10" i="1"/>
  <c r="O10" i="1"/>
  <c r="S9" i="1"/>
  <c r="P9" i="1"/>
  <c r="O9" i="1"/>
  <c r="S8" i="1"/>
  <c r="P8" i="1"/>
  <c r="O8" i="1"/>
  <c r="S7" i="1"/>
  <c r="P7" i="1"/>
  <c r="O7" i="1"/>
  <c r="S6" i="1"/>
  <c r="P6" i="1"/>
  <c r="O6" i="1"/>
  <c r="S5" i="1"/>
  <c r="P5" i="1"/>
  <c r="O5" i="1"/>
  <c r="S4" i="1"/>
  <c r="P4" i="1"/>
  <c r="O4" i="1"/>
  <c r="S3" i="1"/>
  <c r="P3" i="1"/>
  <c r="O3" i="1"/>
  <c r="S2" i="1"/>
  <c r="P2" i="1"/>
  <c r="O2" i="1"/>
</calcChain>
</file>

<file path=xl/sharedStrings.xml><?xml version="1.0" encoding="utf-8"?>
<sst xmlns="http://schemas.openxmlformats.org/spreadsheetml/2006/main" count="84" uniqueCount="84">
  <si>
    <t>NM_PARR</t>
  </si>
  <si>
    <t>ID_PARR</t>
  </si>
  <si>
    <t>number</t>
  </si>
  <si>
    <t>rc_usd</t>
  </si>
  <si>
    <t>night</t>
  </si>
  <si>
    <t>fatalities</t>
  </si>
  <si>
    <t>collapsed</t>
  </si>
  <si>
    <t>losses</t>
  </si>
  <si>
    <t>str_lr</t>
  </si>
  <si>
    <t>col_lr</t>
  </si>
  <si>
    <t>occ_lr</t>
  </si>
  <si>
    <t>CHIMBACALLE</t>
  </si>
  <si>
    <t>LA LIBERTAD</t>
  </si>
  <si>
    <t>COTOCOLLAO</t>
  </si>
  <si>
    <t>MARISCAL SUCRE</t>
  </si>
  <si>
    <t>LA MAGDALENA</t>
  </si>
  <si>
    <t>CENTRO HISTORICO</t>
  </si>
  <si>
    <t>SAN BARTOLO</t>
  </si>
  <si>
    <t>SOLANDA</t>
  </si>
  <si>
    <t>LA CONCEPCION</t>
  </si>
  <si>
    <t>COMITE DEL PUEBLO</t>
  </si>
  <si>
    <t>SAN ISIDRO</t>
  </si>
  <si>
    <t>JIPI JAPA</t>
  </si>
  <si>
    <t>LA FERROVIARIA</t>
  </si>
  <si>
    <t>PONCEANO</t>
  </si>
  <si>
    <t>KENNEDY</t>
  </si>
  <si>
    <t>LA  ARGELIA</t>
  </si>
  <si>
    <t>LLANO CHICO</t>
  </si>
  <si>
    <t>ZAMBIZA</t>
  </si>
  <si>
    <t>CHILIBULO</t>
  </si>
  <si>
    <t>LA MENA</t>
  </si>
  <si>
    <t>CARCELEN</t>
  </si>
  <si>
    <t>PERUCHO</t>
  </si>
  <si>
    <t>GUANGOPOLO</t>
  </si>
  <si>
    <t>RUMIPAMBA</t>
  </si>
  <si>
    <t>ITCHIMBIA</t>
  </si>
  <si>
    <t>PUENGASI</t>
  </si>
  <si>
    <t>CHAVEZPAMBA</t>
  </si>
  <si>
    <t>BELISARIO QUEVEDO</t>
  </si>
  <si>
    <t>QUITUMBE</t>
  </si>
  <si>
    <t>IÑAQUITO</t>
  </si>
  <si>
    <t>CHILLOGALLO</t>
  </si>
  <si>
    <t>NAYON</t>
  </si>
  <si>
    <t>TURUBAMBA</t>
  </si>
  <si>
    <t>GUAMANI</t>
  </si>
  <si>
    <t>SAN JUAN</t>
  </si>
  <si>
    <t>POMASQUI</t>
  </si>
  <si>
    <t>COCHAPAMBA</t>
  </si>
  <si>
    <t>LA ECUATORIANA</t>
  </si>
  <si>
    <t>TABABELA</t>
  </si>
  <si>
    <t>CUMBAYA</t>
  </si>
  <si>
    <t>ALANGASI</t>
  </si>
  <si>
    <t>LA MERCED</t>
  </si>
  <si>
    <t>PUEMBO</t>
  </si>
  <si>
    <t>CONOCOTO</t>
  </si>
  <si>
    <t>EL CONDADO</t>
  </si>
  <si>
    <t>GUAYLLABAMBA</t>
  </si>
  <si>
    <t>AMAGUAÑA</t>
  </si>
  <si>
    <t>TUMBACO</t>
  </si>
  <si>
    <t>YARUQUI</t>
  </si>
  <si>
    <t>PUELLARO</t>
  </si>
  <si>
    <t>EL QUINCHE</t>
  </si>
  <si>
    <t>CALDERON</t>
  </si>
  <si>
    <t>ATAHUALPA</t>
  </si>
  <si>
    <t>CHECA</t>
  </si>
  <si>
    <t>SAN ANTONIO</t>
  </si>
  <si>
    <t>GUALEA</t>
  </si>
  <si>
    <t>NANEGALITO</t>
  </si>
  <si>
    <t>CALACALI</t>
  </si>
  <si>
    <t>NONO</t>
  </si>
  <si>
    <t>NANEGAL</t>
  </si>
  <si>
    <t>PIFO</t>
  </si>
  <si>
    <t>SAN JOSE DE MINAS</t>
  </si>
  <si>
    <t>PACTO</t>
  </si>
  <si>
    <t>PINTAG</t>
  </si>
  <si>
    <t>LLOA</t>
  </si>
  <si>
    <t>Índice de daño</t>
  </si>
  <si>
    <t>Fallecidos</t>
  </si>
  <si>
    <t>Estructuras destruidas</t>
  </si>
  <si>
    <t>Pérdidas económicas</t>
  </si>
  <si>
    <t>Indice total</t>
  </si>
  <si>
    <t>Desplazados</t>
  </si>
  <si>
    <t>colapsos</t>
  </si>
  <si>
    <t>perdidas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</si>
</sst>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9"/>
      <color theme="1"/>
      <name val="Titillium"/>
      <family val="3"/>
    </font>
    <font>
      <sz val="9"/>
      <color theme="1"/>
      <name val="Titillium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9" fontId="4" fillId="0" borderId="0" xfId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10" fontId="0" fillId="0" borderId="0" xfId="1" applyNumberFormat="1" applyFont="1"/>
    <xf numFmtId="165" fontId="4" fillId="0" borderId="0" xfId="0" applyNumberFormat="1" applyFont="1" applyAlignment="1">
      <alignment horizont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"/>
  <sheetViews>
    <sheetView showGridLines="0" tabSelected="1" topLeftCell="C1" workbookViewId="0">
      <selection activeCell="M23" sqref="M23"/>
    </sheetView>
  </sheetViews>
  <sheetFormatPr defaultRowHeight="14.4" x14ac:dyDescent="0.3"/>
  <cols>
    <col min="14" max="14" width="11" bestFit="1" customWidth="1"/>
    <col min="15" max="15" width="19.77734375" customWidth="1"/>
    <col min="16" max="19" width="16.777343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6" t="s">
        <v>80</v>
      </c>
      <c r="N1" s="7">
        <f>SUM(G2:G66)/SUM(C2:C66)</f>
        <v>7.5857501394311216E-2</v>
      </c>
      <c r="P1" t="s">
        <v>76</v>
      </c>
      <c r="Q1" t="s">
        <v>77</v>
      </c>
      <c r="R1" t="s">
        <v>78</v>
      </c>
      <c r="S1" t="s">
        <v>79</v>
      </c>
    </row>
    <row r="2" spans="1:19" ht="15" x14ac:dyDescent="0.35">
      <c r="A2" t="s">
        <v>13</v>
      </c>
      <c r="B2">
        <v>3</v>
      </c>
      <c r="C2">
        <v>3838</v>
      </c>
      <c r="D2">
        <v>715905633</v>
      </c>
      <c r="E2">
        <v>30843.4</v>
      </c>
      <c r="F2">
        <v>30843.4</v>
      </c>
      <c r="G2">
        <v>3838</v>
      </c>
      <c r="H2">
        <v>715905644</v>
      </c>
      <c r="I2">
        <v>100.0000016060913</v>
      </c>
      <c r="J2">
        <v>100</v>
      </c>
      <c r="K2">
        <v>100000</v>
      </c>
      <c r="M2" t="s">
        <v>82</v>
      </c>
      <c r="N2">
        <f>SUM(G2:G66)</f>
        <v>21762</v>
      </c>
      <c r="O2" s="2" t="str">
        <f>A2</f>
        <v>COTOCOLLAO</v>
      </c>
      <c r="P2" s="3">
        <f>J2/100</f>
        <v>1</v>
      </c>
      <c r="Q2" s="4">
        <f>F2/1000</f>
        <v>30.843400000000003</v>
      </c>
      <c r="R2" s="8">
        <f>G2/1000</f>
        <v>3.8380000000000001</v>
      </c>
      <c r="S2" s="5">
        <f>H2/1000000</f>
        <v>715.90564400000005</v>
      </c>
    </row>
    <row r="3" spans="1:19" ht="15" x14ac:dyDescent="0.35">
      <c r="A3" t="s">
        <v>38</v>
      </c>
      <c r="B3">
        <v>28</v>
      </c>
      <c r="C3">
        <v>5368</v>
      </c>
      <c r="D3">
        <v>1346079857</v>
      </c>
      <c r="E3">
        <v>44574.1</v>
      </c>
      <c r="F3">
        <v>28637.4</v>
      </c>
      <c r="G3">
        <v>3871</v>
      </c>
      <c r="H3">
        <v>1058933114</v>
      </c>
      <c r="I3">
        <v>78.667926598121724</v>
      </c>
      <c r="J3">
        <v>72.112518628912071</v>
      </c>
      <c r="K3">
        <v>64246.726237882547</v>
      </c>
      <c r="M3" t="s">
        <v>81</v>
      </c>
      <c r="N3">
        <f>SUM(F2:F66)</f>
        <v>173631.00000000003</v>
      </c>
      <c r="O3" s="2" t="str">
        <f t="shared" ref="O3:O16" si="0">A3</f>
        <v>BELISARIO QUEVEDO</v>
      </c>
      <c r="P3" s="3">
        <f t="shared" ref="P3:P16" si="1">J3/100</f>
        <v>0.7211251862891207</v>
      </c>
      <c r="Q3" s="4">
        <f t="shared" ref="Q3:Q16" si="2">F3/1000</f>
        <v>28.637400000000003</v>
      </c>
      <c r="R3" s="8">
        <f t="shared" ref="R3:R16" si="3">G3/1000</f>
        <v>3.871</v>
      </c>
      <c r="S3" s="5">
        <f t="shared" ref="S3:S16" si="4">H3/1000000</f>
        <v>1058.9331139999999</v>
      </c>
    </row>
    <row r="4" spans="1:19" ht="15" x14ac:dyDescent="0.35">
      <c r="A4" t="s">
        <v>19</v>
      </c>
      <c r="B4">
        <v>9</v>
      </c>
      <c r="C4">
        <v>4548</v>
      </c>
      <c r="D4">
        <v>1012286631</v>
      </c>
      <c r="E4">
        <v>32058.400000000001</v>
      </c>
      <c r="F4">
        <v>22307</v>
      </c>
      <c r="G4">
        <v>3081</v>
      </c>
      <c r="H4">
        <v>638205947</v>
      </c>
      <c r="I4">
        <v>63.045972086648071</v>
      </c>
      <c r="J4">
        <v>67.74406332453826</v>
      </c>
      <c r="K4">
        <v>69582.387143463173</v>
      </c>
      <c r="M4" t="s">
        <v>83</v>
      </c>
      <c r="N4" s="9">
        <f>SUM(H2:H66)/1000000</f>
        <v>6533.3804239999999</v>
      </c>
      <c r="O4" s="2" t="str">
        <f t="shared" si="0"/>
        <v>LA CONCEPCION</v>
      </c>
      <c r="P4" s="3">
        <f t="shared" si="1"/>
        <v>0.67744063324538262</v>
      </c>
      <c r="Q4" s="4">
        <f t="shared" si="2"/>
        <v>22.306999999999999</v>
      </c>
      <c r="R4" s="8">
        <f t="shared" si="3"/>
        <v>3.081</v>
      </c>
      <c r="S4" s="5">
        <f t="shared" si="4"/>
        <v>638.20594700000004</v>
      </c>
    </row>
    <row r="5" spans="1:19" ht="15" x14ac:dyDescent="0.35">
      <c r="A5" t="s">
        <v>34</v>
      </c>
      <c r="B5">
        <v>24</v>
      </c>
      <c r="C5">
        <v>3508</v>
      </c>
      <c r="D5">
        <v>1517196293</v>
      </c>
      <c r="E5">
        <v>28308.2</v>
      </c>
      <c r="F5">
        <v>14523.7</v>
      </c>
      <c r="G5">
        <v>1788</v>
      </c>
      <c r="H5">
        <v>732625957</v>
      </c>
      <c r="I5">
        <v>48.288145754568077</v>
      </c>
      <c r="J5">
        <v>50.969213226909908</v>
      </c>
      <c r="K5">
        <v>51305.6287577451</v>
      </c>
      <c r="O5" s="2" t="str">
        <f t="shared" si="0"/>
        <v>RUMIPAMBA</v>
      </c>
      <c r="P5" s="3">
        <f t="shared" si="1"/>
        <v>0.50969213226909904</v>
      </c>
      <c r="Q5" s="4">
        <f t="shared" si="2"/>
        <v>14.523700000000002</v>
      </c>
      <c r="R5" s="8">
        <f t="shared" si="3"/>
        <v>1.788</v>
      </c>
      <c r="S5" s="5">
        <f t="shared" si="4"/>
        <v>732.62595699999997</v>
      </c>
    </row>
    <row r="6" spans="1:19" ht="15" x14ac:dyDescent="0.35">
      <c r="A6" t="s">
        <v>24</v>
      </c>
      <c r="B6">
        <v>14</v>
      </c>
      <c r="C6">
        <v>5960</v>
      </c>
      <c r="D6">
        <v>1623701668</v>
      </c>
      <c r="E6">
        <v>54338.6</v>
      </c>
      <c r="F6">
        <v>22467.7</v>
      </c>
      <c r="G6">
        <v>2592</v>
      </c>
      <c r="H6">
        <v>517181928</v>
      </c>
      <c r="I6">
        <v>31.852029127960069</v>
      </c>
      <c r="J6">
        <v>43.489932885906043</v>
      </c>
      <c r="K6">
        <v>41347.587166397367</v>
      </c>
      <c r="O6" s="2" t="str">
        <f t="shared" si="0"/>
        <v>PONCEANO</v>
      </c>
      <c r="P6" s="3">
        <f t="shared" si="1"/>
        <v>0.43489932885906041</v>
      </c>
      <c r="Q6" s="4">
        <f t="shared" si="2"/>
        <v>22.467700000000001</v>
      </c>
      <c r="R6" s="8">
        <f t="shared" si="3"/>
        <v>2.5920000000000001</v>
      </c>
      <c r="S6" s="5">
        <f t="shared" si="4"/>
        <v>517.18192799999997</v>
      </c>
    </row>
    <row r="7" spans="1:19" ht="15" x14ac:dyDescent="0.35">
      <c r="A7" t="s">
        <v>69</v>
      </c>
      <c r="B7">
        <v>59</v>
      </c>
      <c r="C7">
        <v>107</v>
      </c>
      <c r="D7">
        <v>24711254</v>
      </c>
      <c r="E7">
        <v>1351.2</v>
      </c>
      <c r="F7">
        <v>321.60000000000002</v>
      </c>
      <c r="G7">
        <v>38</v>
      </c>
      <c r="H7">
        <v>2658459</v>
      </c>
      <c r="I7">
        <v>10.75809202229877</v>
      </c>
      <c r="J7">
        <v>35.514018691588781</v>
      </c>
      <c r="K7">
        <v>23801.065719360569</v>
      </c>
      <c r="O7" s="2" t="str">
        <f t="shared" si="0"/>
        <v>NONO</v>
      </c>
      <c r="P7" s="3">
        <f t="shared" si="1"/>
        <v>0.35514018691588783</v>
      </c>
      <c r="Q7" s="4">
        <f t="shared" si="2"/>
        <v>0.3216</v>
      </c>
      <c r="R7" s="8">
        <f t="shared" si="3"/>
        <v>3.7999999999999999E-2</v>
      </c>
      <c r="S7" s="5">
        <f t="shared" si="4"/>
        <v>2.6584590000000001</v>
      </c>
    </row>
    <row r="8" spans="1:19" ht="15" x14ac:dyDescent="0.35">
      <c r="A8" t="s">
        <v>40</v>
      </c>
      <c r="B8">
        <v>30</v>
      </c>
      <c r="C8">
        <v>5297</v>
      </c>
      <c r="D8">
        <v>3609643787</v>
      </c>
      <c r="E8">
        <v>45074.9</v>
      </c>
      <c r="F8">
        <v>14692.9</v>
      </c>
      <c r="G8">
        <v>1748</v>
      </c>
      <c r="H8">
        <v>1566664617</v>
      </c>
      <c r="I8">
        <v>43.402194492221973</v>
      </c>
      <c r="J8">
        <v>32.99981121389466</v>
      </c>
      <c r="K8">
        <v>32596.633603180479</v>
      </c>
      <c r="O8" s="2" t="str">
        <f t="shared" si="0"/>
        <v>IÑAQUITO</v>
      </c>
      <c r="P8" s="3">
        <f t="shared" si="1"/>
        <v>0.32999811213894659</v>
      </c>
      <c r="Q8" s="4">
        <f t="shared" si="2"/>
        <v>14.6929</v>
      </c>
      <c r="R8" s="8">
        <f t="shared" si="3"/>
        <v>1.748</v>
      </c>
      <c r="S8" s="5">
        <f t="shared" si="4"/>
        <v>1566.6646169999999</v>
      </c>
    </row>
    <row r="9" spans="1:19" ht="15" x14ac:dyDescent="0.35">
      <c r="A9" t="s">
        <v>14</v>
      </c>
      <c r="B9">
        <v>4</v>
      </c>
      <c r="C9">
        <v>2643</v>
      </c>
      <c r="D9">
        <v>1447796575</v>
      </c>
      <c r="E9">
        <v>13631.5</v>
      </c>
      <c r="F9">
        <v>3280.7</v>
      </c>
      <c r="G9">
        <v>855</v>
      </c>
      <c r="H9">
        <v>490618138</v>
      </c>
      <c r="I9">
        <v>33.887228794951497</v>
      </c>
      <c r="J9">
        <v>32.349602724177068</v>
      </c>
      <c r="K9">
        <v>24067.05058137402</v>
      </c>
      <c r="O9" s="2" t="str">
        <f t="shared" si="0"/>
        <v>MARISCAL SUCRE</v>
      </c>
      <c r="P9" s="3">
        <f t="shared" si="1"/>
        <v>0.32349602724177068</v>
      </c>
      <c r="Q9" s="4">
        <f t="shared" si="2"/>
        <v>3.2806999999999999</v>
      </c>
      <c r="R9" s="8">
        <f t="shared" si="3"/>
        <v>0.85499999999999998</v>
      </c>
      <c r="S9" s="5">
        <f t="shared" si="4"/>
        <v>490.61813799999999</v>
      </c>
    </row>
    <row r="10" spans="1:19" ht="15" x14ac:dyDescent="0.35">
      <c r="A10" t="s">
        <v>47</v>
      </c>
      <c r="B10">
        <v>37</v>
      </c>
      <c r="C10">
        <v>5201</v>
      </c>
      <c r="D10">
        <v>968964540</v>
      </c>
      <c r="E10">
        <v>57034.9</v>
      </c>
      <c r="F10">
        <v>14307.6</v>
      </c>
      <c r="G10">
        <v>1237</v>
      </c>
      <c r="H10">
        <v>270262711</v>
      </c>
      <c r="I10">
        <v>27.89190933774988</v>
      </c>
      <c r="J10">
        <v>23.783887713901169</v>
      </c>
      <c r="K10">
        <v>25085.693145775651</v>
      </c>
      <c r="O10" s="2" t="str">
        <f t="shared" si="0"/>
        <v>COCHAPAMBA</v>
      </c>
      <c r="P10" s="3">
        <f t="shared" si="1"/>
        <v>0.2378388771390117</v>
      </c>
      <c r="Q10" s="4">
        <f t="shared" si="2"/>
        <v>14.307600000000001</v>
      </c>
      <c r="R10" s="8">
        <f t="shared" si="3"/>
        <v>1.2370000000000001</v>
      </c>
      <c r="S10" s="5">
        <f t="shared" si="4"/>
        <v>270.26271100000002</v>
      </c>
    </row>
    <row r="11" spans="1:19" ht="15" x14ac:dyDescent="0.35">
      <c r="A11" t="s">
        <v>29</v>
      </c>
      <c r="B11">
        <v>19</v>
      </c>
      <c r="C11">
        <v>5126</v>
      </c>
      <c r="D11">
        <v>869344433</v>
      </c>
      <c r="E11">
        <v>48791.3</v>
      </c>
      <c r="F11">
        <v>9111</v>
      </c>
      <c r="G11">
        <v>1020</v>
      </c>
      <c r="H11">
        <v>162163718</v>
      </c>
      <c r="I11">
        <v>18.65356370229069</v>
      </c>
      <c r="J11">
        <v>19.898556379243079</v>
      </c>
      <c r="K11">
        <v>18673.41103844333</v>
      </c>
      <c r="O11" s="2" t="str">
        <f t="shared" si="0"/>
        <v>CHILIBULO</v>
      </c>
      <c r="P11" s="3">
        <f t="shared" si="1"/>
        <v>0.19898556379243079</v>
      </c>
      <c r="Q11" s="4">
        <f t="shared" si="2"/>
        <v>9.1110000000000007</v>
      </c>
      <c r="R11" s="8">
        <f t="shared" si="3"/>
        <v>1.02</v>
      </c>
      <c r="S11" s="5">
        <f t="shared" si="4"/>
        <v>162.16371799999999</v>
      </c>
    </row>
    <row r="12" spans="1:19" ht="15" x14ac:dyDescent="0.35">
      <c r="A12" t="s">
        <v>55</v>
      </c>
      <c r="B12">
        <v>45</v>
      </c>
      <c r="C12">
        <v>13392</v>
      </c>
      <c r="D12">
        <v>1573501467</v>
      </c>
      <c r="E12">
        <v>82977.8</v>
      </c>
      <c r="F12">
        <v>7328.7</v>
      </c>
      <c r="G12">
        <v>998</v>
      </c>
      <c r="H12">
        <v>251572107</v>
      </c>
      <c r="I12">
        <v>15.988044024071881</v>
      </c>
      <c r="J12">
        <v>7.4522102747909198</v>
      </c>
      <c r="K12">
        <v>8832.1213625813161</v>
      </c>
      <c r="O12" s="2" t="str">
        <f t="shared" si="0"/>
        <v>EL CONDADO</v>
      </c>
      <c r="P12" s="3">
        <f t="shared" si="1"/>
        <v>7.45221027479092E-2</v>
      </c>
      <c r="Q12" s="4">
        <f t="shared" si="2"/>
        <v>7.3286999999999995</v>
      </c>
      <c r="R12" s="8">
        <f t="shared" si="3"/>
        <v>0.998</v>
      </c>
      <c r="S12" s="5">
        <f t="shared" si="4"/>
        <v>251.57210699999999</v>
      </c>
    </row>
    <row r="13" spans="1:19" ht="15" x14ac:dyDescent="0.35">
      <c r="A13" t="s">
        <v>16</v>
      </c>
      <c r="B13">
        <v>6</v>
      </c>
      <c r="C13">
        <v>3784</v>
      </c>
      <c r="D13">
        <v>1100694380</v>
      </c>
      <c r="E13">
        <v>40822.699999999997</v>
      </c>
      <c r="F13">
        <v>2049</v>
      </c>
      <c r="G13">
        <v>137</v>
      </c>
      <c r="H13">
        <v>42295302</v>
      </c>
      <c r="I13">
        <v>3.8426018386797862</v>
      </c>
      <c r="J13">
        <v>3.6205073995771668</v>
      </c>
      <c r="K13">
        <v>5019.266241576378</v>
      </c>
      <c r="O13" s="2" t="str">
        <f t="shared" si="0"/>
        <v>CENTRO HISTORICO</v>
      </c>
      <c r="P13" s="3">
        <f t="shared" si="1"/>
        <v>3.6205073995771671E-2</v>
      </c>
      <c r="Q13" s="4">
        <f t="shared" si="2"/>
        <v>2.0489999999999999</v>
      </c>
      <c r="R13" s="8">
        <f t="shared" si="3"/>
        <v>0.13700000000000001</v>
      </c>
      <c r="S13" s="5">
        <f t="shared" si="4"/>
        <v>42.295302</v>
      </c>
    </row>
    <row r="14" spans="1:19" ht="15" x14ac:dyDescent="0.35">
      <c r="A14" t="s">
        <v>30</v>
      </c>
      <c r="B14">
        <v>20</v>
      </c>
      <c r="C14">
        <v>6046</v>
      </c>
      <c r="D14">
        <v>794620550</v>
      </c>
      <c r="E14">
        <v>44212.7</v>
      </c>
      <c r="F14">
        <v>775</v>
      </c>
      <c r="G14">
        <v>151</v>
      </c>
      <c r="H14">
        <v>14100580</v>
      </c>
      <c r="I14">
        <v>1.7745048371828931</v>
      </c>
      <c r="J14">
        <v>2.4975190208402251</v>
      </c>
      <c r="K14">
        <v>1752.8900067175271</v>
      </c>
      <c r="O14" s="2" t="str">
        <f t="shared" si="0"/>
        <v>LA MENA</v>
      </c>
      <c r="P14" s="3">
        <f t="shared" si="1"/>
        <v>2.4975190208402252E-2</v>
      </c>
      <c r="Q14" s="4">
        <f t="shared" si="2"/>
        <v>0.77500000000000002</v>
      </c>
      <c r="R14" s="8">
        <f t="shared" si="3"/>
        <v>0.151</v>
      </c>
      <c r="S14" s="5">
        <f t="shared" si="4"/>
        <v>14.100580000000001</v>
      </c>
    </row>
    <row r="15" spans="1:19" ht="15" x14ac:dyDescent="0.35">
      <c r="A15" t="s">
        <v>31</v>
      </c>
      <c r="B15">
        <v>21</v>
      </c>
      <c r="C15">
        <v>7979</v>
      </c>
      <c r="D15">
        <v>1203740583</v>
      </c>
      <c r="E15">
        <v>55415.3</v>
      </c>
      <c r="F15">
        <v>730.5</v>
      </c>
      <c r="G15">
        <v>101</v>
      </c>
      <c r="H15">
        <v>31451077</v>
      </c>
      <c r="I15">
        <v>2.6127786627498328</v>
      </c>
      <c r="J15">
        <v>1.2658227848101271</v>
      </c>
      <c r="K15">
        <v>1318.227998404773</v>
      </c>
      <c r="O15" s="2" t="str">
        <f t="shared" si="0"/>
        <v>CARCELEN</v>
      </c>
      <c r="P15" s="3">
        <f t="shared" si="1"/>
        <v>1.2658227848101271E-2</v>
      </c>
      <c r="Q15" s="4">
        <f t="shared" si="2"/>
        <v>0.73050000000000004</v>
      </c>
      <c r="R15" s="8">
        <f t="shared" si="3"/>
        <v>0.10100000000000001</v>
      </c>
      <c r="S15" s="5">
        <f t="shared" si="4"/>
        <v>31.451077000000002</v>
      </c>
    </row>
    <row r="16" spans="1:19" ht="15" x14ac:dyDescent="0.35">
      <c r="A16" t="s">
        <v>41</v>
      </c>
      <c r="B16">
        <v>31</v>
      </c>
      <c r="C16">
        <v>7751</v>
      </c>
      <c r="D16">
        <v>931633339</v>
      </c>
      <c r="E16">
        <v>56227.7</v>
      </c>
      <c r="F16">
        <v>714</v>
      </c>
      <c r="G16">
        <v>98</v>
      </c>
      <c r="H16">
        <v>8512626</v>
      </c>
      <c r="I16">
        <v>0.91373136228382301</v>
      </c>
      <c r="J16">
        <v>1.2643529867113921</v>
      </c>
      <c r="K16">
        <v>1269.8367530594351</v>
      </c>
      <c r="O16" s="2" t="str">
        <f t="shared" si="0"/>
        <v>CHILLOGALLO</v>
      </c>
      <c r="P16" s="3">
        <f t="shared" si="1"/>
        <v>1.2643529867113921E-2</v>
      </c>
      <c r="Q16" s="4">
        <f t="shared" si="2"/>
        <v>0.71399999999999997</v>
      </c>
      <c r="R16" s="8">
        <f t="shared" si="3"/>
        <v>9.8000000000000004E-2</v>
      </c>
      <c r="S16" s="5">
        <f t="shared" si="4"/>
        <v>8.5126259999999991</v>
      </c>
    </row>
    <row r="17" spans="1:11" x14ac:dyDescent="0.3">
      <c r="A17" t="s">
        <v>17</v>
      </c>
      <c r="B17">
        <v>7</v>
      </c>
      <c r="C17">
        <v>8414</v>
      </c>
      <c r="D17">
        <v>1366485605</v>
      </c>
      <c r="E17">
        <v>64087</v>
      </c>
      <c r="F17">
        <v>713</v>
      </c>
      <c r="G17">
        <v>91</v>
      </c>
      <c r="H17">
        <v>15126805</v>
      </c>
      <c r="I17">
        <v>1.106986033417874</v>
      </c>
      <c r="J17">
        <v>1.08153078202995</v>
      </c>
      <c r="K17">
        <v>1112.550127170877</v>
      </c>
    </row>
    <row r="18" spans="1:11" x14ac:dyDescent="0.3">
      <c r="A18" t="s">
        <v>75</v>
      </c>
      <c r="B18">
        <v>65</v>
      </c>
      <c r="C18">
        <v>194</v>
      </c>
      <c r="D18">
        <v>9146620</v>
      </c>
      <c r="E18">
        <v>795.1</v>
      </c>
      <c r="F18">
        <v>2.8</v>
      </c>
      <c r="G18">
        <v>2</v>
      </c>
      <c r="H18">
        <v>65710</v>
      </c>
      <c r="I18">
        <v>0.718405277471304</v>
      </c>
      <c r="J18">
        <v>1.0309278350515461</v>
      </c>
      <c r="K18">
        <v>352.15696138850461</v>
      </c>
    </row>
    <row r="19" spans="1:11" x14ac:dyDescent="0.3">
      <c r="A19" t="s">
        <v>25</v>
      </c>
      <c r="B19">
        <v>15</v>
      </c>
      <c r="C19">
        <v>8635</v>
      </c>
      <c r="D19">
        <v>1747759641</v>
      </c>
      <c r="E19">
        <v>69186.8</v>
      </c>
      <c r="F19">
        <v>318</v>
      </c>
      <c r="G19">
        <v>63</v>
      </c>
      <c r="H19">
        <v>5875344</v>
      </c>
      <c r="I19">
        <v>0.336164330740714</v>
      </c>
      <c r="J19">
        <v>0.72958888245512499</v>
      </c>
      <c r="K19">
        <v>459.62524643429089</v>
      </c>
    </row>
    <row r="20" spans="1:11" x14ac:dyDescent="0.3">
      <c r="A20" t="s">
        <v>12</v>
      </c>
      <c r="B20">
        <v>2</v>
      </c>
      <c r="C20">
        <v>2825</v>
      </c>
      <c r="D20">
        <v>385733696</v>
      </c>
      <c r="E20">
        <v>27497.7</v>
      </c>
      <c r="F20">
        <v>230</v>
      </c>
      <c r="G20">
        <v>18</v>
      </c>
      <c r="H20">
        <v>3255230</v>
      </c>
      <c r="I20">
        <v>0.84390610219782403</v>
      </c>
      <c r="J20">
        <v>0.63716814159292001</v>
      </c>
      <c r="K20">
        <v>836.43359262774698</v>
      </c>
    </row>
    <row r="21" spans="1:11" x14ac:dyDescent="0.3">
      <c r="A21" t="s">
        <v>45</v>
      </c>
      <c r="B21">
        <v>35</v>
      </c>
      <c r="C21">
        <v>5695</v>
      </c>
      <c r="D21">
        <v>1261273325</v>
      </c>
      <c r="E21">
        <v>54274.9</v>
      </c>
      <c r="F21">
        <v>277</v>
      </c>
      <c r="G21">
        <v>35</v>
      </c>
      <c r="H21">
        <v>5905410</v>
      </c>
      <c r="I21">
        <v>0.46821014804425598</v>
      </c>
      <c r="J21">
        <v>0.614574187884109</v>
      </c>
      <c r="K21">
        <v>510.36482794072401</v>
      </c>
    </row>
    <row r="22" spans="1:11" x14ac:dyDescent="0.3">
      <c r="A22" t="s">
        <v>11</v>
      </c>
      <c r="B22">
        <v>1</v>
      </c>
      <c r="C22">
        <v>4300</v>
      </c>
      <c r="D22">
        <v>780826265</v>
      </c>
      <c r="E22">
        <v>41019.699999999997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t="s">
        <v>15</v>
      </c>
      <c r="B23">
        <v>5</v>
      </c>
      <c r="C23">
        <v>3647</v>
      </c>
      <c r="D23">
        <v>781109400</v>
      </c>
      <c r="E23">
        <v>28352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t="s">
        <v>18</v>
      </c>
      <c r="B24">
        <v>8</v>
      </c>
      <c r="C24">
        <v>9002</v>
      </c>
      <c r="D24">
        <v>1277371113</v>
      </c>
      <c r="E24">
        <v>78250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20</v>
      </c>
      <c r="B25">
        <v>10</v>
      </c>
      <c r="C25">
        <v>5869</v>
      </c>
      <c r="D25">
        <v>998326189</v>
      </c>
      <c r="E25">
        <v>46141.9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21</v>
      </c>
      <c r="B26">
        <v>11</v>
      </c>
      <c r="C26">
        <v>4473</v>
      </c>
      <c r="D26">
        <v>980491758</v>
      </c>
      <c r="E26">
        <v>41692.800000000003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t="s">
        <v>22</v>
      </c>
      <c r="B27">
        <v>12</v>
      </c>
      <c r="C27">
        <v>3757</v>
      </c>
      <c r="D27">
        <v>1218171533</v>
      </c>
      <c r="E27">
        <v>32794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t="s">
        <v>23</v>
      </c>
      <c r="B28">
        <v>13</v>
      </c>
      <c r="C28">
        <v>6641</v>
      </c>
      <c r="D28">
        <v>1077104614</v>
      </c>
      <c r="E28">
        <v>65349.9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t="s">
        <v>26</v>
      </c>
      <c r="B29">
        <v>16</v>
      </c>
      <c r="C29">
        <v>7198</v>
      </c>
      <c r="D29">
        <v>1000393637</v>
      </c>
      <c r="E29">
        <v>57912.3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27</v>
      </c>
      <c r="B30">
        <v>17</v>
      </c>
      <c r="C30">
        <v>1752</v>
      </c>
      <c r="D30">
        <v>181756281</v>
      </c>
      <c r="E30">
        <v>8115.9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28</v>
      </c>
      <c r="B31">
        <v>18</v>
      </c>
      <c r="C31">
        <v>461</v>
      </c>
      <c r="D31">
        <v>57919150</v>
      </c>
      <c r="E31">
        <v>2954.7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t="s">
        <v>32</v>
      </c>
      <c r="B32">
        <v>22</v>
      </c>
      <c r="C32">
        <v>154</v>
      </c>
      <c r="D32">
        <v>13287952</v>
      </c>
      <c r="E32">
        <v>475.6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33</v>
      </c>
      <c r="B33">
        <v>23</v>
      </c>
      <c r="C33">
        <v>31</v>
      </c>
      <c r="D33">
        <v>3793046</v>
      </c>
      <c r="E33">
        <v>1978.7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t="s">
        <v>35</v>
      </c>
      <c r="B34">
        <v>25</v>
      </c>
      <c r="C34">
        <v>4025</v>
      </c>
      <c r="D34">
        <v>994320733</v>
      </c>
      <c r="E34">
        <v>33931.199999999997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t="s">
        <v>36</v>
      </c>
      <c r="B35">
        <v>26</v>
      </c>
      <c r="C35">
        <v>8161</v>
      </c>
      <c r="D35">
        <v>1139284656</v>
      </c>
      <c r="E35">
        <v>63206.3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t="s">
        <v>37</v>
      </c>
      <c r="B36">
        <v>27</v>
      </c>
      <c r="C36">
        <v>70</v>
      </c>
      <c r="D36">
        <v>11024840</v>
      </c>
      <c r="E36">
        <v>463.7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t="s">
        <v>39</v>
      </c>
      <c r="B37">
        <v>29</v>
      </c>
      <c r="C37">
        <v>11352</v>
      </c>
      <c r="D37">
        <v>1806225117</v>
      </c>
      <c r="E37">
        <v>79966.899999999994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t="s">
        <v>42</v>
      </c>
      <c r="B38">
        <v>32</v>
      </c>
      <c r="C38">
        <v>3131</v>
      </c>
      <c r="D38">
        <v>789397336</v>
      </c>
      <c r="E38">
        <v>24531.5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t="s">
        <v>43</v>
      </c>
      <c r="B39">
        <v>33</v>
      </c>
      <c r="C39">
        <v>9624</v>
      </c>
      <c r="D39">
        <v>1153835415</v>
      </c>
      <c r="E39">
        <v>53379.1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t="s">
        <v>44</v>
      </c>
      <c r="B40">
        <v>34</v>
      </c>
      <c r="C40">
        <v>12487</v>
      </c>
      <c r="D40">
        <v>1354320151</v>
      </c>
      <c r="E40">
        <v>68353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t="s">
        <v>46</v>
      </c>
      <c r="B41">
        <v>36</v>
      </c>
      <c r="C41">
        <v>3927</v>
      </c>
      <c r="D41">
        <v>796730654</v>
      </c>
      <c r="E41">
        <v>31179.7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t="s">
        <v>48</v>
      </c>
      <c r="B42">
        <v>38</v>
      </c>
      <c r="C42">
        <v>10413</v>
      </c>
      <c r="D42">
        <v>1097298856</v>
      </c>
      <c r="E42">
        <v>61184.6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49</v>
      </c>
      <c r="B43">
        <v>39</v>
      </c>
      <c r="C43">
        <v>78</v>
      </c>
      <c r="D43">
        <v>19805895</v>
      </c>
      <c r="E43">
        <v>1410.3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t="s">
        <v>50</v>
      </c>
      <c r="B44">
        <v>40</v>
      </c>
      <c r="C44">
        <v>5721</v>
      </c>
      <c r="D44">
        <v>1805991449</v>
      </c>
      <c r="E44">
        <v>32733.200000000001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t="s">
        <v>51</v>
      </c>
      <c r="B45">
        <v>41</v>
      </c>
      <c r="C45">
        <v>3321</v>
      </c>
      <c r="D45">
        <v>860076609</v>
      </c>
      <c r="E45">
        <v>21216.799999999999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t="s">
        <v>52</v>
      </c>
      <c r="B46">
        <v>42</v>
      </c>
      <c r="C46">
        <v>1541</v>
      </c>
      <c r="D46">
        <v>235921217</v>
      </c>
      <c r="E46">
        <v>7627.5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53</v>
      </c>
      <c r="B47">
        <v>43</v>
      </c>
      <c r="C47">
        <v>609</v>
      </c>
      <c r="D47">
        <v>189241634</v>
      </c>
      <c r="E47">
        <v>9060.9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54</v>
      </c>
      <c r="B48">
        <v>44</v>
      </c>
      <c r="C48">
        <v>13693</v>
      </c>
      <c r="D48">
        <v>3071911171</v>
      </c>
      <c r="E48">
        <v>84022.1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t="s">
        <v>56</v>
      </c>
      <c r="B49">
        <v>46</v>
      </c>
      <c r="C49">
        <v>1804</v>
      </c>
      <c r="D49">
        <v>324104635</v>
      </c>
      <c r="E49">
        <v>13715.4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t="s">
        <v>57</v>
      </c>
      <c r="B50">
        <v>47</v>
      </c>
      <c r="C50">
        <v>3848</v>
      </c>
      <c r="D50">
        <v>657517842</v>
      </c>
      <c r="E50">
        <v>22380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58</v>
      </c>
      <c r="B51">
        <v>48</v>
      </c>
      <c r="C51">
        <v>6974</v>
      </c>
      <c r="D51">
        <v>1751057050</v>
      </c>
      <c r="E51">
        <v>55731.1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59</v>
      </c>
      <c r="B52">
        <v>49</v>
      </c>
      <c r="C52">
        <v>1188</v>
      </c>
      <c r="D52">
        <v>202221566</v>
      </c>
      <c r="E52">
        <v>9989.4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60</v>
      </c>
      <c r="B53">
        <v>50</v>
      </c>
      <c r="C53">
        <v>413</v>
      </c>
      <c r="D53">
        <v>53917846</v>
      </c>
      <c r="E53">
        <v>2897.5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61</v>
      </c>
      <c r="B54">
        <v>51</v>
      </c>
      <c r="C54">
        <v>740</v>
      </c>
      <c r="D54">
        <v>131286902</v>
      </c>
      <c r="E54">
        <v>12136.7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t="s">
        <v>62</v>
      </c>
      <c r="B55">
        <v>52</v>
      </c>
      <c r="C55">
        <v>22195</v>
      </c>
      <c r="D55">
        <v>3591056480</v>
      </c>
      <c r="E55">
        <v>150349.79999999999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t="s">
        <v>63</v>
      </c>
      <c r="B56">
        <v>53</v>
      </c>
      <c r="C56">
        <v>264</v>
      </c>
      <c r="D56">
        <v>31752846</v>
      </c>
      <c r="E56">
        <v>1252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t="s">
        <v>64</v>
      </c>
      <c r="B57">
        <v>54</v>
      </c>
      <c r="C57">
        <v>455</v>
      </c>
      <c r="D57">
        <v>105720419</v>
      </c>
      <c r="E57">
        <v>6107.4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65</v>
      </c>
      <c r="B58">
        <v>55</v>
      </c>
      <c r="C58">
        <v>3447</v>
      </c>
      <c r="D58">
        <v>793464061</v>
      </c>
      <c r="E58">
        <v>31990.1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66</v>
      </c>
      <c r="B59">
        <v>56</v>
      </c>
      <c r="C59">
        <v>68</v>
      </c>
      <c r="D59">
        <v>4000364</v>
      </c>
      <c r="E59">
        <v>346.3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t="s">
        <v>67</v>
      </c>
      <c r="B60">
        <v>57</v>
      </c>
      <c r="C60">
        <v>88</v>
      </c>
      <c r="D60">
        <v>12448632</v>
      </c>
      <c r="E60">
        <v>1397.6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t="s">
        <v>68</v>
      </c>
      <c r="B61">
        <v>58</v>
      </c>
      <c r="C61">
        <v>109</v>
      </c>
      <c r="D61">
        <v>41815855</v>
      </c>
      <c r="E61">
        <v>3030.6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t="s">
        <v>70</v>
      </c>
      <c r="B62">
        <v>60</v>
      </c>
      <c r="C62">
        <v>83</v>
      </c>
      <c r="D62">
        <v>11161607</v>
      </c>
      <c r="E62">
        <v>1121.5999999999999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t="s">
        <v>71</v>
      </c>
      <c r="B63">
        <v>61</v>
      </c>
      <c r="C63">
        <v>1353</v>
      </c>
      <c r="D63">
        <v>335038369</v>
      </c>
      <c r="E63">
        <v>16800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72</v>
      </c>
      <c r="B64">
        <v>62</v>
      </c>
      <c r="C64">
        <v>660</v>
      </c>
      <c r="D64">
        <v>62757157</v>
      </c>
      <c r="E64">
        <v>3554.4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73</v>
      </c>
      <c r="B65">
        <v>63</v>
      </c>
      <c r="C65">
        <v>394</v>
      </c>
      <c r="D65">
        <v>20479440</v>
      </c>
      <c r="E65">
        <v>1629.1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t="s">
        <v>74</v>
      </c>
      <c r="B66">
        <v>64</v>
      </c>
      <c r="C66">
        <v>1048</v>
      </c>
      <c r="D66">
        <v>121792928</v>
      </c>
      <c r="E66">
        <v>9809.2999999999993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</sheetData>
  <autoFilter ref="A1:K66" xr:uid="{00000000-0001-0000-0000-000000000000}">
    <sortState xmlns:xlrd2="http://schemas.microsoft.com/office/spreadsheetml/2017/richdata2" ref="A2:K66">
      <sortCondition descending="1" ref="J1:J66"/>
    </sortState>
  </autoFilter>
  <conditionalFormatting sqref="P2:P16">
    <cfRule type="dataBar" priority="4">
      <dataBar>
        <cfvo type="min"/>
        <cfvo type="max"/>
        <color rgb="FFFED9A6"/>
      </dataBar>
      <extLst>
        <ext xmlns:x14="http://schemas.microsoft.com/office/spreadsheetml/2009/9/main" uri="{B025F937-C7B1-47D3-B67F-A62EFF666E3E}">
          <x14:id>{BCCA782E-C17F-4ED8-8995-DA13A3C046F4}</x14:id>
        </ext>
      </extLst>
    </cfRule>
    <cfRule type="dataBar" priority="6">
      <dataBar>
        <cfvo type="min"/>
        <cfvo type="max"/>
        <color rgb="FFEA0000"/>
      </dataBar>
      <extLst>
        <ext xmlns:x14="http://schemas.microsoft.com/office/spreadsheetml/2009/9/main" uri="{B025F937-C7B1-47D3-B67F-A62EFF666E3E}">
          <x14:id>{A630AE36-53A2-4769-9FD0-8B5D4C920BA3}</x14:id>
        </ext>
      </extLst>
    </cfRule>
    <cfRule type="dataBar" priority="7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{021032C0-E825-46A8-8BC7-B44F243AEA40}</x14:id>
        </ext>
      </extLst>
    </cfRule>
    <cfRule type="dataBar" priority="10">
      <dataBar>
        <cfvo type="min"/>
        <cfvo type="max"/>
        <color rgb="FFC9A4E4"/>
      </dataBar>
      <extLst>
        <ext xmlns:x14="http://schemas.microsoft.com/office/spreadsheetml/2009/9/main" uri="{B025F937-C7B1-47D3-B67F-A62EFF666E3E}">
          <x14:id>{F67A2BD3-39D9-4F0D-91B0-A899349DD1C6}</x14:id>
        </ext>
      </extLst>
    </cfRule>
  </conditionalFormatting>
  <conditionalFormatting sqref="R2:R16">
    <cfRule type="dataBar" priority="9">
      <dataBar>
        <cfvo type="min"/>
        <cfvo type="max"/>
        <color rgb="FFFFB9B9"/>
      </dataBar>
      <extLst>
        <ext xmlns:x14="http://schemas.microsoft.com/office/spreadsheetml/2009/9/main" uri="{B025F937-C7B1-47D3-B67F-A62EFF666E3E}">
          <x14:id>{D4314390-E9C3-4A53-BF8D-F7FE8F07A29A}</x14:id>
        </ext>
      </extLst>
    </cfRule>
  </conditionalFormatting>
  <conditionalFormatting sqref="S2:S16">
    <cfRule type="dataBar" priority="5">
      <dataBar>
        <cfvo type="min"/>
        <cfvo type="max"/>
        <color rgb="FFB3CDE3"/>
      </dataBar>
      <extLst>
        <ext xmlns:x14="http://schemas.microsoft.com/office/spreadsheetml/2009/9/main" uri="{B025F937-C7B1-47D3-B67F-A62EFF666E3E}">
          <x14:id>{17D8C111-291B-405A-A65D-B83A88321643}</x14:id>
        </ext>
      </extLst>
    </cfRule>
    <cfRule type="dataBar" priority="8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{94936209-BCBC-43E6-8480-608E64353B08}</x14:id>
        </ext>
      </extLst>
    </cfRule>
  </conditionalFormatting>
  <conditionalFormatting sqref="Q2:Q16">
    <cfRule type="dataBar" priority="1">
      <dataBar>
        <cfvo type="min"/>
        <cfvo type="max"/>
        <color rgb="FFD2D2D2"/>
      </dataBar>
      <extLst>
        <ext xmlns:x14="http://schemas.microsoft.com/office/spreadsheetml/2009/9/main" uri="{B025F937-C7B1-47D3-B67F-A62EFF666E3E}">
          <x14:id>{C59F084F-6A2A-406B-82EE-FBC1A8A5F3FA}</x14:id>
        </ext>
      </extLst>
    </cfRule>
    <cfRule type="dataBar" priority="2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{441E5392-BAD1-4CAE-9075-DB1F3E69469A}</x14:id>
        </ext>
      </extLst>
    </cfRule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{8B8C4582-7E79-46AE-ACB0-4B9D48E988F7}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A782E-C17F-4ED8-8995-DA13A3C04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630AE36-53A2-4769-9FD0-8B5D4C920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1032C0-E825-46A8-8BC7-B44F243AE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67A2BD3-39D9-4F0D-91B0-A899349DD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P2:P16</xm:sqref>
        </x14:conditionalFormatting>
        <x14:conditionalFormatting xmlns:xm="http://schemas.microsoft.com/office/excel/2006/main">
          <x14:cfRule type="dataBar" id="{D4314390-E9C3-4A53-BF8D-F7FE8F07A2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R2:R16</xm:sqref>
        </x14:conditionalFormatting>
        <x14:conditionalFormatting xmlns:xm="http://schemas.microsoft.com/office/excel/2006/main">
          <x14:cfRule type="dataBar" id="{17D8C111-291B-405A-A65D-B83A88321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4936209-BCBC-43E6-8480-608E64353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S2:S16</xm:sqref>
        </x14:conditionalFormatting>
        <x14:conditionalFormatting xmlns:xm="http://schemas.microsoft.com/office/excel/2006/main">
          <x14:cfRule type="dataBar" id="{C59F084F-6A2A-406B-82EE-FBC1A8A5F3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1E5392-BAD1-4CAE-9075-DB1F3E694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B8C4582-7E79-46AE-ACB0-4B9D48E988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Calderon</cp:lastModifiedBy>
  <dcterms:created xsi:type="dcterms:W3CDTF">2022-05-26T09:54:01Z</dcterms:created>
  <dcterms:modified xsi:type="dcterms:W3CDTF">2022-05-26T14:42:35Z</dcterms:modified>
</cp:coreProperties>
</file>