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treq-city-scenarios\Quito\Risk\Volcanic\90\"/>
    </mc:Choice>
  </mc:AlternateContent>
  <xr:revisionPtr revIDLastSave="0" documentId="13_ncr:1_{83E5C138-D2C8-4FFB-8CA9-F294376E8B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2" i="1"/>
  <c r="Z6" i="1"/>
  <c r="Z5" i="1"/>
  <c r="Z4" i="1"/>
  <c r="Z3" i="1"/>
  <c r="Z2" i="1"/>
  <c r="Z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2" i="1"/>
</calcChain>
</file>

<file path=xl/sharedStrings.xml><?xml version="1.0" encoding="utf-8"?>
<sst xmlns="http://schemas.openxmlformats.org/spreadsheetml/2006/main" count="99" uniqueCount="95">
  <si>
    <t>NM_PARR</t>
  </si>
  <si>
    <t>ID_PARR</t>
  </si>
  <si>
    <t>number</t>
  </si>
  <si>
    <t>rc_usd</t>
  </si>
  <si>
    <t>night</t>
  </si>
  <si>
    <t>fatalities</t>
  </si>
  <si>
    <t>collapsed</t>
  </si>
  <si>
    <t>losses</t>
  </si>
  <si>
    <t>col_dry</t>
  </si>
  <si>
    <t>col_wet</t>
  </si>
  <si>
    <t>loss_dry</t>
  </si>
  <si>
    <t>loss_wet</t>
  </si>
  <si>
    <t>str_lr</t>
  </si>
  <si>
    <t>col_lr</t>
  </si>
  <si>
    <t>occ_lr</t>
  </si>
  <si>
    <t>dryl_total</t>
  </si>
  <si>
    <t>str_lr_dry</t>
  </si>
  <si>
    <t>dryc_total</t>
  </si>
  <si>
    <t>col_lr_dry</t>
  </si>
  <si>
    <t>wetl_total</t>
  </si>
  <si>
    <t>str_lr_wet</t>
  </si>
  <si>
    <t>wetc_total</t>
  </si>
  <si>
    <t>col_lr_wet</t>
  </si>
  <si>
    <t>CHIMBACALLE</t>
  </si>
  <si>
    <t>LA LIBERTAD</t>
  </si>
  <si>
    <t>COTOCOLLAO</t>
  </si>
  <si>
    <t>MARISCAL SUCRE</t>
  </si>
  <si>
    <t>LA MAGDALENA</t>
  </si>
  <si>
    <t>CENTRO HISTORICO</t>
  </si>
  <si>
    <t>SAN BARTOLO</t>
  </si>
  <si>
    <t>SOLANDA</t>
  </si>
  <si>
    <t>LA CONCEPCION</t>
  </si>
  <si>
    <t>COMITE DEL PUEBLO</t>
  </si>
  <si>
    <t>SAN ISIDRO</t>
  </si>
  <si>
    <t>JIPI JAPA</t>
  </si>
  <si>
    <t>LA FERROVIARIA</t>
  </si>
  <si>
    <t>PONCEANO</t>
  </si>
  <si>
    <t>KENNEDY</t>
  </si>
  <si>
    <t>LA  ARGELIA</t>
  </si>
  <si>
    <t>LLANO CHICO</t>
  </si>
  <si>
    <t>ZAMBIZA</t>
  </si>
  <si>
    <t>CHILIBULO</t>
  </si>
  <si>
    <t>LA MENA</t>
  </si>
  <si>
    <t>CARCELEN</t>
  </si>
  <si>
    <t>PERUCHO</t>
  </si>
  <si>
    <t>GUANGOPOLO</t>
  </si>
  <si>
    <t>RUMIPAMBA</t>
  </si>
  <si>
    <t>ITCHIMBIA</t>
  </si>
  <si>
    <t>PUENGASI</t>
  </si>
  <si>
    <t>CHAVEZPAMBA</t>
  </si>
  <si>
    <t>BELISARIO QUEVEDO</t>
  </si>
  <si>
    <t>QUITUMBE</t>
  </si>
  <si>
    <t>IÑAQUITO</t>
  </si>
  <si>
    <t>CHILLOGALLO</t>
  </si>
  <si>
    <t>NAYON</t>
  </si>
  <si>
    <t>TURUBAMBA</t>
  </si>
  <si>
    <t>GUAMANI</t>
  </si>
  <si>
    <t>SAN JUAN</t>
  </si>
  <si>
    <t>POMASQUI</t>
  </si>
  <si>
    <t>COCHAPAMBA</t>
  </si>
  <si>
    <t>LA ECUATORIANA</t>
  </si>
  <si>
    <t>TABABELA</t>
  </si>
  <si>
    <t>CUMBAYA</t>
  </si>
  <si>
    <t>ALANGASI</t>
  </si>
  <si>
    <t>LA MERCED</t>
  </si>
  <si>
    <t>PUEMBO</t>
  </si>
  <si>
    <t>CONOCOTO</t>
  </si>
  <si>
    <t>EL CONDADO</t>
  </si>
  <si>
    <t>GUAYLLABAMBA</t>
  </si>
  <si>
    <t>AMAGUAÑA</t>
  </si>
  <si>
    <t>TUMBACO</t>
  </si>
  <si>
    <t>YARUQUI</t>
  </si>
  <si>
    <t>PUELLARO</t>
  </si>
  <si>
    <t>EL QUINCHE</t>
  </si>
  <si>
    <t>CALDERON</t>
  </si>
  <si>
    <t>ATAHUALPA</t>
  </si>
  <si>
    <t>CHECA</t>
  </si>
  <si>
    <t>SAN ANTONIO</t>
  </si>
  <si>
    <t>GUALEA</t>
  </si>
  <si>
    <t>NANEGALITO</t>
  </si>
  <si>
    <t>CALACALI</t>
  </si>
  <si>
    <t>NONO</t>
  </si>
  <si>
    <t>NANEGAL</t>
  </si>
  <si>
    <t>PIFO</t>
  </si>
  <si>
    <t>SAN JOSE DE MINAS</t>
  </si>
  <si>
    <t>PACTO</t>
  </si>
  <si>
    <t>PINTAG</t>
  </si>
  <si>
    <t>LLOA</t>
  </si>
  <si>
    <t>COP</t>
  </si>
  <si>
    <t>Índice de daño</t>
  </si>
  <si>
    <t>Fallecidos</t>
  </si>
  <si>
    <t>Pérdidas económicas</t>
  </si>
  <si>
    <t>Indice daño wet</t>
  </si>
  <si>
    <t>Indice daño dry</t>
  </si>
  <si>
    <t>colapsos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</si>
</sst>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9"/>
      <color theme="1"/>
      <name val="Titillium"/>
      <family val="3"/>
    </font>
    <font>
      <sz val="9"/>
      <color theme="1"/>
      <name val="Titillium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9" fontId="4" fillId="0" borderId="0" xfId="1" applyNumberFormat="1" applyFont="1" applyAlignment="1">
      <alignment horizontal="center"/>
    </xf>
    <xf numFmtId="9" fontId="0" fillId="0" borderId="0" xfId="1" applyFont="1"/>
    <xf numFmtId="9" fontId="0" fillId="0" borderId="0" xfId="1" applyNumberFormat="1" applyFont="1"/>
    <xf numFmtId="1" fontId="0" fillId="0" borderId="0" xfId="0" applyNumberFormat="1"/>
    <xf numFmtId="164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showGridLines="0" tabSelected="1" topLeftCell="U1" zoomScale="120" zoomScaleNormal="120" workbookViewId="0">
      <selection activeCell="AA2" sqref="AA2:AE16"/>
    </sheetView>
  </sheetViews>
  <sheetFormatPr defaultRowHeight="14.4" x14ac:dyDescent="0.3"/>
  <cols>
    <col min="1" max="23" width="15.88671875" customWidth="1"/>
    <col min="25" max="25" width="14.44140625" bestFit="1" customWidth="1"/>
    <col min="26" max="26" width="11" bestFit="1" customWidth="1"/>
    <col min="27" max="27" width="19.77734375" customWidth="1"/>
    <col min="28" max="31" width="16.77734375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88</v>
      </c>
      <c r="Y1" t="s">
        <v>92</v>
      </c>
      <c r="Z1" s="8">
        <f>SUM(V2:V336)/SUM(C2:C336)</f>
        <v>0.12067763524818739</v>
      </c>
      <c r="AB1" t="s">
        <v>89</v>
      </c>
      <c r="AC1" t="s">
        <v>90</v>
      </c>
      <c r="AD1" t="s">
        <v>94</v>
      </c>
      <c r="AE1" t="s">
        <v>91</v>
      </c>
    </row>
    <row r="2" spans="1:31" ht="15" x14ac:dyDescent="0.35">
      <c r="A2" t="s">
        <v>56</v>
      </c>
      <c r="B2">
        <v>34</v>
      </c>
      <c r="C2">
        <v>12487</v>
      </c>
      <c r="D2">
        <v>1354320151</v>
      </c>
      <c r="E2">
        <v>68353</v>
      </c>
      <c r="F2">
        <v>911</v>
      </c>
      <c r="G2">
        <v>158</v>
      </c>
      <c r="H2">
        <v>17718089</v>
      </c>
      <c r="I2">
        <v>3501.3430837000001</v>
      </c>
      <c r="J2">
        <v>8704</v>
      </c>
      <c r="K2">
        <v>80060794.619299993</v>
      </c>
      <c r="L2">
        <v>489062769</v>
      </c>
      <c r="M2">
        <v>1.3082644594273141</v>
      </c>
      <c r="N2">
        <v>1.2653159285657081</v>
      </c>
      <c r="O2">
        <v>1332.7871490644161</v>
      </c>
      <c r="P2">
        <v>97778884</v>
      </c>
      <c r="Q2">
        <v>7.2197761925288564</v>
      </c>
      <c r="R2">
        <v>3659.3430837000001</v>
      </c>
      <c r="S2">
        <v>29.305222100584611</v>
      </c>
      <c r="T2">
        <v>506780858</v>
      </c>
      <c r="U2">
        <v>37.41957601424965</v>
      </c>
      <c r="V2">
        <v>8862</v>
      </c>
      <c r="W2">
        <v>70.967802067341239</v>
      </c>
      <c r="X2" s="2">
        <v>3600</v>
      </c>
      <c r="Y2" t="s">
        <v>93</v>
      </c>
      <c r="Z2" s="7">
        <f>SUM(R2:R336)/SUM(C2:C336)</f>
        <v>7.21150498193565E-2</v>
      </c>
      <c r="AA2" s="3" t="str">
        <f>A2</f>
        <v>GUAMANI</v>
      </c>
      <c r="AB2" s="6">
        <f>W2/100</f>
        <v>0.70967802067341235</v>
      </c>
      <c r="AC2" s="4">
        <f>F2</f>
        <v>911</v>
      </c>
      <c r="AD2" s="10">
        <f>V2/1000</f>
        <v>8.8620000000000001</v>
      </c>
      <c r="AE2" s="5">
        <f>T2/1000000</f>
        <v>506.78085800000002</v>
      </c>
    </row>
    <row r="3" spans="1:31" ht="15" x14ac:dyDescent="0.35">
      <c r="A3" t="s">
        <v>55</v>
      </c>
      <c r="B3">
        <v>33</v>
      </c>
      <c r="C3">
        <v>9624</v>
      </c>
      <c r="D3">
        <v>1153835415</v>
      </c>
      <c r="E3">
        <v>53379.1</v>
      </c>
      <c r="F3">
        <v>0</v>
      </c>
      <c r="G3">
        <v>0</v>
      </c>
      <c r="H3">
        <v>0</v>
      </c>
      <c r="I3">
        <v>2233.9643501</v>
      </c>
      <c r="J3">
        <v>5603</v>
      </c>
      <c r="K3">
        <v>59007292.123099998</v>
      </c>
      <c r="L3">
        <v>342008993</v>
      </c>
      <c r="M3">
        <v>0</v>
      </c>
      <c r="N3">
        <v>0</v>
      </c>
      <c r="O3">
        <v>0</v>
      </c>
      <c r="P3">
        <v>59007292</v>
      </c>
      <c r="Q3">
        <v>5.1140129129793017</v>
      </c>
      <c r="R3">
        <v>2233.9643501</v>
      </c>
      <c r="S3">
        <v>23.21243090295096</v>
      </c>
      <c r="T3">
        <v>342008993</v>
      </c>
      <c r="U3">
        <v>29.641055292319301</v>
      </c>
      <c r="V3">
        <v>5603</v>
      </c>
      <c r="W3">
        <v>58.218975514739611</v>
      </c>
      <c r="X3" s="2"/>
      <c r="Y3" t="s">
        <v>9</v>
      </c>
      <c r="Z3" s="9">
        <f>SUM(V2:V66)</f>
        <v>34620</v>
      </c>
      <c r="AA3" s="3" t="str">
        <f t="shared" ref="AA3:AA16" si="0">A3</f>
        <v>TURUBAMBA</v>
      </c>
      <c r="AB3" s="6">
        <f t="shared" ref="AB3:AB16" si="1">W3/100</f>
        <v>0.58218975514739613</v>
      </c>
      <c r="AC3" s="4">
        <f t="shared" ref="AC3:AC16" si="2">F3</f>
        <v>0</v>
      </c>
      <c r="AD3" s="10">
        <f t="shared" ref="AD3:AD16" si="3">V3/1000</f>
        <v>5.6029999999999998</v>
      </c>
      <c r="AE3" s="5">
        <f t="shared" ref="AE3:AE16" si="4">T3/1000000</f>
        <v>342.00899299999998</v>
      </c>
    </row>
    <row r="4" spans="1:31" ht="15" x14ac:dyDescent="0.35">
      <c r="A4" t="s">
        <v>87</v>
      </c>
      <c r="B4">
        <v>65</v>
      </c>
      <c r="C4">
        <v>194</v>
      </c>
      <c r="D4">
        <v>9146620</v>
      </c>
      <c r="E4">
        <v>795.1</v>
      </c>
      <c r="F4">
        <v>0</v>
      </c>
      <c r="G4">
        <v>0</v>
      </c>
      <c r="H4">
        <v>0</v>
      </c>
      <c r="I4">
        <v>91.853130985999996</v>
      </c>
      <c r="J4">
        <v>111</v>
      </c>
      <c r="K4">
        <v>361893.21935500001</v>
      </c>
      <c r="L4">
        <v>563602</v>
      </c>
      <c r="M4">
        <v>0</v>
      </c>
      <c r="N4">
        <v>0</v>
      </c>
      <c r="O4">
        <v>0</v>
      </c>
      <c r="P4">
        <v>361893</v>
      </c>
      <c r="Q4">
        <v>3.9565787548541058</v>
      </c>
      <c r="R4">
        <v>91.853130985999996</v>
      </c>
      <c r="S4">
        <v>47.346974735051553</v>
      </c>
      <c r="T4">
        <v>563602</v>
      </c>
      <c r="U4">
        <v>6.1618579647185916</v>
      </c>
      <c r="V4">
        <v>111</v>
      </c>
      <c r="W4">
        <v>57.275691702113399</v>
      </c>
      <c r="X4" s="2"/>
      <c r="Y4" t="s">
        <v>8</v>
      </c>
      <c r="Z4" s="9">
        <f>SUM(R2:R66)</f>
        <v>20688.365492176992</v>
      </c>
      <c r="AA4" s="3" t="str">
        <f t="shared" si="0"/>
        <v>LLOA</v>
      </c>
      <c r="AB4" s="6">
        <f t="shared" si="1"/>
        <v>0.57275691702113396</v>
      </c>
      <c r="AC4" s="4">
        <f t="shared" si="2"/>
        <v>0</v>
      </c>
      <c r="AD4" s="10">
        <f t="shared" si="3"/>
        <v>0.111</v>
      </c>
      <c r="AE4" s="5">
        <f t="shared" si="4"/>
        <v>0.56360200000000005</v>
      </c>
    </row>
    <row r="5" spans="1:31" ht="15" x14ac:dyDescent="0.35">
      <c r="A5" t="s">
        <v>60</v>
      </c>
      <c r="B5">
        <v>38</v>
      </c>
      <c r="C5">
        <v>10413</v>
      </c>
      <c r="D5">
        <v>1097298856</v>
      </c>
      <c r="E5">
        <v>61184.6</v>
      </c>
      <c r="F5">
        <v>2402</v>
      </c>
      <c r="G5">
        <v>399</v>
      </c>
      <c r="H5">
        <v>41391956</v>
      </c>
      <c r="I5">
        <v>1786.280812</v>
      </c>
      <c r="J5">
        <v>3215</v>
      </c>
      <c r="K5">
        <v>18544290.794100001</v>
      </c>
      <c r="L5">
        <v>98979243</v>
      </c>
      <c r="M5">
        <v>3.7721679260773389</v>
      </c>
      <c r="N5">
        <v>3.8317487755689998</v>
      </c>
      <c r="O5">
        <v>3925.8244721711021</v>
      </c>
      <c r="P5">
        <v>59936246</v>
      </c>
      <c r="Q5">
        <v>5.462162469711676</v>
      </c>
      <c r="R5">
        <v>2185.280812</v>
      </c>
      <c r="S5">
        <v>20.986082896379521</v>
      </c>
      <c r="T5">
        <v>140371198</v>
      </c>
      <c r="U5">
        <v>12.79243092864183</v>
      </c>
      <c r="V5">
        <v>3614</v>
      </c>
      <c r="W5">
        <v>34.70287691861769</v>
      </c>
      <c r="X5" s="2"/>
      <c r="Y5" t="s">
        <v>11</v>
      </c>
      <c r="Z5" s="9">
        <f>SUM(T2:T66)/1000000</f>
        <v>1370.411124</v>
      </c>
      <c r="AA5" s="3" t="str">
        <f t="shared" si="0"/>
        <v>LA ECUATORIANA</v>
      </c>
      <c r="AB5" s="6">
        <f t="shared" si="1"/>
        <v>0.34702876918617692</v>
      </c>
      <c r="AC5" s="4">
        <f t="shared" si="2"/>
        <v>2402</v>
      </c>
      <c r="AD5" s="10">
        <f t="shared" si="3"/>
        <v>3.6139999999999999</v>
      </c>
      <c r="AE5" s="5">
        <f t="shared" si="4"/>
        <v>140.37119799999999</v>
      </c>
    </row>
    <row r="6" spans="1:31" ht="15" x14ac:dyDescent="0.35">
      <c r="A6" t="s">
        <v>29</v>
      </c>
      <c r="B6">
        <v>7</v>
      </c>
      <c r="C6">
        <v>8414</v>
      </c>
      <c r="D6">
        <v>1366485605</v>
      </c>
      <c r="E6">
        <v>64087</v>
      </c>
      <c r="F6">
        <v>0</v>
      </c>
      <c r="G6">
        <v>0</v>
      </c>
      <c r="H6">
        <v>0</v>
      </c>
      <c r="I6">
        <v>2137.628840584</v>
      </c>
      <c r="J6">
        <v>2507</v>
      </c>
      <c r="K6">
        <v>18081574.570167799</v>
      </c>
      <c r="L6">
        <v>27004599</v>
      </c>
      <c r="M6">
        <v>0</v>
      </c>
      <c r="N6">
        <v>0</v>
      </c>
      <c r="O6">
        <v>0</v>
      </c>
      <c r="P6">
        <v>18081575</v>
      </c>
      <c r="Q6">
        <v>1.323217346691719</v>
      </c>
      <c r="R6">
        <v>2137.628840584</v>
      </c>
      <c r="S6">
        <v>25.405619688424061</v>
      </c>
      <c r="T6">
        <v>27004599</v>
      </c>
      <c r="U6">
        <v>1.9762081143572341</v>
      </c>
      <c r="V6">
        <v>2507</v>
      </c>
      <c r="W6">
        <v>29.791904532458869</v>
      </c>
      <c r="X6" s="2"/>
      <c r="Y6" t="s">
        <v>10</v>
      </c>
      <c r="Z6" s="9">
        <f>SUM(P2:P66)/1000000</f>
        <v>426.94593500000002</v>
      </c>
      <c r="AA6" s="3" t="str">
        <f t="shared" si="0"/>
        <v>SAN BARTOLO</v>
      </c>
      <c r="AB6" s="6">
        <f t="shared" si="1"/>
        <v>0.29791904532458868</v>
      </c>
      <c r="AC6" s="4">
        <f t="shared" si="2"/>
        <v>0</v>
      </c>
      <c r="AD6" s="10">
        <f t="shared" si="3"/>
        <v>2.5070000000000001</v>
      </c>
      <c r="AE6" s="5">
        <f t="shared" si="4"/>
        <v>27.004598999999999</v>
      </c>
    </row>
    <row r="7" spans="1:31" ht="15" x14ac:dyDescent="0.35">
      <c r="A7" t="s">
        <v>69</v>
      </c>
      <c r="B7">
        <v>47</v>
      </c>
      <c r="C7">
        <v>3848</v>
      </c>
      <c r="D7">
        <v>657517842</v>
      </c>
      <c r="E7">
        <v>22380</v>
      </c>
      <c r="F7">
        <v>0</v>
      </c>
      <c r="G7">
        <v>0</v>
      </c>
      <c r="H7">
        <v>0</v>
      </c>
      <c r="I7">
        <v>699.91161439999996</v>
      </c>
      <c r="J7">
        <v>1107</v>
      </c>
      <c r="K7">
        <v>15700556.033600001</v>
      </c>
      <c r="L7">
        <v>39303443</v>
      </c>
      <c r="M7">
        <v>0</v>
      </c>
      <c r="N7">
        <v>0</v>
      </c>
      <c r="O7">
        <v>0</v>
      </c>
      <c r="P7">
        <v>15700556</v>
      </c>
      <c r="Q7">
        <v>2.387852468815812</v>
      </c>
      <c r="R7">
        <v>699.91161439999996</v>
      </c>
      <c r="S7">
        <v>18.188971268191271</v>
      </c>
      <c r="T7">
        <v>39303443</v>
      </c>
      <c r="U7">
        <v>5.9775477980450331</v>
      </c>
      <c r="V7">
        <v>1107</v>
      </c>
      <c r="W7">
        <v>28.768631985428019</v>
      </c>
      <c r="X7" s="2"/>
      <c r="AA7" s="3" t="str">
        <f t="shared" si="0"/>
        <v>AMAGUAÑA</v>
      </c>
      <c r="AB7" s="6">
        <f t="shared" si="1"/>
        <v>0.28768631985428017</v>
      </c>
      <c r="AC7" s="4">
        <f t="shared" si="2"/>
        <v>0</v>
      </c>
      <c r="AD7" s="10">
        <f t="shared" si="3"/>
        <v>1.107</v>
      </c>
      <c r="AE7" s="5">
        <f t="shared" si="4"/>
        <v>39.303443000000001</v>
      </c>
    </row>
    <row r="8" spans="1:31" ht="15" x14ac:dyDescent="0.35">
      <c r="A8" t="s">
        <v>53</v>
      </c>
      <c r="B8">
        <v>31</v>
      </c>
      <c r="C8">
        <v>7751</v>
      </c>
      <c r="D8">
        <v>931633339</v>
      </c>
      <c r="E8">
        <v>56227.7</v>
      </c>
      <c r="F8">
        <v>2174</v>
      </c>
      <c r="G8">
        <v>218</v>
      </c>
      <c r="H8">
        <v>35427412</v>
      </c>
      <c r="I8">
        <v>1614.2935006</v>
      </c>
      <c r="J8">
        <v>1947</v>
      </c>
      <c r="K8">
        <v>12183922.693399999</v>
      </c>
      <c r="L8">
        <v>20807442</v>
      </c>
      <c r="M8">
        <v>3.802720546449804</v>
      </c>
      <c r="N8">
        <v>2.8125403173784029</v>
      </c>
      <c r="O8">
        <v>3866.421710295815</v>
      </c>
      <c r="P8">
        <v>47611335</v>
      </c>
      <c r="Q8">
        <v>5.1105228956427764</v>
      </c>
      <c r="R8">
        <v>1832.2935006</v>
      </c>
      <c r="S8">
        <v>23.639446530770218</v>
      </c>
      <c r="T8">
        <v>56234855</v>
      </c>
      <c r="U8">
        <v>6.0361574141225098</v>
      </c>
      <c r="V8">
        <v>2165</v>
      </c>
      <c r="W8">
        <v>27.926778691495159</v>
      </c>
      <c r="X8" s="2"/>
      <c r="AA8" s="3" t="str">
        <f t="shared" si="0"/>
        <v>CHILLOGALLO</v>
      </c>
      <c r="AB8" s="6">
        <f t="shared" si="1"/>
        <v>0.27926778691495158</v>
      </c>
      <c r="AC8" s="4">
        <f t="shared" si="2"/>
        <v>2174</v>
      </c>
      <c r="AD8" s="10">
        <f t="shared" si="3"/>
        <v>2.165</v>
      </c>
      <c r="AE8" s="5">
        <f t="shared" si="4"/>
        <v>56.234855000000003</v>
      </c>
    </row>
    <row r="9" spans="1:31" ht="15" x14ac:dyDescent="0.35">
      <c r="A9" t="s">
        <v>38</v>
      </c>
      <c r="B9">
        <v>16</v>
      </c>
      <c r="C9">
        <v>7198</v>
      </c>
      <c r="D9">
        <v>1000393637</v>
      </c>
      <c r="E9">
        <v>57912.3</v>
      </c>
      <c r="F9">
        <v>0</v>
      </c>
      <c r="G9">
        <v>0</v>
      </c>
      <c r="H9">
        <v>0</v>
      </c>
      <c r="I9">
        <v>1559.2526061999999</v>
      </c>
      <c r="J9">
        <v>1852</v>
      </c>
      <c r="K9">
        <v>16405684.551200001</v>
      </c>
      <c r="L9">
        <v>25901700</v>
      </c>
      <c r="M9">
        <v>0</v>
      </c>
      <c r="N9">
        <v>0</v>
      </c>
      <c r="O9">
        <v>0</v>
      </c>
      <c r="P9">
        <v>16405685</v>
      </c>
      <c r="Q9">
        <v>1.6399229207984609</v>
      </c>
      <c r="R9">
        <v>1559.2526061999999</v>
      </c>
      <c r="S9">
        <v>21.662303503751041</v>
      </c>
      <c r="T9">
        <v>25901700</v>
      </c>
      <c r="U9">
        <v>2.589150795939561</v>
      </c>
      <c r="V9">
        <v>1852</v>
      </c>
      <c r="W9">
        <v>25.733523560784239</v>
      </c>
      <c r="X9" s="2"/>
      <c r="AA9" s="3" t="str">
        <f t="shared" si="0"/>
        <v>LA  ARGELIA</v>
      </c>
      <c r="AB9" s="6">
        <f t="shared" si="1"/>
        <v>0.25733523560784238</v>
      </c>
      <c r="AC9" s="4">
        <f t="shared" si="2"/>
        <v>0</v>
      </c>
      <c r="AD9" s="10">
        <f t="shared" si="3"/>
        <v>1.8520000000000001</v>
      </c>
      <c r="AE9" s="5">
        <f t="shared" si="4"/>
        <v>25.901700000000002</v>
      </c>
    </row>
    <row r="10" spans="1:31" ht="15" x14ac:dyDescent="0.35">
      <c r="A10" t="s">
        <v>42</v>
      </c>
      <c r="B10">
        <v>20</v>
      </c>
      <c r="C10">
        <v>6046</v>
      </c>
      <c r="D10">
        <v>794620550</v>
      </c>
      <c r="E10">
        <v>44212.7</v>
      </c>
      <c r="F10">
        <v>566</v>
      </c>
      <c r="G10">
        <v>80</v>
      </c>
      <c r="H10">
        <v>12401928</v>
      </c>
      <c r="I10">
        <v>1196.1838551999999</v>
      </c>
      <c r="J10">
        <v>1440</v>
      </c>
      <c r="K10">
        <v>10811428.869100001</v>
      </c>
      <c r="L10">
        <v>18613131</v>
      </c>
      <c r="M10">
        <v>1.56073592576492</v>
      </c>
      <c r="N10">
        <v>1.323188885213364</v>
      </c>
      <c r="O10">
        <v>1280.175153293058</v>
      </c>
      <c r="P10">
        <v>23213357</v>
      </c>
      <c r="Q10">
        <v>2.9213134827887419</v>
      </c>
      <c r="R10">
        <v>1276.1838551999999</v>
      </c>
      <c r="S10">
        <v>21.107903658617271</v>
      </c>
      <c r="T10">
        <v>31015060</v>
      </c>
      <c r="U10">
        <v>3.90312832814057</v>
      </c>
      <c r="V10">
        <v>1520</v>
      </c>
      <c r="W10">
        <v>25.144744483685901</v>
      </c>
      <c r="X10" s="2"/>
      <c r="AA10" s="3" t="str">
        <f t="shared" si="0"/>
        <v>LA MENA</v>
      </c>
      <c r="AB10" s="6">
        <f t="shared" si="1"/>
        <v>0.25144744483685899</v>
      </c>
      <c r="AC10" s="4">
        <f t="shared" si="2"/>
        <v>566</v>
      </c>
      <c r="AD10" s="10">
        <f t="shared" si="3"/>
        <v>1.52</v>
      </c>
      <c r="AE10" s="5">
        <f t="shared" si="4"/>
        <v>31.015059999999998</v>
      </c>
    </row>
    <row r="11" spans="1:31" ht="15" x14ac:dyDescent="0.35">
      <c r="A11" t="s">
        <v>30</v>
      </c>
      <c r="B11">
        <v>8</v>
      </c>
      <c r="C11">
        <v>9002</v>
      </c>
      <c r="D11">
        <v>1277371113</v>
      </c>
      <c r="E11">
        <v>78250</v>
      </c>
      <c r="F11">
        <v>0</v>
      </c>
      <c r="G11">
        <v>0</v>
      </c>
      <c r="H11">
        <v>0</v>
      </c>
      <c r="I11">
        <v>1444.7827668</v>
      </c>
      <c r="J11">
        <v>1765</v>
      </c>
      <c r="K11">
        <v>21111260.6972</v>
      </c>
      <c r="L11">
        <v>36768749</v>
      </c>
      <c r="M11">
        <v>0</v>
      </c>
      <c r="N11">
        <v>0</v>
      </c>
      <c r="O11">
        <v>0</v>
      </c>
      <c r="P11">
        <v>21111261</v>
      </c>
      <c r="Q11">
        <v>1.652711610482084</v>
      </c>
      <c r="R11">
        <v>1444.7827668</v>
      </c>
      <c r="S11">
        <v>16.049575281048661</v>
      </c>
      <c r="T11">
        <v>36768749</v>
      </c>
      <c r="U11">
        <v>2.8784703805588272</v>
      </c>
      <c r="V11">
        <v>1765</v>
      </c>
      <c r="W11">
        <v>19.604504593320591</v>
      </c>
      <c r="X11" s="2"/>
      <c r="AA11" s="3" t="str">
        <f t="shared" si="0"/>
        <v>SOLANDA</v>
      </c>
      <c r="AB11" s="6">
        <f t="shared" si="1"/>
        <v>0.1960450459332059</v>
      </c>
      <c r="AC11" s="4">
        <f t="shared" si="2"/>
        <v>0</v>
      </c>
      <c r="AD11" s="10">
        <f t="shared" si="3"/>
        <v>1.7649999999999999</v>
      </c>
      <c r="AE11" s="5">
        <f t="shared" si="4"/>
        <v>36.768749</v>
      </c>
    </row>
    <row r="12" spans="1:31" ht="15" x14ac:dyDescent="0.35">
      <c r="A12" t="s">
        <v>66</v>
      </c>
      <c r="B12">
        <v>44</v>
      </c>
      <c r="C12">
        <v>13693</v>
      </c>
      <c r="D12">
        <v>3071911171</v>
      </c>
      <c r="E12">
        <v>84022.1</v>
      </c>
      <c r="F12">
        <v>0</v>
      </c>
      <c r="G12">
        <v>0</v>
      </c>
      <c r="H12">
        <v>0</v>
      </c>
      <c r="I12">
        <v>1560.3406903570001</v>
      </c>
      <c r="J12">
        <v>2524</v>
      </c>
      <c r="K12">
        <v>28928649.9035809</v>
      </c>
      <c r="L12">
        <v>94529729</v>
      </c>
      <c r="M12">
        <v>0</v>
      </c>
      <c r="N12">
        <v>0</v>
      </c>
      <c r="O12">
        <v>0</v>
      </c>
      <c r="P12">
        <v>28928650</v>
      </c>
      <c r="Q12">
        <v>0.94171505286396195</v>
      </c>
      <c r="R12">
        <v>1560.3406903570001</v>
      </c>
      <c r="S12">
        <v>11.395170454662971</v>
      </c>
      <c r="T12">
        <v>94529729</v>
      </c>
      <c r="U12">
        <v>3.0772286120029251</v>
      </c>
      <c r="V12">
        <v>2524</v>
      </c>
      <c r="W12">
        <v>18.433493976397141</v>
      </c>
      <c r="X12" s="2"/>
      <c r="AA12" s="3" t="str">
        <f t="shared" si="0"/>
        <v>CONOCOTO</v>
      </c>
      <c r="AB12" s="6">
        <f t="shared" si="1"/>
        <v>0.18433493976397142</v>
      </c>
      <c r="AC12" s="4">
        <f t="shared" si="2"/>
        <v>0</v>
      </c>
      <c r="AD12" s="10">
        <f t="shared" si="3"/>
        <v>2.524</v>
      </c>
      <c r="AE12" s="5">
        <f t="shared" si="4"/>
        <v>94.529729000000003</v>
      </c>
    </row>
    <row r="13" spans="1:31" ht="15" x14ac:dyDescent="0.35">
      <c r="A13" t="s">
        <v>51</v>
      </c>
      <c r="B13">
        <v>29</v>
      </c>
      <c r="C13">
        <v>11352</v>
      </c>
      <c r="D13">
        <v>1806225117</v>
      </c>
      <c r="E13">
        <v>79966.899999999994</v>
      </c>
      <c r="F13">
        <v>0</v>
      </c>
      <c r="G13">
        <v>0</v>
      </c>
      <c r="H13">
        <v>0</v>
      </c>
      <c r="I13">
        <v>1489.7166830000001</v>
      </c>
      <c r="J13">
        <v>1841</v>
      </c>
      <c r="K13">
        <v>29598262.980799999</v>
      </c>
      <c r="L13">
        <v>46784459</v>
      </c>
      <c r="M13">
        <v>0</v>
      </c>
      <c r="N13">
        <v>0</v>
      </c>
      <c r="O13">
        <v>0</v>
      </c>
      <c r="P13">
        <v>29598263</v>
      </c>
      <c r="Q13">
        <v>1.638680732494413</v>
      </c>
      <c r="R13">
        <v>1489.7166830000001</v>
      </c>
      <c r="S13">
        <v>13.122944705778719</v>
      </c>
      <c r="T13">
        <v>46784459</v>
      </c>
      <c r="U13">
        <v>2.5901787360142241</v>
      </c>
      <c r="V13">
        <v>1841</v>
      </c>
      <c r="W13">
        <v>16.219089117315711</v>
      </c>
      <c r="X13" s="2"/>
      <c r="AA13" s="3" t="str">
        <f t="shared" si="0"/>
        <v>QUITUMBE</v>
      </c>
      <c r="AB13" s="6">
        <f t="shared" si="1"/>
        <v>0.1621908911731571</v>
      </c>
      <c r="AC13" s="4">
        <f t="shared" si="2"/>
        <v>0</v>
      </c>
      <c r="AD13" s="10">
        <f t="shared" si="3"/>
        <v>1.841</v>
      </c>
      <c r="AE13" s="5">
        <f t="shared" si="4"/>
        <v>46.784458999999998</v>
      </c>
    </row>
    <row r="14" spans="1:31" ht="15" x14ac:dyDescent="0.35">
      <c r="A14" t="s">
        <v>35</v>
      </c>
      <c r="B14">
        <v>13</v>
      </c>
      <c r="C14">
        <v>6641</v>
      </c>
      <c r="D14">
        <v>1077104614</v>
      </c>
      <c r="E14">
        <v>65349.9</v>
      </c>
      <c r="F14">
        <v>0</v>
      </c>
      <c r="G14">
        <v>0</v>
      </c>
      <c r="H14">
        <v>0</v>
      </c>
      <c r="I14">
        <v>304.159008051</v>
      </c>
      <c r="J14">
        <v>396</v>
      </c>
      <c r="K14">
        <v>4148871.2200989998</v>
      </c>
      <c r="L14">
        <v>6666558</v>
      </c>
      <c r="M14">
        <v>0</v>
      </c>
      <c r="N14">
        <v>0</v>
      </c>
      <c r="O14">
        <v>0</v>
      </c>
      <c r="P14">
        <v>4148871</v>
      </c>
      <c r="Q14">
        <v>0.38518739661705798</v>
      </c>
      <c r="R14">
        <v>304.159008051</v>
      </c>
      <c r="S14">
        <v>4.5800181907995787</v>
      </c>
      <c r="T14">
        <v>6666558</v>
      </c>
      <c r="U14">
        <v>0.61893320753711301</v>
      </c>
      <c r="V14">
        <v>396</v>
      </c>
      <c r="W14">
        <v>5.9636002628836016</v>
      </c>
      <c r="X14" s="2"/>
      <c r="AA14" s="3" t="str">
        <f t="shared" si="0"/>
        <v>LA FERROVIARIA</v>
      </c>
      <c r="AB14" s="6">
        <f t="shared" si="1"/>
        <v>5.9636002628836018E-2</v>
      </c>
      <c r="AC14" s="4">
        <f t="shared" si="2"/>
        <v>0</v>
      </c>
      <c r="AD14" s="10">
        <f t="shared" si="3"/>
        <v>0.39600000000000002</v>
      </c>
      <c r="AE14" s="5">
        <f t="shared" si="4"/>
        <v>6.6665580000000002</v>
      </c>
    </row>
    <row r="15" spans="1:31" ht="15" x14ac:dyDescent="0.35">
      <c r="A15" t="s">
        <v>41</v>
      </c>
      <c r="B15">
        <v>19</v>
      </c>
      <c r="C15">
        <v>5126</v>
      </c>
      <c r="D15">
        <v>869344433</v>
      </c>
      <c r="E15">
        <v>48791.3</v>
      </c>
      <c r="F15">
        <v>0</v>
      </c>
      <c r="G15">
        <v>0</v>
      </c>
      <c r="H15">
        <v>0</v>
      </c>
      <c r="I15">
        <v>212.035311345</v>
      </c>
      <c r="J15">
        <v>284</v>
      </c>
      <c r="K15">
        <v>5038761.4554199995</v>
      </c>
      <c r="L15">
        <v>7810891</v>
      </c>
      <c r="M15">
        <v>0</v>
      </c>
      <c r="N15">
        <v>0</v>
      </c>
      <c r="O15">
        <v>0</v>
      </c>
      <c r="P15">
        <v>5038761</v>
      </c>
      <c r="Q15">
        <v>0.57960473020953895</v>
      </c>
      <c r="R15">
        <v>212.035311345</v>
      </c>
      <c r="S15">
        <v>4.1364672521459216</v>
      </c>
      <c r="T15">
        <v>7810891</v>
      </c>
      <c r="U15">
        <v>0.89848061766902998</v>
      </c>
      <c r="V15">
        <v>284</v>
      </c>
      <c r="W15">
        <v>5.5336482926388992</v>
      </c>
      <c r="X15" s="2"/>
      <c r="AA15" s="3" t="str">
        <f t="shared" si="0"/>
        <v>CHILIBULO</v>
      </c>
      <c r="AB15" s="6">
        <f t="shared" si="1"/>
        <v>5.5336482926388993E-2</v>
      </c>
      <c r="AC15" s="4">
        <f t="shared" si="2"/>
        <v>0</v>
      </c>
      <c r="AD15" s="10">
        <f t="shared" si="3"/>
        <v>0.28399999999999997</v>
      </c>
      <c r="AE15" s="5">
        <f t="shared" si="4"/>
        <v>7.8108909999999998</v>
      </c>
    </row>
    <row r="16" spans="1:31" ht="15" x14ac:dyDescent="0.35">
      <c r="A16" t="s">
        <v>57</v>
      </c>
      <c r="B16">
        <v>35</v>
      </c>
      <c r="C16">
        <v>5695</v>
      </c>
      <c r="D16">
        <v>1261273325</v>
      </c>
      <c r="E16">
        <v>54274.9</v>
      </c>
      <c r="F16">
        <v>0</v>
      </c>
      <c r="G16">
        <v>0</v>
      </c>
      <c r="H16">
        <v>0</v>
      </c>
      <c r="I16">
        <v>6.3693899999999998E-2</v>
      </c>
      <c r="J16">
        <v>43</v>
      </c>
      <c r="K16">
        <v>1103.7524920000001</v>
      </c>
      <c r="L16">
        <v>743206</v>
      </c>
      <c r="M16">
        <v>0</v>
      </c>
      <c r="N16">
        <v>0</v>
      </c>
      <c r="O16">
        <v>0</v>
      </c>
      <c r="P16">
        <v>1104</v>
      </c>
      <c r="Q16">
        <v>8.7510967728999996E-5</v>
      </c>
      <c r="R16">
        <v>6.3693899999999998E-2</v>
      </c>
      <c r="S16">
        <v>1.118417910448E-3</v>
      </c>
      <c r="T16">
        <v>743206</v>
      </c>
      <c r="U16">
        <v>5.8925043025075001E-2</v>
      </c>
      <c r="V16">
        <v>43</v>
      </c>
      <c r="W16">
        <v>0.75290614421422297</v>
      </c>
      <c r="X16" s="2"/>
      <c r="AA16" s="3" t="str">
        <f t="shared" si="0"/>
        <v>SAN JUAN</v>
      </c>
      <c r="AB16" s="6">
        <f t="shared" si="1"/>
        <v>7.52906144214223E-3</v>
      </c>
      <c r="AC16" s="4">
        <f t="shared" si="2"/>
        <v>0</v>
      </c>
      <c r="AD16" s="10">
        <f t="shared" si="3"/>
        <v>4.2999999999999997E-2</v>
      </c>
      <c r="AE16" s="5">
        <f t="shared" si="4"/>
        <v>0.74320600000000003</v>
      </c>
    </row>
    <row r="17" spans="1:23" x14ac:dyDescent="0.3">
      <c r="A17" t="s">
        <v>24</v>
      </c>
      <c r="B17">
        <v>2</v>
      </c>
      <c r="C17">
        <v>2825</v>
      </c>
      <c r="D17">
        <v>385733696</v>
      </c>
      <c r="E17">
        <v>27497.7</v>
      </c>
      <c r="F17">
        <v>0</v>
      </c>
      <c r="G17">
        <v>0</v>
      </c>
      <c r="H17">
        <v>0</v>
      </c>
      <c r="I17">
        <v>2.8773027E-2</v>
      </c>
      <c r="J17">
        <v>19</v>
      </c>
      <c r="K17">
        <v>325.75618730000002</v>
      </c>
      <c r="L17">
        <v>219297</v>
      </c>
      <c r="M17">
        <v>0</v>
      </c>
      <c r="N17">
        <v>0</v>
      </c>
      <c r="O17">
        <v>0</v>
      </c>
      <c r="P17">
        <v>326</v>
      </c>
      <c r="Q17">
        <v>8.4451057958999994E-5</v>
      </c>
      <c r="R17">
        <v>2.8773027E-2</v>
      </c>
      <c r="S17">
        <v>1.018514230088E-3</v>
      </c>
      <c r="T17">
        <v>219297</v>
      </c>
      <c r="U17">
        <v>5.6851999644236997E-2</v>
      </c>
      <c r="V17">
        <v>19</v>
      </c>
      <c r="W17">
        <v>0.68562191426548702</v>
      </c>
    </row>
    <row r="18" spans="1:23" x14ac:dyDescent="0.3">
      <c r="A18" t="s">
        <v>64</v>
      </c>
      <c r="B18">
        <v>42</v>
      </c>
      <c r="C18">
        <v>1541</v>
      </c>
      <c r="D18">
        <v>235921217</v>
      </c>
      <c r="E18">
        <v>7627.5</v>
      </c>
      <c r="F18">
        <v>0</v>
      </c>
      <c r="G18">
        <v>0</v>
      </c>
      <c r="H18">
        <v>0</v>
      </c>
      <c r="I18">
        <v>1.5258842999999999E-2</v>
      </c>
      <c r="J18">
        <v>10</v>
      </c>
      <c r="K18">
        <v>186.58397149999999</v>
      </c>
      <c r="L18">
        <v>125867</v>
      </c>
      <c r="M18">
        <v>0</v>
      </c>
      <c r="N18">
        <v>0</v>
      </c>
      <c r="O18">
        <v>0</v>
      </c>
      <c r="P18">
        <v>187</v>
      </c>
      <c r="Q18">
        <v>7.9087406205999999E-5</v>
      </c>
      <c r="R18">
        <v>1.5258842999999999E-2</v>
      </c>
      <c r="S18">
        <v>9.9019097988299999E-4</v>
      </c>
      <c r="T18">
        <v>125867</v>
      </c>
      <c r="U18">
        <v>5.3351126493987003E-2</v>
      </c>
      <c r="V18">
        <v>10</v>
      </c>
      <c r="W18">
        <v>0.66684785587281004</v>
      </c>
    </row>
    <row r="19" spans="1:23" x14ac:dyDescent="0.3">
      <c r="A19" t="s">
        <v>28</v>
      </c>
      <c r="B19">
        <v>6</v>
      </c>
      <c r="C19">
        <v>3784</v>
      </c>
      <c r="D19">
        <v>1100694380</v>
      </c>
      <c r="E19">
        <v>40822.699999999997</v>
      </c>
      <c r="F19">
        <v>0</v>
      </c>
      <c r="G19">
        <v>0</v>
      </c>
      <c r="H19">
        <v>0</v>
      </c>
      <c r="I19">
        <v>3.6443987999999997E-2</v>
      </c>
      <c r="J19">
        <v>25</v>
      </c>
      <c r="K19">
        <v>950.08472240000003</v>
      </c>
      <c r="L19">
        <v>639641</v>
      </c>
      <c r="M19">
        <v>0</v>
      </c>
      <c r="N19">
        <v>0</v>
      </c>
      <c r="O19">
        <v>0</v>
      </c>
      <c r="P19">
        <v>950</v>
      </c>
      <c r="Q19">
        <v>8.6316850462999996E-5</v>
      </c>
      <c r="R19">
        <v>3.6443987999999997E-2</v>
      </c>
      <c r="S19">
        <v>9.6310750528499998E-4</v>
      </c>
      <c r="T19">
        <v>639641</v>
      </c>
      <c r="U19">
        <v>5.8112528850189998E-2</v>
      </c>
      <c r="V19">
        <v>25</v>
      </c>
      <c r="W19">
        <v>0.64834609704016899</v>
      </c>
    </row>
    <row r="20" spans="1:23" x14ac:dyDescent="0.3">
      <c r="A20" t="s">
        <v>25</v>
      </c>
      <c r="B20">
        <v>3</v>
      </c>
      <c r="C20">
        <v>3838</v>
      </c>
      <c r="D20">
        <v>715905633</v>
      </c>
      <c r="E20">
        <v>30843.4</v>
      </c>
      <c r="F20">
        <v>0</v>
      </c>
      <c r="G20">
        <v>0</v>
      </c>
      <c r="H20">
        <v>0</v>
      </c>
      <c r="I20">
        <v>2.9105342999999999E-2</v>
      </c>
      <c r="J20">
        <v>20</v>
      </c>
      <c r="K20">
        <v>418.09211119999998</v>
      </c>
      <c r="L20">
        <v>281577</v>
      </c>
      <c r="M20">
        <v>0</v>
      </c>
      <c r="N20">
        <v>0</v>
      </c>
      <c r="O20">
        <v>0</v>
      </c>
      <c r="P20">
        <v>418</v>
      </c>
      <c r="Q20">
        <v>5.8400450033999998E-5</v>
      </c>
      <c r="R20">
        <v>2.9105342999999999E-2</v>
      </c>
      <c r="S20">
        <v>7.5834661281899999E-4</v>
      </c>
      <c r="T20">
        <v>281577</v>
      </c>
      <c r="U20">
        <v>3.9331608848496E-2</v>
      </c>
      <c r="V20">
        <v>20</v>
      </c>
      <c r="W20">
        <v>0.51060515237102699</v>
      </c>
    </row>
    <row r="21" spans="1:23" x14ac:dyDescent="0.3">
      <c r="A21" t="s">
        <v>26</v>
      </c>
      <c r="B21">
        <v>4</v>
      </c>
      <c r="C21">
        <v>2643</v>
      </c>
      <c r="D21">
        <v>1447796575</v>
      </c>
      <c r="E21">
        <v>13631.5</v>
      </c>
      <c r="F21">
        <v>0</v>
      </c>
      <c r="G21">
        <v>0</v>
      </c>
      <c r="H21">
        <v>0</v>
      </c>
      <c r="I21">
        <v>1.966203E-2</v>
      </c>
      <c r="J21">
        <v>13</v>
      </c>
      <c r="K21">
        <v>690.08605120000004</v>
      </c>
      <c r="L21">
        <v>466146</v>
      </c>
      <c r="M21">
        <v>0</v>
      </c>
      <c r="N21">
        <v>0</v>
      </c>
      <c r="O21">
        <v>0</v>
      </c>
      <c r="P21">
        <v>690</v>
      </c>
      <c r="Q21">
        <v>4.7664572697000001E-5</v>
      </c>
      <c r="R21">
        <v>1.966203E-2</v>
      </c>
      <c r="S21">
        <v>7.4392849035200004E-4</v>
      </c>
      <c r="T21">
        <v>466146</v>
      </c>
      <c r="U21">
        <v>3.2196940179453001E-2</v>
      </c>
      <c r="V21">
        <v>13</v>
      </c>
      <c r="W21">
        <v>0.50108136988270902</v>
      </c>
    </row>
    <row r="22" spans="1:23" x14ac:dyDescent="0.3">
      <c r="A22" t="s">
        <v>37</v>
      </c>
      <c r="B22">
        <v>15</v>
      </c>
      <c r="C22">
        <v>8635</v>
      </c>
      <c r="D22">
        <v>1747759641</v>
      </c>
      <c r="E22">
        <v>69186.8</v>
      </c>
      <c r="F22">
        <v>0</v>
      </c>
      <c r="G22">
        <v>0</v>
      </c>
      <c r="H22">
        <v>0</v>
      </c>
      <c r="I22">
        <v>6.3250812000000003E-2</v>
      </c>
      <c r="J22">
        <v>43</v>
      </c>
      <c r="K22">
        <v>1002.3596532</v>
      </c>
      <c r="L22">
        <v>675104</v>
      </c>
      <c r="M22">
        <v>0</v>
      </c>
      <c r="N22">
        <v>0</v>
      </c>
      <c r="O22">
        <v>0</v>
      </c>
      <c r="P22">
        <v>1002</v>
      </c>
      <c r="Q22">
        <v>5.7351115662999998E-5</v>
      </c>
      <c r="R22">
        <v>6.3250812000000003E-2</v>
      </c>
      <c r="S22">
        <v>7.3249348002300005E-4</v>
      </c>
      <c r="T22">
        <v>675104</v>
      </c>
      <c r="U22">
        <v>3.8626818373777003E-2</v>
      </c>
      <c r="V22">
        <v>43</v>
      </c>
      <c r="W22">
        <v>0.49318998013896898</v>
      </c>
    </row>
    <row r="23" spans="1:23" x14ac:dyDescent="0.3">
      <c r="A23" t="s">
        <v>23</v>
      </c>
      <c r="B23">
        <v>1</v>
      </c>
      <c r="C23">
        <v>4300</v>
      </c>
      <c r="D23">
        <v>780826265</v>
      </c>
      <c r="E23">
        <v>41019.699999999997</v>
      </c>
      <c r="F23">
        <v>0</v>
      </c>
      <c r="G23">
        <v>0</v>
      </c>
      <c r="H23">
        <v>0</v>
      </c>
      <c r="I23">
        <v>3.1320782999999998E-2</v>
      </c>
      <c r="J23">
        <v>21</v>
      </c>
      <c r="K23">
        <v>551.2055977</v>
      </c>
      <c r="L23">
        <v>371075</v>
      </c>
      <c r="M23">
        <v>0</v>
      </c>
      <c r="N23">
        <v>0</v>
      </c>
      <c r="O23">
        <v>0</v>
      </c>
      <c r="P23">
        <v>551</v>
      </c>
      <c r="Q23">
        <v>7.0592604556000006E-5</v>
      </c>
      <c r="R23">
        <v>3.1320782999999998E-2</v>
      </c>
      <c r="S23">
        <v>7.2839030232600005E-4</v>
      </c>
      <c r="T23">
        <v>371075</v>
      </c>
      <c r="U23">
        <v>4.7523363294108001E-2</v>
      </c>
      <c r="V23">
        <v>21</v>
      </c>
      <c r="W23">
        <v>0.49033227779069799</v>
      </c>
    </row>
    <row r="24" spans="1:23" x14ac:dyDescent="0.3">
      <c r="A24" t="s">
        <v>47</v>
      </c>
      <c r="B24">
        <v>25</v>
      </c>
      <c r="C24">
        <v>4025</v>
      </c>
      <c r="D24">
        <v>994320733</v>
      </c>
      <c r="E24">
        <v>33931.199999999997</v>
      </c>
      <c r="F24">
        <v>0</v>
      </c>
      <c r="G24">
        <v>0</v>
      </c>
      <c r="H24">
        <v>0</v>
      </c>
      <c r="I24">
        <v>2.8939184999999999E-2</v>
      </c>
      <c r="J24">
        <v>19</v>
      </c>
      <c r="K24">
        <v>517.49086839999995</v>
      </c>
      <c r="L24">
        <v>349194</v>
      </c>
      <c r="M24">
        <v>0</v>
      </c>
      <c r="N24">
        <v>0</v>
      </c>
      <c r="O24">
        <v>0</v>
      </c>
      <c r="P24">
        <v>517</v>
      </c>
      <c r="Q24">
        <v>5.2044662365999998E-5</v>
      </c>
      <c r="R24">
        <v>2.8939184999999999E-2</v>
      </c>
      <c r="S24">
        <v>7.1898596273299998E-4</v>
      </c>
      <c r="T24">
        <v>349194</v>
      </c>
      <c r="U24">
        <v>3.5118862318947001E-2</v>
      </c>
      <c r="V24">
        <v>19</v>
      </c>
      <c r="W24">
        <v>0.48410377013664602</v>
      </c>
    </row>
    <row r="25" spans="1:23" x14ac:dyDescent="0.3">
      <c r="A25" t="s">
        <v>59</v>
      </c>
      <c r="B25">
        <v>37</v>
      </c>
      <c r="C25">
        <v>5201</v>
      </c>
      <c r="D25">
        <v>968964540</v>
      </c>
      <c r="E25">
        <v>57034.9</v>
      </c>
      <c r="F25">
        <v>0</v>
      </c>
      <c r="G25">
        <v>0</v>
      </c>
      <c r="H25">
        <v>0</v>
      </c>
      <c r="I25">
        <v>3.7385549999999997E-2</v>
      </c>
      <c r="J25">
        <v>25</v>
      </c>
      <c r="K25">
        <v>443.72623979999997</v>
      </c>
      <c r="L25">
        <v>299301</v>
      </c>
      <c r="M25">
        <v>0</v>
      </c>
      <c r="N25">
        <v>0</v>
      </c>
      <c r="O25">
        <v>0</v>
      </c>
      <c r="P25">
        <v>444</v>
      </c>
      <c r="Q25">
        <v>4.5793857429E-5</v>
      </c>
      <c r="R25">
        <v>3.7385549999999997E-2</v>
      </c>
      <c r="S25">
        <v>7.1881465102900004E-4</v>
      </c>
      <c r="T25">
        <v>299301</v>
      </c>
      <c r="U25">
        <v>3.0888781159500001E-2</v>
      </c>
      <c r="V25">
        <v>25</v>
      </c>
      <c r="W25">
        <v>0.48408568880984398</v>
      </c>
    </row>
    <row r="26" spans="1:23" x14ac:dyDescent="0.3">
      <c r="A26" t="s">
        <v>27</v>
      </c>
      <c r="B26">
        <v>5</v>
      </c>
      <c r="C26">
        <v>3647</v>
      </c>
      <c r="D26">
        <v>781109400</v>
      </c>
      <c r="E26">
        <v>28352</v>
      </c>
      <c r="F26">
        <v>0</v>
      </c>
      <c r="G26">
        <v>0</v>
      </c>
      <c r="H26">
        <v>0</v>
      </c>
      <c r="I26">
        <v>0.94735128800000001</v>
      </c>
      <c r="J26">
        <v>17</v>
      </c>
      <c r="K26">
        <v>10967.8528843</v>
      </c>
      <c r="L26">
        <v>337452</v>
      </c>
      <c r="M26">
        <v>0</v>
      </c>
      <c r="N26">
        <v>0</v>
      </c>
      <c r="O26">
        <v>0</v>
      </c>
      <c r="P26">
        <v>10968</v>
      </c>
      <c r="Q26">
        <v>1.40413786821E-3</v>
      </c>
      <c r="R26">
        <v>0.94735128800000001</v>
      </c>
      <c r="S26">
        <v>2.5976180093227001E-2</v>
      </c>
      <c r="T26">
        <v>337452</v>
      </c>
      <c r="U26">
        <v>4.3201645847726997E-2</v>
      </c>
      <c r="V26">
        <v>17</v>
      </c>
      <c r="W26">
        <v>0.468067464418152</v>
      </c>
    </row>
    <row r="27" spans="1:23" x14ac:dyDescent="0.3">
      <c r="A27" t="s">
        <v>70</v>
      </c>
      <c r="B27">
        <v>48</v>
      </c>
      <c r="C27">
        <v>6974</v>
      </c>
      <c r="D27">
        <v>1751057050</v>
      </c>
      <c r="E27">
        <v>55731.1</v>
      </c>
      <c r="F27">
        <v>0</v>
      </c>
      <c r="G27">
        <v>0</v>
      </c>
      <c r="H27">
        <v>0</v>
      </c>
      <c r="I27">
        <v>4.8158127000000002E-2</v>
      </c>
      <c r="J27">
        <v>32</v>
      </c>
      <c r="K27">
        <v>858.56412209999996</v>
      </c>
      <c r="L27">
        <v>579882</v>
      </c>
      <c r="M27">
        <v>0</v>
      </c>
      <c r="N27">
        <v>0</v>
      </c>
      <c r="O27">
        <v>0</v>
      </c>
      <c r="P27">
        <v>859</v>
      </c>
      <c r="Q27">
        <v>4.9031190749000002E-5</v>
      </c>
      <c r="R27">
        <v>4.8158127000000002E-2</v>
      </c>
      <c r="S27">
        <v>6.9053809865199996E-4</v>
      </c>
      <c r="T27">
        <v>579882</v>
      </c>
      <c r="U27">
        <v>3.3116121005774997E-2</v>
      </c>
      <c r="V27">
        <v>32</v>
      </c>
      <c r="W27">
        <v>0.46519884343274998</v>
      </c>
    </row>
    <row r="28" spans="1:23" x14ac:dyDescent="0.3">
      <c r="A28" t="s">
        <v>34</v>
      </c>
      <c r="B28">
        <v>12</v>
      </c>
      <c r="C28">
        <v>3757</v>
      </c>
      <c r="D28">
        <v>1218171533</v>
      </c>
      <c r="E28">
        <v>32794</v>
      </c>
      <c r="F28">
        <v>0</v>
      </c>
      <c r="G28">
        <v>0</v>
      </c>
      <c r="H28">
        <v>0</v>
      </c>
      <c r="I28">
        <v>2.5505252999999999E-2</v>
      </c>
      <c r="J28">
        <v>17</v>
      </c>
      <c r="K28">
        <v>584.70010779999996</v>
      </c>
      <c r="L28">
        <v>395518</v>
      </c>
      <c r="M28">
        <v>0</v>
      </c>
      <c r="N28">
        <v>0</v>
      </c>
      <c r="O28">
        <v>0</v>
      </c>
      <c r="P28">
        <v>585</v>
      </c>
      <c r="Q28">
        <v>4.7998175284999999E-5</v>
      </c>
      <c r="R28">
        <v>2.5505252999999999E-2</v>
      </c>
      <c r="S28">
        <v>6.7887285067899997E-4</v>
      </c>
      <c r="T28">
        <v>395518</v>
      </c>
      <c r="U28">
        <v>3.2468171955095999E-2</v>
      </c>
      <c r="V28">
        <v>17</v>
      </c>
      <c r="W28">
        <v>0.45731822667021599</v>
      </c>
    </row>
    <row r="29" spans="1:23" x14ac:dyDescent="0.3">
      <c r="A29" t="s">
        <v>50</v>
      </c>
      <c r="B29">
        <v>28</v>
      </c>
      <c r="C29">
        <v>5368</v>
      </c>
      <c r="D29">
        <v>1346079857</v>
      </c>
      <c r="E29">
        <v>44574.1</v>
      </c>
      <c r="F29">
        <v>0</v>
      </c>
      <c r="G29">
        <v>0</v>
      </c>
      <c r="H29">
        <v>0</v>
      </c>
      <c r="I29">
        <v>3.5751663000000003E-2</v>
      </c>
      <c r="J29">
        <v>24</v>
      </c>
      <c r="K29">
        <v>679.32297989999995</v>
      </c>
      <c r="L29">
        <v>457981</v>
      </c>
      <c r="M29">
        <v>0</v>
      </c>
      <c r="N29">
        <v>0</v>
      </c>
      <c r="O29">
        <v>0</v>
      </c>
      <c r="P29">
        <v>679</v>
      </c>
      <c r="Q29">
        <v>5.0466766605000001E-5</v>
      </c>
      <c r="R29">
        <v>3.5751663000000003E-2</v>
      </c>
      <c r="S29">
        <v>6.6601458643799998E-4</v>
      </c>
      <c r="T29">
        <v>457981</v>
      </c>
      <c r="U29">
        <v>3.4023348290683E-2</v>
      </c>
      <c r="V29">
        <v>24</v>
      </c>
      <c r="W29">
        <v>0.44850306831222098</v>
      </c>
    </row>
    <row r="30" spans="1:23" x14ac:dyDescent="0.3">
      <c r="A30" t="s">
        <v>31</v>
      </c>
      <c r="B30">
        <v>9</v>
      </c>
      <c r="C30">
        <v>4548</v>
      </c>
      <c r="D30">
        <v>1012286631</v>
      </c>
      <c r="E30">
        <v>32058.400000000001</v>
      </c>
      <c r="F30">
        <v>0</v>
      </c>
      <c r="G30">
        <v>0</v>
      </c>
      <c r="H30">
        <v>0</v>
      </c>
      <c r="I30">
        <v>2.907765E-2</v>
      </c>
      <c r="J30">
        <v>20</v>
      </c>
      <c r="K30">
        <v>518.35390050000001</v>
      </c>
      <c r="L30">
        <v>349226</v>
      </c>
      <c r="M30">
        <v>0</v>
      </c>
      <c r="N30">
        <v>0</v>
      </c>
      <c r="O30">
        <v>0</v>
      </c>
      <c r="P30">
        <v>518</v>
      </c>
      <c r="Q30">
        <v>5.1206237877000003E-5</v>
      </c>
      <c r="R30">
        <v>2.907765E-2</v>
      </c>
      <c r="S30">
        <v>6.3935026385200005E-4</v>
      </c>
      <c r="T30">
        <v>349226</v>
      </c>
      <c r="U30">
        <v>3.4498742362154E-2</v>
      </c>
      <c r="V30">
        <v>20</v>
      </c>
      <c r="W30">
        <v>0.43056269094107302</v>
      </c>
    </row>
    <row r="31" spans="1:23" x14ac:dyDescent="0.3">
      <c r="A31" t="s">
        <v>86</v>
      </c>
      <c r="B31">
        <v>64</v>
      </c>
      <c r="C31">
        <v>1048</v>
      </c>
      <c r="D31">
        <v>121792928</v>
      </c>
      <c r="E31">
        <v>9809.2999999999993</v>
      </c>
      <c r="F31">
        <v>0</v>
      </c>
      <c r="G31">
        <v>0</v>
      </c>
      <c r="H31">
        <v>0</v>
      </c>
      <c r="I31">
        <v>6.6740130000000003E-3</v>
      </c>
      <c r="J31">
        <v>4</v>
      </c>
      <c r="K31">
        <v>62.215001800000003</v>
      </c>
      <c r="L31">
        <v>41892</v>
      </c>
      <c r="M31">
        <v>0</v>
      </c>
      <c r="N31">
        <v>0</v>
      </c>
      <c r="O31">
        <v>0</v>
      </c>
      <c r="P31">
        <v>62</v>
      </c>
      <c r="Q31">
        <v>5.1082606391999998E-5</v>
      </c>
      <c r="R31">
        <v>6.6740130000000003E-3</v>
      </c>
      <c r="S31">
        <v>6.3683330152700004E-4</v>
      </c>
      <c r="T31">
        <v>41892</v>
      </c>
      <c r="U31">
        <v>3.4395764368473997E-2</v>
      </c>
      <c r="V31">
        <v>4</v>
      </c>
      <c r="W31">
        <v>0.42872637089694599</v>
      </c>
    </row>
    <row r="32" spans="1:23" x14ac:dyDescent="0.3">
      <c r="A32" t="s">
        <v>45</v>
      </c>
      <c r="B32">
        <v>23</v>
      </c>
      <c r="C32">
        <v>31</v>
      </c>
      <c r="D32">
        <v>3793046</v>
      </c>
      <c r="E32">
        <v>1978.7</v>
      </c>
      <c r="F32">
        <v>0</v>
      </c>
      <c r="G32">
        <v>0</v>
      </c>
      <c r="H32">
        <v>0</v>
      </c>
      <c r="I32">
        <v>1.9385100000000001E-4</v>
      </c>
      <c r="J32">
        <v>0</v>
      </c>
      <c r="K32">
        <v>2.2020574000000002</v>
      </c>
      <c r="L32">
        <v>1482</v>
      </c>
      <c r="M32">
        <v>0</v>
      </c>
      <c r="N32">
        <v>0</v>
      </c>
      <c r="O32">
        <v>0</v>
      </c>
      <c r="P32">
        <v>2</v>
      </c>
      <c r="Q32">
        <v>5.8055114766E-5</v>
      </c>
      <c r="R32">
        <v>1.9385100000000001E-4</v>
      </c>
      <c r="S32">
        <v>6.2532580645200005E-4</v>
      </c>
      <c r="T32">
        <v>1482</v>
      </c>
      <c r="U32">
        <v>3.9079762571737002E-2</v>
      </c>
      <c r="V32">
        <v>0</v>
      </c>
      <c r="W32">
        <v>0.420937096774193</v>
      </c>
    </row>
    <row r="33" spans="1:23" x14ac:dyDescent="0.3">
      <c r="A33" t="s">
        <v>83</v>
      </c>
      <c r="B33">
        <v>61</v>
      </c>
      <c r="C33">
        <v>1353</v>
      </c>
      <c r="D33">
        <v>335038369</v>
      </c>
      <c r="E33">
        <v>16800</v>
      </c>
      <c r="F33">
        <v>0</v>
      </c>
      <c r="G33">
        <v>0</v>
      </c>
      <c r="H33">
        <v>0</v>
      </c>
      <c r="I33">
        <v>8.0032769999999996E-3</v>
      </c>
      <c r="J33">
        <v>5</v>
      </c>
      <c r="K33">
        <v>418.41892230000002</v>
      </c>
      <c r="L33">
        <v>281712</v>
      </c>
      <c r="M33">
        <v>0</v>
      </c>
      <c r="N33">
        <v>0</v>
      </c>
      <c r="O33">
        <v>0</v>
      </c>
      <c r="P33">
        <v>418</v>
      </c>
      <c r="Q33">
        <v>1.24886867078E-4</v>
      </c>
      <c r="R33">
        <v>8.0032769999999996E-3</v>
      </c>
      <c r="S33">
        <v>5.9152084257200002E-4</v>
      </c>
      <c r="T33">
        <v>281712</v>
      </c>
      <c r="U33">
        <v>8.4083394839694001E-2</v>
      </c>
      <c r="V33">
        <v>5</v>
      </c>
      <c r="W33">
        <v>0.39825909260901698</v>
      </c>
    </row>
    <row r="34" spans="1:23" x14ac:dyDescent="0.3">
      <c r="A34" t="s">
        <v>63</v>
      </c>
      <c r="B34">
        <v>41</v>
      </c>
      <c r="C34">
        <v>3321</v>
      </c>
      <c r="D34">
        <v>860076609</v>
      </c>
      <c r="E34">
        <v>21216.799999999999</v>
      </c>
      <c r="F34">
        <v>0</v>
      </c>
      <c r="G34">
        <v>0</v>
      </c>
      <c r="H34">
        <v>0</v>
      </c>
      <c r="I34">
        <v>1.8083529000000001E-2</v>
      </c>
      <c r="J34">
        <v>12</v>
      </c>
      <c r="K34">
        <v>322.84154539999997</v>
      </c>
      <c r="L34">
        <v>219482</v>
      </c>
      <c r="M34">
        <v>0</v>
      </c>
      <c r="N34">
        <v>0</v>
      </c>
      <c r="O34">
        <v>0</v>
      </c>
      <c r="P34">
        <v>323</v>
      </c>
      <c r="Q34">
        <v>3.7536370854000003E-5</v>
      </c>
      <c r="R34">
        <v>1.8083529000000001E-2</v>
      </c>
      <c r="S34">
        <v>5.4452059620599999E-4</v>
      </c>
      <c r="T34">
        <v>219482</v>
      </c>
      <c r="U34">
        <v>2.5518936962406001E-2</v>
      </c>
      <c r="V34">
        <v>12</v>
      </c>
      <c r="W34">
        <v>0.36743470138512502</v>
      </c>
    </row>
    <row r="35" spans="1:23" x14ac:dyDescent="0.3">
      <c r="A35" t="s">
        <v>48</v>
      </c>
      <c r="B35">
        <v>26</v>
      </c>
      <c r="C35">
        <v>8161</v>
      </c>
      <c r="D35">
        <v>1139284656</v>
      </c>
      <c r="E35">
        <v>63206.3</v>
      </c>
      <c r="F35">
        <v>0</v>
      </c>
      <c r="G35">
        <v>0</v>
      </c>
      <c r="H35">
        <v>0</v>
      </c>
      <c r="I35">
        <v>4.2481062E-2</v>
      </c>
      <c r="J35">
        <v>29</v>
      </c>
      <c r="K35">
        <v>433.81993870000002</v>
      </c>
      <c r="L35">
        <v>292904</v>
      </c>
      <c r="M35">
        <v>0</v>
      </c>
      <c r="N35">
        <v>0</v>
      </c>
      <c r="O35">
        <v>0</v>
      </c>
      <c r="P35">
        <v>434</v>
      </c>
      <c r="Q35">
        <v>3.8078274517000003E-5</v>
      </c>
      <c r="R35">
        <v>4.2481062E-2</v>
      </c>
      <c r="S35">
        <v>5.2053745864499997E-4</v>
      </c>
      <c r="T35">
        <v>292904</v>
      </c>
      <c r="U35">
        <v>2.5709477033333001E-2</v>
      </c>
      <c r="V35">
        <v>29</v>
      </c>
      <c r="W35">
        <v>0.35055551482661401</v>
      </c>
    </row>
    <row r="36" spans="1:23" x14ac:dyDescent="0.3">
      <c r="A36" t="s">
        <v>81</v>
      </c>
      <c r="B36">
        <v>59</v>
      </c>
      <c r="C36">
        <v>107</v>
      </c>
      <c r="D36">
        <v>24711254</v>
      </c>
      <c r="E36">
        <v>1351.2</v>
      </c>
      <c r="F36">
        <v>0</v>
      </c>
      <c r="G36">
        <v>0</v>
      </c>
      <c r="H36">
        <v>0</v>
      </c>
      <c r="I36">
        <v>4.9847400000000005E-4</v>
      </c>
      <c r="J36">
        <v>0</v>
      </c>
      <c r="K36">
        <v>2.9086349</v>
      </c>
      <c r="L36">
        <v>1958</v>
      </c>
      <c r="M36">
        <v>0</v>
      </c>
      <c r="N36">
        <v>0</v>
      </c>
      <c r="O36">
        <v>0</v>
      </c>
      <c r="P36">
        <v>3</v>
      </c>
      <c r="Q36">
        <v>1.1770487040000001E-5</v>
      </c>
      <c r="R36">
        <v>4.9847400000000005E-4</v>
      </c>
      <c r="S36">
        <v>4.6586355140200002E-4</v>
      </c>
      <c r="T36">
        <v>1958</v>
      </c>
      <c r="U36">
        <v>7.9233009918389993E-3</v>
      </c>
      <c r="V36">
        <v>0</v>
      </c>
      <c r="W36">
        <v>0.31359532710280402</v>
      </c>
    </row>
    <row r="37" spans="1:23" x14ac:dyDescent="0.3">
      <c r="A37" t="s">
        <v>52</v>
      </c>
      <c r="B37">
        <v>30</v>
      </c>
      <c r="C37">
        <v>5297</v>
      </c>
      <c r="D37">
        <v>3609643787</v>
      </c>
      <c r="E37">
        <v>45074.9</v>
      </c>
      <c r="F37">
        <v>0</v>
      </c>
      <c r="G37">
        <v>0</v>
      </c>
      <c r="H37">
        <v>0</v>
      </c>
      <c r="I37">
        <v>2.2182093E-2</v>
      </c>
      <c r="J37">
        <v>15</v>
      </c>
      <c r="K37">
        <v>846.30034709999995</v>
      </c>
      <c r="L37">
        <v>571212</v>
      </c>
      <c r="M37">
        <v>0</v>
      </c>
      <c r="N37">
        <v>0</v>
      </c>
      <c r="O37">
        <v>0</v>
      </c>
      <c r="P37">
        <v>846</v>
      </c>
      <c r="Q37">
        <v>2.3445536375000001E-5</v>
      </c>
      <c r="R37">
        <v>2.2182093E-2</v>
      </c>
      <c r="S37">
        <v>4.1876709458200001E-4</v>
      </c>
      <c r="T37">
        <v>571212</v>
      </c>
      <c r="U37">
        <v>1.5824619276836E-2</v>
      </c>
      <c r="V37">
        <v>15</v>
      </c>
      <c r="W37">
        <v>0.28225275067019101</v>
      </c>
    </row>
    <row r="38" spans="1:23" x14ac:dyDescent="0.3">
      <c r="A38" t="s">
        <v>54</v>
      </c>
      <c r="B38">
        <v>32</v>
      </c>
      <c r="C38">
        <v>3131</v>
      </c>
      <c r="D38">
        <v>789397336</v>
      </c>
      <c r="E38">
        <v>24531.5</v>
      </c>
      <c r="F38">
        <v>0</v>
      </c>
      <c r="G38">
        <v>0</v>
      </c>
      <c r="H38">
        <v>0</v>
      </c>
      <c r="I38">
        <v>1.1243358E-2</v>
      </c>
      <c r="J38">
        <v>8</v>
      </c>
      <c r="K38">
        <v>135.03755509999999</v>
      </c>
      <c r="L38">
        <v>92497</v>
      </c>
      <c r="M38">
        <v>0</v>
      </c>
      <c r="N38">
        <v>0</v>
      </c>
      <c r="O38">
        <v>0</v>
      </c>
      <c r="P38">
        <v>135</v>
      </c>
      <c r="Q38">
        <v>1.7106411294999999E-5</v>
      </c>
      <c r="R38">
        <v>1.1243358E-2</v>
      </c>
      <c r="S38">
        <v>3.5909798786300001E-4</v>
      </c>
      <c r="T38">
        <v>92497</v>
      </c>
      <c r="U38">
        <v>1.1717384351722E-2</v>
      </c>
      <c r="V38">
        <v>8</v>
      </c>
      <c r="W38">
        <v>0.24258065927818601</v>
      </c>
    </row>
    <row r="39" spans="1:23" x14ac:dyDescent="0.3">
      <c r="A39" t="s">
        <v>46</v>
      </c>
      <c r="B39">
        <v>24</v>
      </c>
      <c r="C39">
        <v>3508</v>
      </c>
      <c r="D39">
        <v>1517196293</v>
      </c>
      <c r="E39">
        <v>28308.2</v>
      </c>
      <c r="F39">
        <v>0</v>
      </c>
      <c r="G39">
        <v>0</v>
      </c>
      <c r="H39">
        <v>0</v>
      </c>
      <c r="I39">
        <v>1.190799E-2</v>
      </c>
      <c r="J39">
        <v>8</v>
      </c>
      <c r="K39">
        <v>369.81499079999998</v>
      </c>
      <c r="L39">
        <v>250016</v>
      </c>
      <c r="M39">
        <v>0</v>
      </c>
      <c r="N39">
        <v>0</v>
      </c>
      <c r="O39">
        <v>0</v>
      </c>
      <c r="P39">
        <v>370</v>
      </c>
      <c r="Q39">
        <v>2.437489417E-5</v>
      </c>
      <c r="R39">
        <v>1.190799E-2</v>
      </c>
      <c r="S39">
        <v>3.3945239452700001E-4</v>
      </c>
      <c r="T39">
        <v>250016</v>
      </c>
      <c r="U39">
        <v>1.6478811657749001E-2</v>
      </c>
      <c r="V39">
        <v>8</v>
      </c>
      <c r="W39">
        <v>0.22899881767388799</v>
      </c>
    </row>
    <row r="40" spans="1:23" x14ac:dyDescent="0.3">
      <c r="A40" t="s">
        <v>62</v>
      </c>
      <c r="B40">
        <v>40</v>
      </c>
      <c r="C40">
        <v>5721</v>
      </c>
      <c r="D40">
        <v>1805991449</v>
      </c>
      <c r="E40">
        <v>32733.200000000001</v>
      </c>
      <c r="F40">
        <v>0</v>
      </c>
      <c r="G40">
        <v>0</v>
      </c>
      <c r="H40">
        <v>0</v>
      </c>
      <c r="I40">
        <v>1.7391204E-2</v>
      </c>
      <c r="J40">
        <v>12</v>
      </c>
      <c r="K40">
        <v>426.388127</v>
      </c>
      <c r="L40">
        <v>292140</v>
      </c>
      <c r="M40">
        <v>0</v>
      </c>
      <c r="N40">
        <v>0</v>
      </c>
      <c r="O40">
        <v>0</v>
      </c>
      <c r="P40">
        <v>426</v>
      </c>
      <c r="Q40">
        <v>2.3609642624000001E-5</v>
      </c>
      <c r="R40">
        <v>1.7391204E-2</v>
      </c>
      <c r="S40">
        <v>3.0398888306199998E-4</v>
      </c>
      <c r="T40">
        <v>292140</v>
      </c>
      <c r="U40">
        <v>1.6176155499895001E-2</v>
      </c>
      <c r="V40">
        <v>12</v>
      </c>
      <c r="W40">
        <v>0.20608761396608999</v>
      </c>
    </row>
    <row r="41" spans="1:23" x14ac:dyDescent="0.3">
      <c r="A41" t="s">
        <v>33</v>
      </c>
      <c r="B41">
        <v>11</v>
      </c>
      <c r="C41">
        <v>4473</v>
      </c>
      <c r="D41">
        <v>980491758</v>
      </c>
      <c r="E41">
        <v>41692.800000000003</v>
      </c>
      <c r="F41">
        <v>0</v>
      </c>
      <c r="G41">
        <v>0</v>
      </c>
      <c r="H41">
        <v>0</v>
      </c>
      <c r="I41">
        <v>9.8310150000000002E-3</v>
      </c>
      <c r="J41">
        <v>7</v>
      </c>
      <c r="K41">
        <v>228.43544080000001</v>
      </c>
      <c r="L41">
        <v>154700</v>
      </c>
      <c r="M41">
        <v>0</v>
      </c>
      <c r="N41">
        <v>0</v>
      </c>
      <c r="O41">
        <v>0</v>
      </c>
      <c r="P41">
        <v>228</v>
      </c>
      <c r="Q41">
        <v>2.329804803E-5</v>
      </c>
      <c r="R41">
        <v>9.8310150000000002E-3</v>
      </c>
      <c r="S41">
        <v>2.1978571428599999E-4</v>
      </c>
      <c r="T41">
        <v>154700</v>
      </c>
      <c r="U41">
        <v>1.5777825247835001E-2</v>
      </c>
      <c r="V41">
        <v>7</v>
      </c>
      <c r="W41">
        <v>0.14820712615694201</v>
      </c>
    </row>
    <row r="42" spans="1:23" x14ac:dyDescent="0.3">
      <c r="A42" t="s">
        <v>67</v>
      </c>
      <c r="B42">
        <v>45</v>
      </c>
      <c r="C42">
        <v>13392</v>
      </c>
      <c r="D42">
        <v>1573501467</v>
      </c>
      <c r="E42">
        <v>82977.8</v>
      </c>
      <c r="F42">
        <v>0</v>
      </c>
      <c r="G42">
        <v>0</v>
      </c>
      <c r="H42">
        <v>0</v>
      </c>
      <c r="I42">
        <v>2.4508305000000001E-2</v>
      </c>
      <c r="J42">
        <v>17</v>
      </c>
      <c r="K42">
        <v>147.9220546</v>
      </c>
      <c r="L42">
        <v>99930</v>
      </c>
      <c r="M42">
        <v>0</v>
      </c>
      <c r="N42">
        <v>0</v>
      </c>
      <c r="O42">
        <v>0</v>
      </c>
      <c r="P42">
        <v>148</v>
      </c>
      <c r="Q42">
        <v>9.4008208909999995E-6</v>
      </c>
      <c r="R42">
        <v>2.4508305000000001E-2</v>
      </c>
      <c r="S42">
        <v>1.8300705645200001E-4</v>
      </c>
      <c r="T42">
        <v>99930</v>
      </c>
      <c r="U42">
        <v>6.3508171658519996E-3</v>
      </c>
      <c r="V42">
        <v>17</v>
      </c>
      <c r="W42">
        <v>0.123245905473417</v>
      </c>
    </row>
    <row r="43" spans="1:23" x14ac:dyDescent="0.3">
      <c r="A43" t="s">
        <v>65</v>
      </c>
      <c r="B43">
        <v>43</v>
      </c>
      <c r="C43">
        <v>609</v>
      </c>
      <c r="D43">
        <v>189241634</v>
      </c>
      <c r="E43">
        <v>9060.9</v>
      </c>
      <c r="F43">
        <v>0</v>
      </c>
      <c r="G43">
        <v>0</v>
      </c>
      <c r="H43">
        <v>0</v>
      </c>
      <c r="I43">
        <v>7.20018E-4</v>
      </c>
      <c r="J43">
        <v>0</v>
      </c>
      <c r="K43">
        <v>8.5006698000000007</v>
      </c>
      <c r="L43">
        <v>5737</v>
      </c>
      <c r="M43">
        <v>0</v>
      </c>
      <c r="N43">
        <v>0</v>
      </c>
      <c r="O43">
        <v>0</v>
      </c>
      <c r="P43">
        <v>9</v>
      </c>
      <c r="Q43">
        <v>4.4919659700000004E-6</v>
      </c>
      <c r="R43">
        <v>7.20018E-4</v>
      </c>
      <c r="S43">
        <v>1.1822955665E-4</v>
      </c>
      <c r="T43">
        <v>5737</v>
      </c>
      <c r="U43">
        <v>3.0317804672140001E-3</v>
      </c>
      <c r="V43">
        <v>0</v>
      </c>
      <c r="W43">
        <v>7.9734110673235006E-2</v>
      </c>
    </row>
    <row r="44" spans="1:23" x14ac:dyDescent="0.3">
      <c r="A44" t="s">
        <v>36</v>
      </c>
      <c r="B44">
        <v>14</v>
      </c>
      <c r="C44">
        <v>5960</v>
      </c>
      <c r="D44">
        <v>1623701668</v>
      </c>
      <c r="E44">
        <v>54338.6</v>
      </c>
      <c r="F44">
        <v>0</v>
      </c>
      <c r="G44">
        <v>0</v>
      </c>
      <c r="H44">
        <v>0</v>
      </c>
      <c r="I44">
        <v>5.8155300000000002E-3</v>
      </c>
      <c r="J44">
        <v>4</v>
      </c>
      <c r="K44">
        <v>104.2898713</v>
      </c>
      <c r="L44">
        <v>70238</v>
      </c>
      <c r="M44">
        <v>0</v>
      </c>
      <c r="N44">
        <v>0</v>
      </c>
      <c r="O44">
        <v>0</v>
      </c>
      <c r="P44">
        <v>104</v>
      </c>
      <c r="Q44">
        <v>6.4229700189999999E-6</v>
      </c>
      <c r="R44">
        <v>5.8155300000000002E-3</v>
      </c>
      <c r="S44">
        <v>9.7576006711000003E-5</v>
      </c>
      <c r="T44">
        <v>70238</v>
      </c>
      <c r="U44">
        <v>4.3258187888590002E-3</v>
      </c>
      <c r="V44">
        <v>4</v>
      </c>
      <c r="W44">
        <v>6.5695745721477003E-2</v>
      </c>
    </row>
    <row r="45" spans="1:23" x14ac:dyDescent="0.3">
      <c r="A45" t="s">
        <v>40</v>
      </c>
      <c r="B45">
        <v>18</v>
      </c>
      <c r="C45">
        <v>461</v>
      </c>
      <c r="D45">
        <v>57919150</v>
      </c>
      <c r="E45">
        <v>2954.7</v>
      </c>
      <c r="F45">
        <v>0</v>
      </c>
      <c r="G45">
        <v>0</v>
      </c>
      <c r="H45">
        <v>0</v>
      </c>
      <c r="I45">
        <v>2.7693000000000001E-5</v>
      </c>
      <c r="J45">
        <v>0</v>
      </c>
      <c r="K45">
        <v>7.21826E-2</v>
      </c>
      <c r="L45">
        <v>63</v>
      </c>
      <c r="M45">
        <v>0</v>
      </c>
      <c r="N45">
        <v>0</v>
      </c>
      <c r="O45">
        <v>0</v>
      </c>
      <c r="P45">
        <v>0</v>
      </c>
      <c r="Q45">
        <v>1.24626483E-7</v>
      </c>
      <c r="R45">
        <v>2.7693000000000001E-5</v>
      </c>
      <c r="S45">
        <v>6.0071583510000001E-6</v>
      </c>
      <c r="T45">
        <v>63</v>
      </c>
      <c r="U45">
        <v>1.08020922007E-4</v>
      </c>
      <c r="V45">
        <v>0</v>
      </c>
      <c r="W45">
        <v>4.0763099783079999E-3</v>
      </c>
    </row>
    <row r="46" spans="1:23" x14ac:dyDescent="0.3">
      <c r="A46" t="s">
        <v>32</v>
      </c>
      <c r="B46">
        <v>10</v>
      </c>
      <c r="C46">
        <v>5869</v>
      </c>
      <c r="D46">
        <v>998326189</v>
      </c>
      <c r="E46">
        <v>46141.9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39</v>
      </c>
      <c r="B47">
        <v>17</v>
      </c>
      <c r="C47">
        <v>1752</v>
      </c>
      <c r="D47">
        <v>181756281</v>
      </c>
      <c r="E47">
        <v>8115.9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43</v>
      </c>
      <c r="B48">
        <v>21</v>
      </c>
      <c r="C48">
        <v>7979</v>
      </c>
      <c r="D48">
        <v>1203740583</v>
      </c>
      <c r="E48">
        <v>55415.3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44</v>
      </c>
      <c r="B49">
        <v>22</v>
      </c>
      <c r="C49">
        <v>154</v>
      </c>
      <c r="D49">
        <v>13287952</v>
      </c>
      <c r="E49">
        <v>475.6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49</v>
      </c>
      <c r="B50">
        <v>27</v>
      </c>
      <c r="C50">
        <v>70</v>
      </c>
      <c r="D50">
        <v>11024840</v>
      </c>
      <c r="E50">
        <v>463.7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58</v>
      </c>
      <c r="B51">
        <v>36</v>
      </c>
      <c r="C51">
        <v>3927</v>
      </c>
      <c r="D51">
        <v>796730654</v>
      </c>
      <c r="E51">
        <v>31179.7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61</v>
      </c>
      <c r="B52">
        <v>39</v>
      </c>
      <c r="C52">
        <v>78</v>
      </c>
      <c r="D52">
        <v>19805895</v>
      </c>
      <c r="E52">
        <v>1410.3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68</v>
      </c>
      <c r="B53">
        <v>46</v>
      </c>
      <c r="C53">
        <v>1804</v>
      </c>
      <c r="D53">
        <v>324104635</v>
      </c>
      <c r="E53">
        <v>13715.4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71</v>
      </c>
      <c r="B54">
        <v>49</v>
      </c>
      <c r="C54">
        <v>1188</v>
      </c>
      <c r="D54">
        <v>202221566</v>
      </c>
      <c r="E54">
        <v>9989.4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 t="s">
        <v>72</v>
      </c>
      <c r="B55">
        <v>50</v>
      </c>
      <c r="C55">
        <v>413</v>
      </c>
      <c r="D55">
        <v>53917846</v>
      </c>
      <c r="E55">
        <v>2897.5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A56" t="s">
        <v>73</v>
      </c>
      <c r="B56">
        <v>51</v>
      </c>
      <c r="C56">
        <v>740</v>
      </c>
      <c r="D56">
        <v>131286902</v>
      </c>
      <c r="E56">
        <v>12136.7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3">
      <c r="A57" t="s">
        <v>74</v>
      </c>
      <c r="B57">
        <v>52</v>
      </c>
      <c r="C57">
        <v>22195</v>
      </c>
      <c r="D57">
        <v>3591056480</v>
      </c>
      <c r="E57">
        <v>150349.79999999999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 t="s">
        <v>75</v>
      </c>
      <c r="B58">
        <v>53</v>
      </c>
      <c r="C58">
        <v>264</v>
      </c>
      <c r="D58">
        <v>31752846</v>
      </c>
      <c r="E58">
        <v>1252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 t="s">
        <v>76</v>
      </c>
      <c r="B59">
        <v>54</v>
      </c>
      <c r="C59">
        <v>455</v>
      </c>
      <c r="D59">
        <v>105720419</v>
      </c>
      <c r="E59">
        <v>6107.4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 t="s">
        <v>77</v>
      </c>
      <c r="B60">
        <v>55</v>
      </c>
      <c r="C60">
        <v>3447</v>
      </c>
      <c r="D60">
        <v>793464061</v>
      </c>
      <c r="E60">
        <v>31990.1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3">
      <c r="A61" t="s">
        <v>78</v>
      </c>
      <c r="B61">
        <v>56</v>
      </c>
      <c r="C61">
        <v>68</v>
      </c>
      <c r="D61">
        <v>4000364</v>
      </c>
      <c r="E61">
        <v>346.3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3">
      <c r="A62" t="s">
        <v>79</v>
      </c>
      <c r="B62">
        <v>57</v>
      </c>
      <c r="C62">
        <v>88</v>
      </c>
      <c r="D62">
        <v>12448632</v>
      </c>
      <c r="E62">
        <v>1397.6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3">
      <c r="A63" t="s">
        <v>80</v>
      </c>
      <c r="B63">
        <v>58</v>
      </c>
      <c r="C63">
        <v>109</v>
      </c>
      <c r="D63">
        <v>41815855</v>
      </c>
      <c r="E63">
        <v>3030.6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3">
      <c r="A64" t="s">
        <v>82</v>
      </c>
      <c r="B64">
        <v>60</v>
      </c>
      <c r="C64">
        <v>83</v>
      </c>
      <c r="D64">
        <v>11161607</v>
      </c>
      <c r="E64">
        <v>1121.5999999999999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 t="s">
        <v>84</v>
      </c>
      <c r="B65">
        <v>62</v>
      </c>
      <c r="C65">
        <v>660</v>
      </c>
      <c r="D65">
        <v>62757157</v>
      </c>
      <c r="E65">
        <v>3554.4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3">
      <c r="A66" t="s">
        <v>85</v>
      </c>
      <c r="B66">
        <v>63</v>
      </c>
      <c r="C66">
        <v>394</v>
      </c>
      <c r="D66">
        <v>20479440</v>
      </c>
      <c r="E66">
        <v>1629.1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</sheetData>
  <autoFilter ref="A1:W66" xr:uid="{00000000-0001-0000-0000-000000000000}">
    <sortState xmlns:xlrd2="http://schemas.microsoft.com/office/spreadsheetml/2017/richdata2" ref="A2:W66">
      <sortCondition descending="1" ref="W1:W66"/>
    </sortState>
  </autoFilter>
  <conditionalFormatting sqref="AB2:AB16">
    <cfRule type="dataBar" priority="4">
      <dataBar>
        <cfvo type="min"/>
        <cfvo type="max"/>
        <color rgb="FFFED9A6"/>
      </dataBar>
      <extLst>
        <ext xmlns:x14="http://schemas.microsoft.com/office/spreadsheetml/2009/9/main" uri="{B025F937-C7B1-47D3-B67F-A62EFF666E3E}">
          <x14:id>{54C2B3A1-C9F7-4D6C-8C7F-662A8C9BD9CD}</x14:id>
        </ext>
      </extLst>
    </cfRule>
    <cfRule type="dataBar" priority="6">
      <dataBar>
        <cfvo type="min"/>
        <cfvo type="max"/>
        <color rgb="FFEA0000"/>
      </dataBar>
      <extLst>
        <ext xmlns:x14="http://schemas.microsoft.com/office/spreadsheetml/2009/9/main" uri="{B025F937-C7B1-47D3-B67F-A62EFF666E3E}">
          <x14:id>{E6F1FC87-A964-4056-8B8B-9A52DB201DE1}</x14:id>
        </ext>
      </extLst>
    </cfRule>
    <cfRule type="dataBar" priority="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{2D4990BE-F973-441B-812B-0745D525D07C}</x14:id>
        </ext>
      </extLst>
    </cfRule>
    <cfRule type="dataBar" priority="10">
      <dataBar>
        <cfvo type="min"/>
        <cfvo type="max"/>
        <color rgb="FFC9A4E4"/>
      </dataBar>
      <extLst>
        <ext xmlns:x14="http://schemas.microsoft.com/office/spreadsheetml/2009/9/main" uri="{B025F937-C7B1-47D3-B67F-A62EFF666E3E}">
          <x14:id>{28949071-5C90-4028-B532-BBFAD153F2EF}</x14:id>
        </ext>
      </extLst>
    </cfRule>
  </conditionalFormatting>
  <conditionalFormatting sqref="AD2:AD16">
    <cfRule type="dataBar" priority="9">
      <dataBar>
        <cfvo type="min"/>
        <cfvo type="max"/>
        <color rgb="FFFFB9B9"/>
      </dataBar>
      <extLst>
        <ext xmlns:x14="http://schemas.microsoft.com/office/spreadsheetml/2009/9/main" uri="{B025F937-C7B1-47D3-B67F-A62EFF666E3E}">
          <x14:id>{E100CFE0-BBEC-4DAD-9656-00802160B84C}</x14:id>
        </ext>
      </extLst>
    </cfRule>
  </conditionalFormatting>
  <conditionalFormatting sqref="AE2:AE16">
    <cfRule type="dataBar" priority="5">
      <dataBar>
        <cfvo type="min"/>
        <cfvo type="max"/>
        <color rgb="FFB3CDE3"/>
      </dataBar>
      <extLst>
        <ext xmlns:x14="http://schemas.microsoft.com/office/spreadsheetml/2009/9/main" uri="{B025F937-C7B1-47D3-B67F-A62EFF666E3E}">
          <x14:id>{C294ED3D-58D4-4A8D-96CF-ACC95149C0DB}</x14:id>
        </ext>
      </extLst>
    </cfRule>
    <cfRule type="dataBar" priority="8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{D588AD70-E201-4CD2-B021-F42EAA76371C}</x14:id>
        </ext>
      </extLst>
    </cfRule>
  </conditionalFormatting>
  <conditionalFormatting sqref="AC2:AC16">
    <cfRule type="dataBar" priority="1">
      <dataBar>
        <cfvo type="min"/>
        <cfvo type="max"/>
        <color rgb="FFD2D2D2"/>
      </dataBar>
      <extLst>
        <ext xmlns:x14="http://schemas.microsoft.com/office/spreadsheetml/2009/9/main" uri="{B025F937-C7B1-47D3-B67F-A62EFF666E3E}">
          <x14:id>{C8A8280F-A158-4850-BD33-9757D196318D}</x14:id>
        </ext>
      </extLst>
    </cfRule>
    <cfRule type="dataBar" priority="2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{A6D0F1F6-7D28-48DB-94BE-536398C4747E}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{A8EC86B2-7FFE-40E4-A594-A0677D33138F}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C2B3A1-C9F7-4D6C-8C7F-662A8C9BD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F1FC87-A964-4056-8B8B-9A52DB201D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4990BE-F973-441B-812B-0745D525D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949071-5C90-4028-B532-BBFAD153F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AB2:AB16</xm:sqref>
        </x14:conditionalFormatting>
        <x14:conditionalFormatting xmlns:xm="http://schemas.microsoft.com/office/excel/2006/main">
          <x14:cfRule type="dataBar" id="{E100CFE0-BBEC-4DAD-9656-00802160B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AD2:AD16</xm:sqref>
        </x14:conditionalFormatting>
        <x14:conditionalFormatting xmlns:xm="http://schemas.microsoft.com/office/excel/2006/main">
          <x14:cfRule type="dataBar" id="{C294ED3D-58D4-4A8D-96CF-ACC95149C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88AD70-E201-4CD2-B021-F42EAA763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AE2:AE16</xm:sqref>
        </x14:conditionalFormatting>
        <x14:conditionalFormatting xmlns:xm="http://schemas.microsoft.com/office/excel/2006/main">
          <x14:cfRule type="dataBar" id="{C8A8280F-A158-4850-BD33-9757D1963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D0F1F6-7D28-48DB-94BE-536398C47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EC86B2-7FFE-40E4-A594-A0677D331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AC2:AC16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2022-04-27T09:24:30Z</dcterms:created>
  <dcterms:modified xsi:type="dcterms:W3CDTF">2022-05-26T20:23:41Z</dcterms:modified>
</cp:coreProperties>
</file>