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calderon\Documents\Git\treq-city-scenarios\Cali\Risk\Event_Based\46690\"/>
    </mc:Choice>
  </mc:AlternateContent>
  <xr:revisionPtr revIDLastSave="0" documentId="13_ncr:1_{6D7F9D75-2A8C-436A-BECE-F580F008ED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S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T3" i="1"/>
  <c r="T4" i="1"/>
  <c r="T5" i="1"/>
  <c r="T6" i="1"/>
  <c r="T7" i="1"/>
  <c r="T8" i="1"/>
  <c r="T9" i="1"/>
  <c r="T10" i="1"/>
  <c r="T11" i="1"/>
  <c r="T12" i="1"/>
  <c r="T13" i="1"/>
  <c r="T14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N5" i="1"/>
</calcChain>
</file>

<file path=xl/sharedStrings.xml><?xml version="1.0" encoding="utf-8"?>
<sst xmlns="http://schemas.openxmlformats.org/spreadsheetml/2006/main" count="42" uniqueCount="42">
  <si>
    <t>comuna</t>
  </si>
  <si>
    <t>comuna_1</t>
  </si>
  <si>
    <t>number</t>
  </si>
  <si>
    <t>rc_usd</t>
  </si>
  <si>
    <t>night</t>
  </si>
  <si>
    <t>collapsed</t>
  </si>
  <si>
    <t>fatalities</t>
  </si>
  <si>
    <t>losses</t>
  </si>
  <si>
    <t>str_lr</t>
  </si>
  <si>
    <t>col_lr</t>
  </si>
  <si>
    <t>occ_lr</t>
  </si>
  <si>
    <t>hom_lr</t>
  </si>
  <si>
    <t>inj_lr</t>
  </si>
  <si>
    <t>6</t>
  </si>
  <si>
    <t>4</t>
  </si>
  <si>
    <t>5</t>
  </si>
  <si>
    <t>7</t>
  </si>
  <si>
    <t>8</t>
  </si>
  <si>
    <t>9</t>
  </si>
  <si>
    <t>21</t>
  </si>
  <si>
    <t>13</t>
  </si>
  <si>
    <t>12</t>
  </si>
  <si>
    <t>14</t>
  </si>
  <si>
    <t>11</t>
  </si>
  <si>
    <t>10</t>
  </si>
  <si>
    <t>20</t>
  </si>
  <si>
    <t>16</t>
  </si>
  <si>
    <t>15</t>
  </si>
  <si>
    <t>17</t>
  </si>
  <si>
    <t>18</t>
  </si>
  <si>
    <t>22</t>
  </si>
  <si>
    <t>2</t>
  </si>
  <si>
    <t>1</t>
  </si>
  <si>
    <t>3</t>
  </si>
  <si>
    <t>19</t>
  </si>
  <si>
    <t>COP</t>
  </si>
  <si>
    <t>Barrios</t>
  </si>
  <si>
    <t>Personas expuestas</t>
  </si>
  <si>
    <t>Capital Expuesto</t>
  </si>
  <si>
    <t>Fallecidos</t>
  </si>
  <si>
    <t>Colapsos anuales</t>
  </si>
  <si>
    <t>Pérdidas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</si>
</sst>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9"/>
      <color theme="1"/>
      <name val="Titillium"/>
      <family val="3"/>
    </font>
    <font>
      <b/>
      <sz val="9"/>
      <color theme="1"/>
      <name val="Titillium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1" applyNumberFormat="1" applyFont="1"/>
    <xf numFmtId="164" fontId="4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showGridLines="0" tabSelected="1" topLeftCell="F1" workbookViewId="0">
      <selection activeCell="P20" sqref="P20"/>
    </sheetView>
  </sheetViews>
  <sheetFormatPr defaultRowHeight="14.4" x14ac:dyDescent="0.3"/>
  <cols>
    <col min="14" max="14" width="11.109375" customWidth="1"/>
    <col min="16" max="16" width="19.44140625" style="12" customWidth="1"/>
    <col min="17" max="21" width="16.332031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35</v>
      </c>
      <c r="O1" s="3"/>
      <c r="P1" s="10" t="s">
        <v>36</v>
      </c>
      <c r="Q1" s="4" t="s">
        <v>37</v>
      </c>
      <c r="R1" s="4" t="s">
        <v>38</v>
      </c>
      <c r="S1" s="4" t="s">
        <v>40</v>
      </c>
      <c r="T1" s="4" t="s">
        <v>39</v>
      </c>
      <c r="U1" s="4" t="s">
        <v>41</v>
      </c>
    </row>
    <row r="2" spans="1:21" ht="15" x14ac:dyDescent="0.35">
      <c r="A2" t="s">
        <v>33</v>
      </c>
      <c r="C2">
        <v>9548</v>
      </c>
      <c r="D2">
        <v>3765203981</v>
      </c>
      <c r="E2">
        <v>31627</v>
      </c>
      <c r="F2">
        <v>1.0074268879199999</v>
      </c>
      <c r="G2">
        <v>0.32390894001800002</v>
      </c>
      <c r="H2">
        <v>6382726</v>
      </c>
      <c r="I2">
        <v>0.169518728384734</v>
      </c>
      <c r="J2">
        <v>1.0551182320067E-2</v>
      </c>
      <c r="K2">
        <v>1.0241532235684701</v>
      </c>
      <c r="L2">
        <v>0</v>
      </c>
      <c r="M2">
        <v>0</v>
      </c>
      <c r="N2" s="2">
        <v>3800</v>
      </c>
      <c r="O2" s="5"/>
      <c r="P2" s="11" t="str">
        <f>_xlfn.CONCAT("Comuna - ", A2)</f>
        <v>Comuna - 3</v>
      </c>
      <c r="Q2" s="6">
        <f>E2/1000</f>
        <v>31.626999999999999</v>
      </c>
      <c r="R2" s="6">
        <f>D2*$N$2/1000000000000</f>
        <v>14.307775127799999</v>
      </c>
      <c r="S2" s="9">
        <f>J2/100</f>
        <v>1.0551182320067E-4</v>
      </c>
      <c r="T2" s="7">
        <f>G2</f>
        <v>0.32390894001800002</v>
      </c>
      <c r="U2" s="6">
        <f>H2*$N$2/1000000000</f>
        <v>24.254358799999999</v>
      </c>
    </row>
    <row r="3" spans="1:21" ht="15" x14ac:dyDescent="0.35">
      <c r="A3" t="s">
        <v>18</v>
      </c>
      <c r="C3">
        <v>11397</v>
      </c>
      <c r="D3">
        <v>1525212474</v>
      </c>
      <c r="E3">
        <v>35186</v>
      </c>
      <c r="F3">
        <v>1.08571172375</v>
      </c>
      <c r="G3">
        <v>0.34729453497200002</v>
      </c>
      <c r="H3">
        <v>3360844</v>
      </c>
      <c r="I3">
        <v>0.220352500258539</v>
      </c>
      <c r="J3">
        <v>9.5262939699040008E-3</v>
      </c>
      <c r="K3">
        <v>0.98702476829420804</v>
      </c>
      <c r="L3">
        <v>0</v>
      </c>
      <c r="M3">
        <v>0</v>
      </c>
      <c r="P3" s="11" t="str">
        <f t="shared" ref="P3:P14" si="0">_xlfn.CONCAT("Comuna - ", A3)</f>
        <v>Comuna - 9</v>
      </c>
      <c r="Q3" s="6">
        <f t="shared" ref="Q3:Q14" si="1">E3/1000</f>
        <v>35.186</v>
      </c>
      <c r="R3" s="6">
        <f t="shared" ref="R3:R14" si="2">D3*$N$2/1000000000000</f>
        <v>5.7958074012000003</v>
      </c>
      <c r="S3" s="9">
        <f>J3/100</f>
        <v>9.5262939699040014E-5</v>
      </c>
      <c r="T3" s="7">
        <f t="shared" ref="T3:T14" si="3">G3</f>
        <v>0.34729453497200002</v>
      </c>
      <c r="U3" s="6">
        <f t="shared" ref="U3:U14" si="4">H3*$N$2/1000000000</f>
        <v>12.771207199999999</v>
      </c>
    </row>
    <row r="4" spans="1:21" ht="15" x14ac:dyDescent="0.35">
      <c r="A4" t="s">
        <v>29</v>
      </c>
      <c r="C4">
        <v>14744</v>
      </c>
      <c r="D4">
        <v>1762480248</v>
      </c>
      <c r="E4">
        <v>108465</v>
      </c>
      <c r="F4">
        <v>0.994509174223</v>
      </c>
      <c r="G4">
        <v>0.58411618908259999</v>
      </c>
      <c r="H4">
        <v>2453507</v>
      </c>
      <c r="I4">
        <v>0.13920760291401599</v>
      </c>
      <c r="J4">
        <v>6.745178881057E-3</v>
      </c>
      <c r="K4">
        <v>0.53852965388152896</v>
      </c>
      <c r="L4">
        <v>0</v>
      </c>
      <c r="M4">
        <v>0</v>
      </c>
      <c r="P4" s="11" t="str">
        <f t="shared" si="0"/>
        <v>Comuna - 18</v>
      </c>
      <c r="Q4" s="6">
        <f t="shared" si="1"/>
        <v>108.465</v>
      </c>
      <c r="R4" s="6">
        <f t="shared" si="2"/>
        <v>6.6974249423999996</v>
      </c>
      <c r="S4" s="9">
        <f>J4/100</f>
        <v>6.7451788810570006E-5</v>
      </c>
      <c r="T4" s="7">
        <f t="shared" si="3"/>
        <v>0.58411618908259999</v>
      </c>
      <c r="U4" s="6">
        <f t="shared" si="4"/>
        <v>9.3233265999999997</v>
      </c>
    </row>
    <row r="5" spans="1:21" ht="15" x14ac:dyDescent="0.35">
      <c r="A5" t="s">
        <v>14</v>
      </c>
      <c r="C5">
        <v>11222</v>
      </c>
      <c r="D5">
        <v>2781717665</v>
      </c>
      <c r="E5">
        <v>52446</v>
      </c>
      <c r="F5">
        <v>0.75417037347000004</v>
      </c>
      <c r="G5">
        <v>0.37218642061399998</v>
      </c>
      <c r="H5">
        <v>4120837</v>
      </c>
      <c r="I5">
        <v>0.14814002848399799</v>
      </c>
      <c r="J5">
        <v>6.7204631391020002E-3</v>
      </c>
      <c r="K5">
        <v>0.70965644780154802</v>
      </c>
      <c r="L5">
        <v>0</v>
      </c>
      <c r="M5">
        <v>0</v>
      </c>
      <c r="N5" s="8">
        <f>SUM(F2:F23)/SUM(C2:C23)</f>
        <v>4.6160554980903896E-5</v>
      </c>
      <c r="P5" s="11" t="str">
        <f t="shared" si="0"/>
        <v>Comuna - 4</v>
      </c>
      <c r="Q5" s="6">
        <f t="shared" si="1"/>
        <v>52.445999999999998</v>
      </c>
      <c r="R5" s="6">
        <f t="shared" si="2"/>
        <v>10.570527127</v>
      </c>
      <c r="S5" s="9">
        <f>J5/100</f>
        <v>6.7204631391019995E-5</v>
      </c>
      <c r="T5" s="7">
        <f t="shared" si="3"/>
        <v>0.37218642061399998</v>
      </c>
      <c r="U5" s="6">
        <f t="shared" si="4"/>
        <v>15.659180599999999</v>
      </c>
    </row>
    <row r="6" spans="1:21" ht="15" x14ac:dyDescent="0.35">
      <c r="A6" t="s">
        <v>34</v>
      </c>
      <c r="C6">
        <v>18507</v>
      </c>
      <c r="D6">
        <v>9611570190</v>
      </c>
      <c r="E6">
        <v>102670</v>
      </c>
      <c r="F6">
        <v>1.2413410459859999</v>
      </c>
      <c r="G6">
        <v>0.60435138819500001</v>
      </c>
      <c r="H6">
        <v>12449432</v>
      </c>
      <c r="I6">
        <v>0.12952547449485699</v>
      </c>
      <c r="J6">
        <v>6.7074136596209999E-3</v>
      </c>
      <c r="K6">
        <v>0.58863483801986904</v>
      </c>
      <c r="L6">
        <v>0</v>
      </c>
      <c r="M6">
        <v>0</v>
      </c>
      <c r="P6" s="11" t="str">
        <f t="shared" si="0"/>
        <v>Comuna - 19</v>
      </c>
      <c r="Q6" s="6">
        <f t="shared" si="1"/>
        <v>102.67</v>
      </c>
      <c r="R6" s="6">
        <f t="shared" si="2"/>
        <v>36.523966721999997</v>
      </c>
      <c r="S6" s="9">
        <f>J6/100</f>
        <v>6.7074136596209999E-5</v>
      </c>
      <c r="T6" s="7">
        <f t="shared" si="3"/>
        <v>0.60435138819500001</v>
      </c>
      <c r="U6" s="6">
        <f t="shared" si="4"/>
        <v>47.307841600000003</v>
      </c>
    </row>
    <row r="7" spans="1:21" ht="15" x14ac:dyDescent="0.35">
      <c r="A7" t="s">
        <v>30</v>
      </c>
      <c r="C7">
        <v>6109</v>
      </c>
      <c r="D7">
        <v>3470137568</v>
      </c>
      <c r="E7">
        <v>23621</v>
      </c>
      <c r="F7">
        <v>0.39589892374800001</v>
      </c>
      <c r="G7">
        <v>0.13030858257139999</v>
      </c>
      <c r="H7">
        <v>5126328</v>
      </c>
      <c r="I7">
        <v>0.14772694895389499</v>
      </c>
      <c r="J7">
        <v>6.4805847724339997E-3</v>
      </c>
      <c r="K7">
        <v>0.55166412332839398</v>
      </c>
      <c r="L7">
        <v>0</v>
      </c>
      <c r="M7">
        <v>0</v>
      </c>
      <c r="P7" s="11" t="str">
        <f t="shared" si="0"/>
        <v>Comuna - 22</v>
      </c>
      <c r="Q7" s="6">
        <f t="shared" si="1"/>
        <v>23.620999999999999</v>
      </c>
      <c r="R7" s="6">
        <f t="shared" si="2"/>
        <v>13.186522758400001</v>
      </c>
      <c r="S7" s="9">
        <f>J7/100</f>
        <v>6.4805847724339999E-5</v>
      </c>
      <c r="T7" s="7">
        <f t="shared" si="3"/>
        <v>0.13030858257139999</v>
      </c>
      <c r="U7" s="6">
        <f t="shared" si="4"/>
        <v>19.480046399999999</v>
      </c>
    </row>
    <row r="8" spans="1:21" ht="15" x14ac:dyDescent="0.35">
      <c r="A8" t="s">
        <v>25</v>
      </c>
      <c r="C8">
        <v>8809</v>
      </c>
      <c r="D8">
        <v>460253731</v>
      </c>
      <c r="E8">
        <v>55925</v>
      </c>
      <c r="F8">
        <v>0.53473119515599998</v>
      </c>
      <c r="G8">
        <v>0.27269602230169998</v>
      </c>
      <c r="H8">
        <v>794659</v>
      </c>
      <c r="I8">
        <v>0.17265662413605701</v>
      </c>
      <c r="J8">
        <v>6.0702826104669996E-3</v>
      </c>
      <c r="K8">
        <v>0.48761023209959797</v>
      </c>
      <c r="L8">
        <v>0</v>
      </c>
      <c r="M8">
        <v>0</v>
      </c>
      <c r="P8" s="11" t="str">
        <f t="shared" si="0"/>
        <v>Comuna - 20</v>
      </c>
      <c r="Q8" s="6">
        <f t="shared" si="1"/>
        <v>55.924999999999997</v>
      </c>
      <c r="R8" s="6">
        <f t="shared" si="2"/>
        <v>1.7489641778</v>
      </c>
      <c r="S8" s="9">
        <f>J8/100</f>
        <v>6.0702826104669998E-5</v>
      </c>
      <c r="T8" s="7">
        <f t="shared" si="3"/>
        <v>0.27269602230169998</v>
      </c>
      <c r="U8" s="6">
        <f t="shared" si="4"/>
        <v>3.0197042000000001</v>
      </c>
    </row>
    <row r="9" spans="1:21" ht="15" x14ac:dyDescent="0.35">
      <c r="A9" t="s">
        <v>31</v>
      </c>
      <c r="C9">
        <v>19133</v>
      </c>
      <c r="D9">
        <v>8582687257</v>
      </c>
      <c r="E9">
        <v>109999</v>
      </c>
      <c r="F9">
        <v>1.060465393526</v>
      </c>
      <c r="G9">
        <v>0.44394398902030002</v>
      </c>
      <c r="H9">
        <v>10314563</v>
      </c>
      <c r="I9">
        <v>0.12017871563407501</v>
      </c>
      <c r="J9">
        <v>5.5425986177080003E-3</v>
      </c>
      <c r="K9">
        <v>0.40358911355585098</v>
      </c>
      <c r="L9">
        <v>0</v>
      </c>
      <c r="M9">
        <v>0</v>
      </c>
      <c r="P9" s="11" t="str">
        <f t="shared" si="0"/>
        <v>Comuna - 2</v>
      </c>
      <c r="Q9" s="6">
        <f t="shared" si="1"/>
        <v>109.999</v>
      </c>
      <c r="R9" s="6">
        <f t="shared" si="2"/>
        <v>32.614211576599999</v>
      </c>
      <c r="S9" s="9">
        <f>J9/100</f>
        <v>5.5425986177080006E-5</v>
      </c>
      <c r="T9" s="7">
        <f t="shared" si="3"/>
        <v>0.44394398902030002</v>
      </c>
      <c r="U9" s="6">
        <f t="shared" si="4"/>
        <v>39.195339400000002</v>
      </c>
    </row>
    <row r="10" spans="1:21" ht="15" x14ac:dyDescent="0.35">
      <c r="A10" t="s">
        <v>17</v>
      </c>
      <c r="C10">
        <v>18260</v>
      </c>
      <c r="D10">
        <v>2661259503</v>
      </c>
      <c r="E10">
        <v>94730</v>
      </c>
      <c r="F10">
        <v>1.0104021198169999</v>
      </c>
      <c r="G10">
        <v>0.56957841692599998</v>
      </c>
      <c r="H10">
        <v>3848729</v>
      </c>
      <c r="I10">
        <v>0.14462059371156499</v>
      </c>
      <c r="J10">
        <v>5.5334179617580002E-3</v>
      </c>
      <c r="K10">
        <v>0.60126508701150605</v>
      </c>
      <c r="L10">
        <v>0</v>
      </c>
      <c r="M10">
        <v>0</v>
      </c>
      <c r="P10" s="11" t="str">
        <f t="shared" si="0"/>
        <v>Comuna - 8</v>
      </c>
      <c r="Q10" s="6">
        <f t="shared" si="1"/>
        <v>94.73</v>
      </c>
      <c r="R10" s="6">
        <f t="shared" si="2"/>
        <v>10.1127861114</v>
      </c>
      <c r="S10" s="9">
        <f>J10/100</f>
        <v>5.5334179617580001E-5</v>
      </c>
      <c r="T10" s="7">
        <f t="shared" si="3"/>
        <v>0.56957841692599998</v>
      </c>
      <c r="U10" s="6">
        <f t="shared" si="4"/>
        <v>14.625170199999999</v>
      </c>
    </row>
    <row r="11" spans="1:21" ht="15" x14ac:dyDescent="0.35">
      <c r="A11" t="s">
        <v>23</v>
      </c>
      <c r="C11">
        <v>14355</v>
      </c>
      <c r="D11">
        <v>1485929811</v>
      </c>
      <c r="E11">
        <v>98826</v>
      </c>
      <c r="F11">
        <v>0.75807420159799999</v>
      </c>
      <c r="G11">
        <v>0.55801825957749995</v>
      </c>
      <c r="H11">
        <v>2089419</v>
      </c>
      <c r="I11">
        <v>0.14061358326596801</v>
      </c>
      <c r="J11">
        <v>5.2809070121770003E-3</v>
      </c>
      <c r="K11">
        <v>0.56464721791583194</v>
      </c>
      <c r="L11">
        <v>0</v>
      </c>
      <c r="M11">
        <v>0</v>
      </c>
      <c r="P11" s="11" t="str">
        <f t="shared" si="0"/>
        <v>Comuna - 11</v>
      </c>
      <c r="Q11" s="6">
        <f t="shared" si="1"/>
        <v>98.825999999999993</v>
      </c>
      <c r="R11" s="6">
        <f t="shared" si="2"/>
        <v>5.6465332818</v>
      </c>
      <c r="S11" s="9">
        <f>J11/100</f>
        <v>5.2809070121770006E-5</v>
      </c>
      <c r="T11" s="7">
        <f t="shared" si="3"/>
        <v>0.55801825957749995</v>
      </c>
      <c r="U11" s="6">
        <f t="shared" si="4"/>
        <v>7.9397922000000003</v>
      </c>
    </row>
    <row r="12" spans="1:21" ht="15" x14ac:dyDescent="0.35">
      <c r="A12" t="s">
        <v>24</v>
      </c>
      <c r="C12">
        <v>15435</v>
      </c>
      <c r="D12">
        <v>2104735955</v>
      </c>
      <c r="E12">
        <v>98743</v>
      </c>
      <c r="F12">
        <v>0.761791410379</v>
      </c>
      <c r="G12">
        <v>0.500635043886</v>
      </c>
      <c r="H12">
        <v>2993803</v>
      </c>
      <c r="I12">
        <v>0.14224127032199299</v>
      </c>
      <c r="J12">
        <v>4.9354804689279996E-3</v>
      </c>
      <c r="K12">
        <v>0.50700813615749996</v>
      </c>
      <c r="L12">
        <v>0</v>
      </c>
      <c r="M12">
        <v>0</v>
      </c>
      <c r="P12" s="11" t="str">
        <f t="shared" si="0"/>
        <v>Comuna - 10</v>
      </c>
      <c r="Q12" s="6">
        <f t="shared" si="1"/>
        <v>98.742999999999995</v>
      </c>
      <c r="R12" s="6">
        <f t="shared" si="2"/>
        <v>7.9979966290000002</v>
      </c>
      <c r="S12" s="9">
        <f>J12/100</f>
        <v>4.9354804689279994E-5</v>
      </c>
      <c r="T12" s="7">
        <f t="shared" si="3"/>
        <v>0.500635043886</v>
      </c>
      <c r="U12" s="6">
        <f t="shared" si="4"/>
        <v>11.376451400000001</v>
      </c>
    </row>
    <row r="13" spans="1:21" ht="15" x14ac:dyDescent="0.35">
      <c r="A13" t="s">
        <v>15</v>
      </c>
      <c r="C13">
        <v>14702</v>
      </c>
      <c r="D13">
        <v>1938502800</v>
      </c>
      <c r="E13">
        <v>108834</v>
      </c>
      <c r="F13">
        <v>0.71202467330200003</v>
      </c>
      <c r="G13">
        <v>0.55455335742900003</v>
      </c>
      <c r="H13">
        <v>2549080</v>
      </c>
      <c r="I13">
        <v>0.131497382249498</v>
      </c>
      <c r="J13">
        <v>4.8430463426879997E-3</v>
      </c>
      <c r="K13">
        <v>0.50954054562820394</v>
      </c>
      <c r="L13">
        <v>0</v>
      </c>
      <c r="M13">
        <v>0</v>
      </c>
      <c r="P13" s="11" t="str">
        <f t="shared" si="0"/>
        <v>Comuna - 5</v>
      </c>
      <c r="Q13" s="6">
        <f t="shared" si="1"/>
        <v>108.834</v>
      </c>
      <c r="R13" s="6">
        <f t="shared" si="2"/>
        <v>7.36631064</v>
      </c>
      <c r="S13" s="9">
        <f>J13/100</f>
        <v>4.8430463426879996E-5</v>
      </c>
      <c r="T13" s="7">
        <f t="shared" si="3"/>
        <v>0.55455335742900003</v>
      </c>
      <c r="U13" s="6">
        <f t="shared" si="4"/>
        <v>9.6865039999999993</v>
      </c>
    </row>
    <row r="14" spans="1:21" ht="15" x14ac:dyDescent="0.35">
      <c r="A14" t="s">
        <v>21</v>
      </c>
      <c r="C14">
        <v>10008</v>
      </c>
      <c r="D14">
        <v>876211224</v>
      </c>
      <c r="E14">
        <v>66262</v>
      </c>
      <c r="F14">
        <v>0.42715942366999998</v>
      </c>
      <c r="G14">
        <v>0.2909180032168</v>
      </c>
      <c r="H14">
        <v>1119929</v>
      </c>
      <c r="I14">
        <v>0.127814950089947</v>
      </c>
      <c r="J14">
        <v>4.2681796929459996E-3</v>
      </c>
      <c r="K14">
        <v>0.43904198970269498</v>
      </c>
      <c r="L14">
        <v>0</v>
      </c>
      <c r="M14">
        <v>0</v>
      </c>
      <c r="P14" s="11" t="str">
        <f t="shared" si="0"/>
        <v>Comuna - 12</v>
      </c>
      <c r="Q14" s="6">
        <f t="shared" si="1"/>
        <v>66.262</v>
      </c>
      <c r="R14" s="6">
        <f t="shared" si="2"/>
        <v>3.3296026512000001</v>
      </c>
      <c r="S14" s="9">
        <f>J14/100</f>
        <v>4.2681796929459998E-5</v>
      </c>
      <c r="T14" s="7">
        <f t="shared" si="3"/>
        <v>0.2909180032168</v>
      </c>
      <c r="U14" s="6">
        <f t="shared" si="4"/>
        <v>4.2557302000000004</v>
      </c>
    </row>
    <row r="15" spans="1:21" x14ac:dyDescent="0.3">
      <c r="A15" t="s">
        <v>13</v>
      </c>
      <c r="C15">
        <v>23223</v>
      </c>
      <c r="D15">
        <v>1481322447</v>
      </c>
      <c r="E15">
        <v>145955</v>
      </c>
      <c r="F15">
        <v>0.90565333869999998</v>
      </c>
      <c r="G15">
        <v>0.63134244038800003</v>
      </c>
      <c r="H15">
        <v>1872031</v>
      </c>
      <c r="I15">
        <v>0.12637563474299701</v>
      </c>
      <c r="J15">
        <v>3.899811991129E-3</v>
      </c>
      <c r="K15">
        <v>0.43255965221335302</v>
      </c>
      <c r="L15">
        <v>0</v>
      </c>
      <c r="M15">
        <v>0</v>
      </c>
    </row>
    <row r="16" spans="1:21" x14ac:dyDescent="0.3">
      <c r="A16" t="s">
        <v>32</v>
      </c>
      <c r="C16">
        <v>7847</v>
      </c>
      <c r="D16">
        <v>673344396</v>
      </c>
      <c r="E16">
        <v>57956</v>
      </c>
      <c r="F16">
        <v>0.30268392449999998</v>
      </c>
      <c r="G16">
        <v>0.20427011674670001</v>
      </c>
      <c r="H16">
        <v>581498</v>
      </c>
      <c r="I16">
        <v>8.6359617545410994E-2</v>
      </c>
      <c r="J16">
        <v>3.8573203071239999E-3</v>
      </c>
      <c r="K16">
        <v>0.35245723781265098</v>
      </c>
      <c r="L16">
        <v>0</v>
      </c>
      <c r="M16">
        <v>0</v>
      </c>
    </row>
    <row r="17" spans="1:13" x14ac:dyDescent="0.3">
      <c r="A17" t="s">
        <v>26</v>
      </c>
      <c r="C17">
        <v>13943</v>
      </c>
      <c r="D17">
        <v>1230954787</v>
      </c>
      <c r="E17">
        <v>93741</v>
      </c>
      <c r="F17">
        <v>0.49417053748700002</v>
      </c>
      <c r="G17">
        <v>0.34218379809220001</v>
      </c>
      <c r="H17">
        <v>1416113</v>
      </c>
      <c r="I17">
        <v>0.11504183100870501</v>
      </c>
      <c r="J17">
        <v>3.5442195903820002E-3</v>
      </c>
      <c r="K17">
        <v>0.36503109428339803</v>
      </c>
      <c r="L17">
        <v>0</v>
      </c>
      <c r="M17">
        <v>0</v>
      </c>
    </row>
    <row r="18" spans="1:13" x14ac:dyDescent="0.3">
      <c r="A18" t="s">
        <v>16</v>
      </c>
      <c r="C18">
        <v>12945</v>
      </c>
      <c r="D18">
        <v>1437644456</v>
      </c>
      <c r="E18">
        <v>68039</v>
      </c>
      <c r="F18">
        <v>0.41881070021</v>
      </c>
      <c r="G18">
        <v>0.21288644795760001</v>
      </c>
      <c r="H18">
        <v>1638675</v>
      </c>
      <c r="I18">
        <v>0.11398335729591901</v>
      </c>
      <c r="J18">
        <v>3.2353086149860002E-3</v>
      </c>
      <c r="K18">
        <v>0.31288885485912499</v>
      </c>
      <c r="L18">
        <v>0</v>
      </c>
      <c r="M18">
        <v>0</v>
      </c>
    </row>
    <row r="19" spans="1:13" x14ac:dyDescent="0.3">
      <c r="A19" t="s">
        <v>28</v>
      </c>
      <c r="C19">
        <v>16680</v>
      </c>
      <c r="D19">
        <v>7917764287</v>
      </c>
      <c r="E19">
        <v>159909</v>
      </c>
      <c r="F19">
        <v>0.48420394903899999</v>
      </c>
      <c r="G19">
        <v>0.4053879821502</v>
      </c>
      <c r="H19">
        <v>6216032</v>
      </c>
      <c r="I19">
        <v>7.8507419891660005E-2</v>
      </c>
      <c r="J19">
        <v>2.9029013731350002E-3</v>
      </c>
      <c r="K19">
        <v>0.25351167360824001</v>
      </c>
      <c r="L19">
        <v>0</v>
      </c>
      <c r="M19">
        <v>0</v>
      </c>
    </row>
    <row r="20" spans="1:13" x14ac:dyDescent="0.3">
      <c r="A20" t="s">
        <v>19</v>
      </c>
      <c r="C20">
        <v>22875</v>
      </c>
      <c r="D20">
        <v>778100948</v>
      </c>
      <c r="E20">
        <v>125655</v>
      </c>
      <c r="F20">
        <v>0.64112902308999997</v>
      </c>
      <c r="G20">
        <v>0.3289837001157</v>
      </c>
      <c r="H20">
        <v>851562</v>
      </c>
      <c r="I20">
        <v>0.109441051121193</v>
      </c>
      <c r="J20">
        <v>2.8027498277160001E-3</v>
      </c>
      <c r="K20">
        <v>0.261815049234571</v>
      </c>
      <c r="L20">
        <v>0</v>
      </c>
      <c r="M20">
        <v>0</v>
      </c>
    </row>
    <row r="21" spans="1:13" x14ac:dyDescent="0.3">
      <c r="A21" t="s">
        <v>20</v>
      </c>
      <c r="C21">
        <v>24971</v>
      </c>
      <c r="D21">
        <v>1544601519</v>
      </c>
      <c r="E21">
        <v>137416</v>
      </c>
      <c r="F21">
        <v>0.67767796282000003</v>
      </c>
      <c r="G21">
        <v>0.35309613091050002</v>
      </c>
      <c r="H21">
        <v>1639210</v>
      </c>
      <c r="I21">
        <v>0.10612512046094801</v>
      </c>
      <c r="J21">
        <v>2.7138599287970001E-3</v>
      </c>
      <c r="K21">
        <v>0.25695416175008701</v>
      </c>
      <c r="L21">
        <v>0</v>
      </c>
      <c r="M21">
        <v>0</v>
      </c>
    </row>
    <row r="22" spans="1:13" x14ac:dyDescent="0.3">
      <c r="A22" t="s">
        <v>22</v>
      </c>
      <c r="C22">
        <v>26271</v>
      </c>
      <c r="D22">
        <v>1183724308</v>
      </c>
      <c r="E22">
        <v>147875</v>
      </c>
      <c r="F22">
        <v>0.69797728103000001</v>
      </c>
      <c r="G22">
        <v>0.3099405398567</v>
      </c>
      <c r="H22">
        <v>1175987</v>
      </c>
      <c r="I22">
        <v>9.9346339881653006E-2</v>
      </c>
      <c r="J22">
        <v>2.656835602109E-3</v>
      </c>
      <c r="K22">
        <v>0.20959630759540199</v>
      </c>
      <c r="L22">
        <v>0</v>
      </c>
      <c r="M22">
        <v>0</v>
      </c>
    </row>
    <row r="23" spans="1:13" x14ac:dyDescent="0.3">
      <c r="A23" t="s">
        <v>27</v>
      </c>
      <c r="C23">
        <v>27726</v>
      </c>
      <c r="D23">
        <v>1187313488</v>
      </c>
      <c r="E23">
        <v>121236</v>
      </c>
      <c r="F23">
        <v>0.73063386396999996</v>
      </c>
      <c r="G23">
        <v>0.27865976352420002</v>
      </c>
      <c r="H23">
        <v>1163725</v>
      </c>
      <c r="I23">
        <v>9.8013306002879996E-2</v>
      </c>
      <c r="J23">
        <v>2.6351939117430002E-3</v>
      </c>
      <c r="K23">
        <v>0.22984902464960899</v>
      </c>
      <c r="L23">
        <v>0</v>
      </c>
      <c r="M23">
        <v>0</v>
      </c>
    </row>
  </sheetData>
  <autoFilter ref="A1:M23" xr:uid="{00000000-0001-0000-0000-000000000000}">
    <sortState xmlns:xlrd2="http://schemas.microsoft.com/office/spreadsheetml/2017/richdata2" ref="A2:M23">
      <sortCondition descending="1" ref="J1:J23"/>
    </sortState>
  </autoFilter>
  <conditionalFormatting sqref="Q2:Q14">
    <cfRule type="dataBar" priority="8">
      <dataBar>
        <cfvo type="min"/>
        <cfvo type="max"/>
        <color rgb="FF8DD3C7"/>
      </dataBar>
      <extLst>
        <ext xmlns:x14="http://schemas.microsoft.com/office/spreadsheetml/2009/9/main" uri="{B025F937-C7B1-47D3-B67F-A62EFF666E3E}">
          <x14:id>{18233D66-89EA-43A2-820C-2356DC24F228}</x14:id>
        </ext>
      </extLst>
    </cfRule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{2DA9C602-63C5-4FDD-A8E4-26F3F92B447A}</x14:id>
        </ext>
      </extLst>
    </cfRule>
    <cfRule type="dataBar" priority="17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{CA9DB4FF-800D-4A16-89B0-697B31AC7360}</x14:id>
        </ext>
      </extLst>
    </cfRule>
    <cfRule type="dataBar" priority="24">
      <dataBar>
        <cfvo type="min"/>
        <cfvo type="max"/>
        <color rgb="FFFFD5D5"/>
      </dataBar>
      <extLst>
        <ext xmlns:x14="http://schemas.microsoft.com/office/spreadsheetml/2009/9/main" uri="{B025F937-C7B1-47D3-B67F-A62EFF666E3E}">
          <x14:id>{F5C5739A-7CA2-41C4-931A-BF3ADAA150BA}</x14:id>
        </ext>
      </extLst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{E5D2DEA0-3D53-41E8-82D9-0D336C2CD8AA}</x14:id>
        </ext>
      </extLst>
    </cfRule>
  </conditionalFormatting>
  <conditionalFormatting sqref="R2:R14">
    <cfRule type="dataBar" priority="2">
      <dataBar>
        <cfvo type="min"/>
        <cfvo type="max"/>
        <color rgb="FFBEBADA"/>
      </dataBar>
      <extLst>
        <ext xmlns:x14="http://schemas.microsoft.com/office/spreadsheetml/2009/9/main" uri="{B025F937-C7B1-47D3-B67F-A62EFF666E3E}">
          <x14:id>{EB2EC3FB-0237-42D7-92E8-A1BA6CA81F45}</x14:id>
        </ext>
      </extLst>
    </cfRule>
    <cfRule type="dataBar" priority="3">
      <dataBar>
        <cfvo type="min"/>
        <cfvo type="max"/>
        <color rgb="FFD9D9D9"/>
      </dataBar>
      <extLst>
        <ext xmlns:x14="http://schemas.microsoft.com/office/spreadsheetml/2009/9/main" uri="{B025F937-C7B1-47D3-B67F-A62EFF666E3E}">
          <x14:id>{FCA8B47A-906F-4A3C-AB6A-F46A08ECB36C}</x14:id>
        </ext>
      </extLst>
    </cfRule>
    <cfRule type="dataBar" priority="7">
      <dataBar>
        <cfvo type="min"/>
        <cfvo type="max"/>
        <color rgb="FFFFFFB3"/>
      </dataBar>
      <extLst>
        <ext xmlns:x14="http://schemas.microsoft.com/office/spreadsheetml/2009/9/main" uri="{B025F937-C7B1-47D3-B67F-A62EFF666E3E}">
          <x14:id>{8A51A568-E28B-4C92-B8FB-9DB5E8C7E1D6}</x14:id>
        </ext>
      </extLst>
    </cfRule>
    <cfRule type="dataBar" priority="14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{756B21D3-FE97-4DB4-90A1-6DC35EDC9015}</x14:id>
        </ext>
      </extLst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{B4C3C67E-517E-47B0-B371-E0BB0606CD5E}</x14:id>
        </ext>
      </extLst>
    </cfRule>
    <cfRule type="dataBar" priority="23">
      <dataBar>
        <cfvo type="min"/>
        <cfvo type="max"/>
        <color theme="7" tint="0.79998168889431442"/>
      </dataBar>
      <extLst>
        <ext xmlns:x14="http://schemas.microsoft.com/office/spreadsheetml/2009/9/main" uri="{B025F937-C7B1-47D3-B67F-A62EFF666E3E}">
          <x14:id>{FD3E5C90-F3D0-4435-B6CE-94F417CEF36A}</x14:id>
        </ext>
      </extLst>
    </cfRule>
  </conditionalFormatting>
  <conditionalFormatting sqref="T2:T14">
    <cfRule type="dataBar" priority="1">
      <dataBar>
        <cfvo type="min"/>
        <cfvo type="max"/>
        <color rgb="FFD9D9D9"/>
      </dataBar>
      <extLst>
        <ext xmlns:x14="http://schemas.microsoft.com/office/spreadsheetml/2009/9/main" uri="{B025F937-C7B1-47D3-B67F-A62EFF666E3E}">
          <x14:id>{861BDA8A-D076-499B-A0C3-30B9E134D3AC}</x14:id>
        </ext>
      </extLst>
    </cfRule>
    <cfRule type="dataBar" priority="6">
      <dataBar>
        <cfvo type="min"/>
        <cfvo type="max"/>
        <color rgb="FFBEBADA"/>
      </dataBar>
      <extLst>
        <ext xmlns:x14="http://schemas.microsoft.com/office/spreadsheetml/2009/9/main" uri="{B025F937-C7B1-47D3-B67F-A62EFF666E3E}">
          <x14:id>{C253CB27-C666-4D6C-A3E2-8B597ED538AB}</x14:id>
        </ext>
      </extLst>
    </cfRule>
    <cfRule type="dataBar" priority="12">
      <dataBar>
        <cfvo type="min"/>
        <cfvo type="max"/>
        <color rgb="FFB889DB"/>
      </dataBar>
      <extLst>
        <ext xmlns:x14="http://schemas.microsoft.com/office/spreadsheetml/2009/9/main" uri="{B025F937-C7B1-47D3-B67F-A62EFF666E3E}">
          <x14:id>{72BCF302-561B-4B4E-8735-CB5769F5C9AC}</x14:id>
        </ext>
      </extLst>
    </cfRule>
    <cfRule type="dataBar" priority="13">
      <dataBar>
        <cfvo type="min"/>
        <cfvo type="max"/>
        <color rgb="FFAA72D4"/>
      </dataBar>
      <extLst>
        <ext xmlns:x14="http://schemas.microsoft.com/office/spreadsheetml/2009/9/main" uri="{B025F937-C7B1-47D3-B67F-A62EFF666E3E}">
          <x14:id>{91DB351F-C9AF-424F-8A51-9126DC477C4E}</x14:id>
        </ext>
      </extLst>
    </cfRule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{B038745E-6A9B-4F85-A58A-E876EF7E9B1A}</x14:id>
        </ext>
      </extLst>
    </cfRule>
  </conditionalFormatting>
  <conditionalFormatting sqref="S2:S14">
    <cfRule type="dataBar" priority="5">
      <dataBar>
        <cfvo type="min"/>
        <cfvo type="max"/>
        <color rgb="FFFB8072"/>
      </dataBar>
      <extLst>
        <ext xmlns:x14="http://schemas.microsoft.com/office/spreadsheetml/2009/9/main" uri="{B025F937-C7B1-47D3-B67F-A62EFF666E3E}">
          <x14:id>{ACE392E6-5930-472F-B806-DA169A707B5C}</x14:id>
        </ext>
      </extLst>
    </cfRule>
    <cfRule type="dataBar" priority="9">
      <dataBar>
        <cfvo type="min"/>
        <cfvo type="max"/>
        <color rgb="FFFCA518"/>
      </dataBar>
      <extLst>
        <ext xmlns:x14="http://schemas.microsoft.com/office/spreadsheetml/2009/9/main" uri="{B025F937-C7B1-47D3-B67F-A62EFF666E3E}">
          <x14:id>{FC0A4868-225A-4C46-A5B7-9598745D3D45}</x14:id>
        </ext>
      </extLst>
    </cfRule>
    <cfRule type="dataBar" priority="1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{80BD1097-17BF-4AE9-ACF5-1E46D6CBD22F}</x14:id>
        </ext>
      </extLst>
    </cfRule>
    <cfRule type="dataBar" priority="19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{82F494F1-1B5B-4A33-BDFE-8D6AD8842055}</x14:id>
        </ext>
      </extLst>
    </cfRule>
    <cfRule type="dataBar" priority="20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{3BAA7DEB-5E7F-40AC-88CF-E212B0318D5D}</x14:id>
        </ext>
      </extLst>
    </cfRule>
    <cfRule type="dataBar" priority="21">
      <dataBar>
        <cfvo type="min"/>
        <cfvo type="max"/>
        <color rgb="FFFF9F9F"/>
      </dataBar>
      <extLst>
        <ext xmlns:x14="http://schemas.microsoft.com/office/spreadsheetml/2009/9/main" uri="{B025F937-C7B1-47D3-B67F-A62EFF666E3E}">
          <x14:id>{2E652F98-83D1-4C3F-AB50-50E8AECD3BB0}</x14:id>
        </ext>
      </extLst>
    </cfRule>
  </conditionalFormatting>
  <conditionalFormatting sqref="U2:U14">
    <cfRule type="dataBar" priority="4">
      <dataBar>
        <cfvo type="min"/>
        <cfvo type="max"/>
        <color rgb="FF80B1D3"/>
      </dataBar>
      <extLst>
        <ext xmlns:x14="http://schemas.microsoft.com/office/spreadsheetml/2009/9/main" uri="{B025F937-C7B1-47D3-B67F-A62EFF666E3E}">
          <x14:id>{383A0D09-151A-43B7-BB20-14298D929395}</x14:id>
        </ext>
      </extLst>
    </cfRule>
    <cfRule type="dataBar" priority="10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{B01B934D-5691-4862-BAAC-8960734DB634}</x14:id>
        </ext>
      </extLst>
    </cfRule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{C5D6507C-35EF-4EC8-9B79-BF5D6973FC7A}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33D66-89EA-43A2-820C-2356DC24F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9C602-63C5-4FDD-A8E4-26F3F92B44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A9DB4FF-800D-4A16-89B0-697B31AC7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C5739A-7CA2-41C4-931A-BF3ADAA150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D2DEA0-3D53-41E8-82D9-0D336C2CD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Q2:Q14</xm:sqref>
        </x14:conditionalFormatting>
        <x14:conditionalFormatting xmlns:xm="http://schemas.microsoft.com/office/excel/2006/main">
          <x14:cfRule type="dataBar" id="{EB2EC3FB-0237-42D7-92E8-A1BA6CA81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CA8B47A-906F-4A3C-AB6A-F46A08ECB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A51A568-E28B-4C92-B8FB-9DB5E8C7E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56B21D3-FE97-4DB4-90A1-6DC35EDC9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4C3C67E-517E-47B0-B371-E0BB0606C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D3E5C90-F3D0-4435-B6CE-94F417CEF3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R2:R14</xm:sqref>
        </x14:conditionalFormatting>
        <x14:conditionalFormatting xmlns:xm="http://schemas.microsoft.com/office/excel/2006/main">
          <x14:cfRule type="dataBar" id="{861BDA8A-D076-499B-A0C3-30B9E134D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253CB27-C666-4D6C-A3E2-8B597ED53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BCF302-561B-4B4E-8735-CB5769F5C9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1DB351F-C9AF-424F-8A51-9126DC477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038745E-6A9B-4F85-A58A-E876EF7E9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T2:T14</xm:sqref>
        </x14:conditionalFormatting>
        <x14:conditionalFormatting xmlns:xm="http://schemas.microsoft.com/office/excel/2006/main">
          <x14:cfRule type="dataBar" id="{ACE392E6-5930-472F-B806-DA169A707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C0A4868-225A-4C46-A5B7-9598745D3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BD1097-17BF-4AE9-ACF5-1E46D6CBD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F494F1-1B5B-4A33-BDFE-8D6AD8842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BAA7DEB-5E7F-40AC-88CF-E212B0318D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E652F98-83D1-4C3F-AB50-50E8AECD3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S2:S14</xm:sqref>
        </x14:conditionalFormatting>
        <x14:conditionalFormatting xmlns:xm="http://schemas.microsoft.com/office/excel/2006/main">
          <x14:cfRule type="dataBar" id="{383A0D09-151A-43B7-BB20-14298D929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01B934D-5691-4862-BAAC-8960734DB6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5D6507C-35EF-4EC8-9B79-BF5D6973F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Calderon</cp:lastModifiedBy>
  <dcterms:created xsi:type="dcterms:W3CDTF">2022-06-15T13:12:35Z</dcterms:created>
  <dcterms:modified xsi:type="dcterms:W3CDTF">2022-06-15T13:40:23Z</dcterms:modified>
</cp:coreProperties>
</file>