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L3" i="1"/>
  <c r="L2"/>
  <c r="N2"/>
  <c r="K2" s="1"/>
  <c r="E4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3"/>
  <c r="U20"/>
  <c r="M3" l="1"/>
  <c r="O3" s="1"/>
  <c r="N3" l="1"/>
  <c r="K3" s="1"/>
  <c r="M4"/>
  <c r="O4" s="1"/>
  <c r="L4" s="1"/>
  <c r="L5" s="1"/>
  <c r="L6" s="1"/>
  <c r="L7" s="1"/>
  <c r="L8" s="1"/>
  <c r="L9" s="1"/>
  <c r="N4" l="1"/>
  <c r="K4" s="1"/>
  <c r="K5" s="1"/>
  <c r="M5" l="1"/>
  <c r="K6"/>
  <c r="M6"/>
  <c r="O5" l="1"/>
  <c r="N5"/>
  <c r="N6" s="1"/>
  <c r="N7" s="1"/>
  <c r="M7"/>
  <c r="K7"/>
  <c r="O6" l="1"/>
  <c r="O8"/>
  <c r="M8"/>
  <c r="N8" s="1"/>
  <c r="O7"/>
  <c r="K8"/>
  <c r="M9" l="1"/>
  <c r="N9" s="1"/>
  <c r="M10"/>
  <c r="K9"/>
  <c r="O10" l="1"/>
  <c r="L10" s="1"/>
  <c r="L11" s="1"/>
  <c r="O9"/>
  <c r="N10" l="1"/>
  <c r="K10" s="1"/>
  <c r="M12"/>
  <c r="M11" l="1"/>
  <c r="N11" s="1"/>
  <c r="K11"/>
  <c r="O12" l="1"/>
  <c r="O11"/>
  <c r="L12" l="1"/>
  <c r="M13" s="1"/>
  <c r="N12"/>
  <c r="K12" s="1"/>
  <c r="O13" l="1"/>
  <c r="L13" s="1"/>
  <c r="M14" s="1"/>
  <c r="N13" l="1"/>
  <c r="K13" s="1"/>
  <c r="O14"/>
  <c r="L14" s="1"/>
  <c r="L15" s="1"/>
  <c r="L16" s="1"/>
  <c r="L17" s="1"/>
  <c r="L18" s="1"/>
  <c r="L19" s="1"/>
  <c r="L20" s="1"/>
  <c r="N14" l="1"/>
  <c r="K14" s="1"/>
  <c r="M15" l="1"/>
  <c r="N15" s="1"/>
  <c r="M16"/>
  <c r="K15"/>
  <c r="N16" l="1"/>
  <c r="O15"/>
  <c r="M17"/>
  <c r="K16"/>
  <c r="O16"/>
  <c r="N17" l="1"/>
  <c r="M18"/>
  <c r="O17"/>
  <c r="K17"/>
  <c r="N18" l="1"/>
  <c r="M19"/>
  <c r="K18"/>
  <c r="O18"/>
  <c r="N19" l="1"/>
  <c r="M20"/>
  <c r="M21"/>
  <c r="K19"/>
  <c r="O19"/>
  <c r="N20" l="1"/>
  <c r="K20"/>
  <c r="O21" s="1"/>
  <c r="L21" s="1"/>
  <c r="L22" s="1"/>
  <c r="O20"/>
  <c r="N21" l="1"/>
  <c r="K21" s="1"/>
  <c r="K22" l="1"/>
  <c r="M22"/>
  <c r="N22" s="1"/>
  <c r="M23"/>
  <c r="O22" l="1"/>
  <c r="O23"/>
  <c r="L23" s="1"/>
  <c r="L24" s="1"/>
  <c r="L25" s="1"/>
  <c r="L26" s="1"/>
  <c r="L27" s="1"/>
  <c r="L28" s="1"/>
  <c r="L29" s="1"/>
  <c r="N23" l="1"/>
  <c r="K23" s="1"/>
  <c r="M24" l="1"/>
  <c r="N24" s="1"/>
  <c r="K24"/>
  <c r="O24" l="1"/>
  <c r="M25"/>
  <c r="N25" s="1"/>
  <c r="K25"/>
  <c r="O25" l="1"/>
  <c r="M26"/>
  <c r="O26" s="1"/>
  <c r="K26"/>
  <c r="N26" l="1"/>
  <c r="M27"/>
  <c r="K27"/>
  <c r="O27" l="1"/>
  <c r="N27"/>
  <c r="N28" s="1"/>
  <c r="M28"/>
  <c r="K28"/>
  <c r="O28" l="1"/>
  <c r="M30"/>
  <c r="M29"/>
  <c r="O29" s="1"/>
  <c r="K29"/>
  <c r="N29" l="1"/>
  <c r="O30" s="1"/>
  <c r="L30" s="1"/>
  <c r="N30" l="1"/>
  <c r="K30" s="1"/>
  <c r="O31" s="1"/>
  <c r="L31" s="1"/>
  <c r="M31"/>
  <c r="N31" l="1"/>
  <c r="K31" s="1"/>
  <c r="M32"/>
  <c r="O32" l="1"/>
  <c r="L32" s="1"/>
  <c r="L33" s="1"/>
  <c r="N32" l="1"/>
  <c r="N33" l="1"/>
  <c r="M33"/>
  <c r="M34"/>
  <c r="K32"/>
  <c r="O33" l="1"/>
  <c r="K33"/>
  <c r="O34" s="1"/>
  <c r="L34" s="1"/>
  <c r="N34" l="1"/>
  <c r="K34" s="1"/>
  <c r="M35"/>
  <c r="O35" l="1"/>
  <c r="L35" s="1"/>
  <c r="N35" l="1"/>
  <c r="K35" s="1"/>
  <c r="O36" s="1"/>
  <c r="L36" s="1"/>
  <c r="M36"/>
  <c r="N36" l="1"/>
  <c r="K36" s="1"/>
  <c r="M37"/>
  <c r="O37" l="1"/>
  <c r="L37" s="1"/>
  <c r="N37" l="1"/>
  <c r="K37" s="1"/>
  <c r="M38"/>
  <c r="O38" l="1"/>
  <c r="L38" s="1"/>
  <c r="L39" s="1"/>
  <c r="N38" l="1"/>
  <c r="K38" s="1"/>
  <c r="K39" s="1"/>
  <c r="N39" l="1"/>
  <c r="O39"/>
  <c r="M39"/>
  <c r="M40"/>
  <c r="O40" l="1"/>
  <c r="L40" s="1"/>
  <c r="N40" l="1"/>
  <c r="K40" s="1"/>
  <c r="O41" s="1"/>
  <c r="L41" s="1"/>
  <c r="L42" s="1"/>
  <c r="L43" s="1"/>
  <c r="L44" s="1"/>
  <c r="L45" s="1"/>
  <c r="L46" s="1"/>
  <c r="M41"/>
  <c r="N41" l="1"/>
  <c r="K41" s="1"/>
  <c r="K42" s="1"/>
  <c r="N42" l="1"/>
  <c r="N43" s="1"/>
  <c r="O42"/>
  <c r="M42"/>
  <c r="M43"/>
  <c r="K43"/>
  <c r="O43" l="1"/>
  <c r="M45"/>
  <c r="K44"/>
  <c r="M47" l="1"/>
  <c r="M44"/>
  <c r="N44" s="1"/>
  <c r="N45" s="1"/>
  <c r="K45"/>
  <c r="M46"/>
  <c r="N46" l="1"/>
  <c r="O44"/>
  <c r="O45"/>
  <c r="K46"/>
  <c r="O46"/>
  <c r="O47" l="1"/>
  <c r="L47" s="1"/>
  <c r="L48" s="1"/>
  <c r="N47" l="1"/>
  <c r="K47" s="1"/>
  <c r="K48" s="1"/>
  <c r="M49"/>
  <c r="M48" l="1"/>
  <c r="N48" s="1"/>
  <c r="O49" s="1"/>
  <c r="L49" s="1"/>
  <c r="L50" s="1"/>
  <c r="L51" s="1"/>
  <c r="L52" s="1"/>
  <c r="L53" s="1"/>
  <c r="N49" l="1"/>
  <c r="O48"/>
  <c r="M50" l="1"/>
  <c r="N50" s="1"/>
  <c r="K49"/>
  <c r="M51" l="1"/>
  <c r="N51" s="1"/>
  <c r="K50"/>
  <c r="O50"/>
  <c r="M52" l="1"/>
  <c r="N52" s="1"/>
  <c r="K51"/>
  <c r="O51"/>
  <c r="M53" l="1"/>
  <c r="N53" s="1"/>
  <c r="K52"/>
  <c r="O52"/>
  <c r="O53" l="1"/>
  <c r="K53"/>
</calcChain>
</file>

<file path=xl/sharedStrings.xml><?xml version="1.0" encoding="utf-8"?>
<sst xmlns="http://schemas.openxmlformats.org/spreadsheetml/2006/main" count="13" uniqueCount="13">
  <si>
    <t>buysell</t>
  </si>
  <si>
    <t>sig_change</t>
  </si>
  <si>
    <t>p</t>
  </si>
  <si>
    <t>hold</t>
  </si>
  <si>
    <t>hold_lev</t>
  </si>
  <si>
    <t>date</t>
  </si>
  <si>
    <t>lev pnl</t>
    <phoneticPr fontId="3" type="noConversion"/>
  </si>
  <si>
    <t>cash</t>
    <phoneticPr fontId="3" type="noConversion"/>
  </si>
  <si>
    <t>_cash</t>
    <phoneticPr fontId="3" type="noConversion"/>
  </si>
  <si>
    <t>_nav</t>
    <phoneticPr fontId="3" type="noConversion"/>
  </si>
  <si>
    <t>nav</t>
    <phoneticPr fontId="3" type="noConversion"/>
  </si>
  <si>
    <t>hold</t>
    <phoneticPr fontId="3" type="noConversion"/>
  </si>
  <si>
    <t>hold lev</t>
    <phoneticPr fontId="3" type="noConversion"/>
  </si>
</sst>
</file>

<file path=xl/styles.xml><?xml version="1.0" encoding="utf-8"?>
<styleSheet xmlns="http://schemas.openxmlformats.org/spreadsheetml/2006/main">
  <numFmts count="4">
    <numFmt numFmtId="181" formatCode="0.0%"/>
    <numFmt numFmtId="183" formatCode="0.00000000_ "/>
    <numFmt numFmtId="184" formatCode="0.000000000_ "/>
    <numFmt numFmtId="185" formatCode="0.0000000000_ "/>
  </numFmts>
  <fonts count="4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181" fontId="0" fillId="0" borderId="0" xfId="1" applyNumberFormat="1" applyFont="1" applyAlignment="1"/>
    <xf numFmtId="0" fontId="1" fillId="0" borderId="0" xfId="0" applyFont="1" applyBorder="1" applyAlignment="1">
      <alignment horizontal="center" vertical="top"/>
    </xf>
    <xf numFmtId="183" fontId="0" fillId="0" borderId="0" xfId="0" applyNumberFormat="1"/>
    <xf numFmtId="184" fontId="0" fillId="0" borderId="0" xfId="0" applyNumberFormat="1"/>
    <xf numFmtId="185" fontId="0" fillId="0" borderId="0" xfId="0" applyNumberFormat="1"/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v>홀딩기존</c:v>
          </c:tx>
          <c:marker>
            <c:symbol val="none"/>
          </c:marker>
          <c:cat>
            <c:numRef>
              <c:f>Sheet1!$A$2:$A$53</c:f>
              <c:numCache>
                <c:formatCode>yyyy/mm/dd</c:formatCode>
                <c:ptCount val="52"/>
                <c:pt idx="0">
                  <c:v>43660</c:v>
                </c:pt>
                <c:pt idx="1">
                  <c:v>43667</c:v>
                </c:pt>
                <c:pt idx="2">
                  <c:v>43674</c:v>
                </c:pt>
                <c:pt idx="3">
                  <c:v>43681</c:v>
                </c:pt>
                <c:pt idx="4">
                  <c:v>43688</c:v>
                </c:pt>
                <c:pt idx="5">
                  <c:v>43695</c:v>
                </c:pt>
                <c:pt idx="6">
                  <c:v>43702</c:v>
                </c:pt>
                <c:pt idx="7">
                  <c:v>43709</c:v>
                </c:pt>
                <c:pt idx="8">
                  <c:v>43716</c:v>
                </c:pt>
                <c:pt idx="9">
                  <c:v>43723</c:v>
                </c:pt>
                <c:pt idx="10">
                  <c:v>43730</c:v>
                </c:pt>
                <c:pt idx="11">
                  <c:v>43737</c:v>
                </c:pt>
                <c:pt idx="12">
                  <c:v>43744</c:v>
                </c:pt>
                <c:pt idx="13">
                  <c:v>43751</c:v>
                </c:pt>
                <c:pt idx="14">
                  <c:v>43758</c:v>
                </c:pt>
                <c:pt idx="15">
                  <c:v>43765</c:v>
                </c:pt>
                <c:pt idx="16">
                  <c:v>43772</c:v>
                </c:pt>
                <c:pt idx="17">
                  <c:v>43779</c:v>
                </c:pt>
                <c:pt idx="18">
                  <c:v>43786</c:v>
                </c:pt>
                <c:pt idx="19">
                  <c:v>43793</c:v>
                </c:pt>
                <c:pt idx="20">
                  <c:v>43800</c:v>
                </c:pt>
                <c:pt idx="21">
                  <c:v>43807</c:v>
                </c:pt>
                <c:pt idx="22">
                  <c:v>43814</c:v>
                </c:pt>
                <c:pt idx="23">
                  <c:v>43821</c:v>
                </c:pt>
                <c:pt idx="24">
                  <c:v>43828</c:v>
                </c:pt>
                <c:pt idx="25">
                  <c:v>43835</c:v>
                </c:pt>
                <c:pt idx="26">
                  <c:v>43842</c:v>
                </c:pt>
                <c:pt idx="27">
                  <c:v>43849</c:v>
                </c:pt>
                <c:pt idx="28">
                  <c:v>43856</c:v>
                </c:pt>
                <c:pt idx="29">
                  <c:v>43863</c:v>
                </c:pt>
                <c:pt idx="30">
                  <c:v>43870</c:v>
                </c:pt>
                <c:pt idx="31">
                  <c:v>43877</c:v>
                </c:pt>
                <c:pt idx="32">
                  <c:v>43884</c:v>
                </c:pt>
                <c:pt idx="33">
                  <c:v>43891</c:v>
                </c:pt>
                <c:pt idx="34">
                  <c:v>43898</c:v>
                </c:pt>
                <c:pt idx="35">
                  <c:v>43905</c:v>
                </c:pt>
                <c:pt idx="36">
                  <c:v>43912</c:v>
                </c:pt>
                <c:pt idx="37">
                  <c:v>43919</c:v>
                </c:pt>
                <c:pt idx="38">
                  <c:v>43926</c:v>
                </c:pt>
                <c:pt idx="39">
                  <c:v>43933</c:v>
                </c:pt>
                <c:pt idx="40">
                  <c:v>43940</c:v>
                </c:pt>
                <c:pt idx="41">
                  <c:v>43947</c:v>
                </c:pt>
                <c:pt idx="42">
                  <c:v>43954</c:v>
                </c:pt>
                <c:pt idx="43">
                  <c:v>43961</c:v>
                </c:pt>
                <c:pt idx="44">
                  <c:v>43968</c:v>
                </c:pt>
                <c:pt idx="45">
                  <c:v>43975</c:v>
                </c:pt>
                <c:pt idx="46">
                  <c:v>43982</c:v>
                </c:pt>
                <c:pt idx="47">
                  <c:v>43989</c:v>
                </c:pt>
                <c:pt idx="48">
                  <c:v>43996</c:v>
                </c:pt>
                <c:pt idx="49">
                  <c:v>44003</c:v>
                </c:pt>
                <c:pt idx="50">
                  <c:v>44010</c:v>
                </c:pt>
                <c:pt idx="51">
                  <c:v>44017</c:v>
                </c:pt>
              </c:numCache>
            </c:numRef>
          </c:cat>
          <c:val>
            <c:numRef>
              <c:f>Sheet1!$I$2:$I$53</c:f>
              <c:numCache>
                <c:formatCode>0.0000000000_ </c:formatCode>
                <c:ptCount val="52"/>
                <c:pt idx="0" formatCode="General">
                  <c:v>1</c:v>
                </c:pt>
                <c:pt idx="1">
                  <c:v>0.99825376627180107</c:v>
                </c:pt>
                <c:pt idx="2" formatCode="General">
                  <c:v>1.04900675697539</c:v>
                </c:pt>
                <c:pt idx="3" formatCode="General">
                  <c:v>1.039614463311948</c:v>
                </c:pt>
                <c:pt idx="4" formatCode="General">
                  <c:v>1.0338923604693111</c:v>
                </c:pt>
                <c:pt idx="5" formatCode="General">
                  <c:v>1.0478568862653039</c:v>
                </c:pt>
                <c:pt idx="6" formatCode="General">
                  <c:v>1.0380741550646011</c:v>
                </c:pt>
                <c:pt idx="7" formatCode="General">
                  <c:v>1.053533961114377</c:v>
                </c:pt>
                <c:pt idx="8" formatCode="General">
                  <c:v>1.064989433544361</c:v>
                </c:pt>
                <c:pt idx="9" formatCode="General">
                  <c:v>1.092405754869614</c:v>
                </c:pt>
                <c:pt idx="10" formatCode="General">
                  <c:v>1.0873118949941889</c:v>
                </c:pt>
                <c:pt idx="11" formatCode="General">
                  <c:v>1.090033623655289</c:v>
                </c:pt>
                <c:pt idx="12" formatCode="0.000000000_ ">
                  <c:v>1.130831353028156</c:v>
                </c:pt>
                <c:pt idx="13" formatCode="General">
                  <c:v>1.2224893893835509</c:v>
                </c:pt>
                <c:pt idx="14" formatCode="General">
                  <c:v>1.178653117119018</c:v>
                </c:pt>
                <c:pt idx="15" formatCode="General">
                  <c:v>1.278978594390962</c:v>
                </c:pt>
                <c:pt idx="16" formatCode="General">
                  <c:v>1.320374316115839</c:v>
                </c:pt>
                <c:pt idx="17" formatCode="General">
                  <c:v>1.32516660720848</c:v>
                </c:pt>
                <c:pt idx="18" formatCode="General">
                  <c:v>1.3559154750956011</c:v>
                </c:pt>
                <c:pt idx="19" formatCode="General">
                  <c:v>1.288064645279196</c:v>
                </c:pt>
                <c:pt idx="20" formatCode="General">
                  <c:v>1.301521976726435</c:v>
                </c:pt>
                <c:pt idx="21" formatCode="General">
                  <c:v>1.3100342478538849</c:v>
                </c:pt>
                <c:pt idx="22" formatCode="General">
                  <c:v>1.353006937031437</c:v>
                </c:pt>
                <c:pt idx="23" formatCode="General">
                  <c:v>1.3730413050063199</c:v>
                </c:pt>
                <c:pt idx="24" formatCode="General">
                  <c:v>1.452550160982746</c:v>
                </c:pt>
                <c:pt idx="25" formatCode="General">
                  <c:v>1.476262711383745</c:v>
                </c:pt>
                <c:pt idx="26" formatCode="General">
                  <c:v>1.5641916067590329</c:v>
                </c:pt>
                <c:pt idx="27" formatCode="General">
                  <c:v>1.583065373103981</c:v>
                </c:pt>
                <c:pt idx="28" formatCode="General">
                  <c:v>1.5383500744961389</c:v>
                </c:pt>
                <c:pt idx="29" formatCode="General">
                  <c:v>1.5170855328464661</c:v>
                </c:pt>
                <c:pt idx="30" formatCode="General">
                  <c:v>1.5170855328464661</c:v>
                </c:pt>
                <c:pt idx="31" formatCode="General">
                  <c:v>1.5637317376146731</c:v>
                </c:pt>
                <c:pt idx="32" formatCode="General">
                  <c:v>1.4275858255374789</c:v>
                </c:pt>
                <c:pt idx="33" formatCode="General">
                  <c:v>1.3823367523503121</c:v>
                </c:pt>
                <c:pt idx="34" formatCode="General">
                  <c:v>1.3823367523503121</c:v>
                </c:pt>
                <c:pt idx="35" formatCode="General">
                  <c:v>1.355888533534543</c:v>
                </c:pt>
                <c:pt idx="36" formatCode="General">
                  <c:v>1.355888533534543</c:v>
                </c:pt>
                <c:pt idx="37" formatCode="General">
                  <c:v>1.4105995751848159</c:v>
                </c:pt>
                <c:pt idx="38" formatCode="General">
                  <c:v>1.3918795106393149</c:v>
                </c:pt>
                <c:pt idx="39" formatCode="General">
                  <c:v>1.430192084206668</c:v>
                </c:pt>
                <c:pt idx="40" formatCode="General">
                  <c:v>1.4697106251125229</c:v>
                </c:pt>
                <c:pt idx="41" formatCode="General">
                  <c:v>1.470164286831243</c:v>
                </c:pt>
                <c:pt idx="42" formatCode="General">
                  <c:v>1.4864413198258819</c:v>
                </c:pt>
                <c:pt idx="43" formatCode="General">
                  <c:v>1.544877293114109</c:v>
                </c:pt>
                <c:pt idx="44" formatCode="General">
                  <c:v>1.538402325397628</c:v>
                </c:pt>
                <c:pt idx="45" formatCode="General">
                  <c:v>1.5683155020837101</c:v>
                </c:pt>
                <c:pt idx="46" formatCode="General">
                  <c:v>1.5636432991202569</c:v>
                </c:pt>
                <c:pt idx="47" formatCode="General">
                  <c:v>1.6303319798643221</c:v>
                </c:pt>
                <c:pt idx="48" formatCode="General">
                  <c:v>1.7021353195415241</c:v>
                </c:pt>
                <c:pt idx="49" formatCode="General">
                  <c:v>1.7736438886880399</c:v>
                </c:pt>
                <c:pt idx="50" formatCode="General">
                  <c:v>1.758397918587479</c:v>
                </c:pt>
                <c:pt idx="51" formatCode="General">
                  <c:v>1.8422503789234961</c:v>
                </c:pt>
              </c:numCache>
            </c:numRef>
          </c:val>
        </c:ser>
        <c:ser>
          <c:idx val="1"/>
          <c:order val="1"/>
          <c:tx>
            <c:v>다시한거</c:v>
          </c:tx>
          <c:marker>
            <c:symbol val="none"/>
          </c:marker>
          <c:cat>
            <c:numRef>
              <c:f>Sheet1!$A$2:$A$53</c:f>
              <c:numCache>
                <c:formatCode>yyyy/mm/dd</c:formatCode>
                <c:ptCount val="52"/>
                <c:pt idx="0">
                  <c:v>43660</c:v>
                </c:pt>
                <c:pt idx="1">
                  <c:v>43667</c:v>
                </c:pt>
                <c:pt idx="2">
                  <c:v>43674</c:v>
                </c:pt>
                <c:pt idx="3">
                  <c:v>43681</c:v>
                </c:pt>
                <c:pt idx="4">
                  <c:v>43688</c:v>
                </c:pt>
                <c:pt idx="5">
                  <c:v>43695</c:v>
                </c:pt>
                <c:pt idx="6">
                  <c:v>43702</c:v>
                </c:pt>
                <c:pt idx="7">
                  <c:v>43709</c:v>
                </c:pt>
                <c:pt idx="8">
                  <c:v>43716</c:v>
                </c:pt>
                <c:pt idx="9">
                  <c:v>43723</c:v>
                </c:pt>
                <c:pt idx="10">
                  <c:v>43730</c:v>
                </c:pt>
                <c:pt idx="11">
                  <c:v>43737</c:v>
                </c:pt>
                <c:pt idx="12">
                  <c:v>43744</c:v>
                </c:pt>
                <c:pt idx="13">
                  <c:v>43751</c:v>
                </c:pt>
                <c:pt idx="14">
                  <c:v>43758</c:v>
                </c:pt>
                <c:pt idx="15">
                  <c:v>43765</c:v>
                </c:pt>
                <c:pt idx="16">
                  <c:v>43772</c:v>
                </c:pt>
                <c:pt idx="17">
                  <c:v>43779</c:v>
                </c:pt>
                <c:pt idx="18">
                  <c:v>43786</c:v>
                </c:pt>
                <c:pt idx="19">
                  <c:v>43793</c:v>
                </c:pt>
                <c:pt idx="20">
                  <c:v>43800</c:v>
                </c:pt>
                <c:pt idx="21">
                  <c:v>43807</c:v>
                </c:pt>
                <c:pt idx="22">
                  <c:v>43814</c:v>
                </c:pt>
                <c:pt idx="23">
                  <c:v>43821</c:v>
                </c:pt>
                <c:pt idx="24">
                  <c:v>43828</c:v>
                </c:pt>
                <c:pt idx="25">
                  <c:v>43835</c:v>
                </c:pt>
                <c:pt idx="26">
                  <c:v>43842</c:v>
                </c:pt>
                <c:pt idx="27">
                  <c:v>43849</c:v>
                </c:pt>
                <c:pt idx="28">
                  <c:v>43856</c:v>
                </c:pt>
                <c:pt idx="29">
                  <c:v>43863</c:v>
                </c:pt>
                <c:pt idx="30">
                  <c:v>43870</c:v>
                </c:pt>
                <c:pt idx="31">
                  <c:v>43877</c:v>
                </c:pt>
                <c:pt idx="32">
                  <c:v>43884</c:v>
                </c:pt>
                <c:pt idx="33">
                  <c:v>43891</c:v>
                </c:pt>
                <c:pt idx="34">
                  <c:v>43898</c:v>
                </c:pt>
                <c:pt idx="35">
                  <c:v>43905</c:v>
                </c:pt>
                <c:pt idx="36">
                  <c:v>43912</c:v>
                </c:pt>
                <c:pt idx="37">
                  <c:v>43919</c:v>
                </c:pt>
                <c:pt idx="38">
                  <c:v>43926</c:v>
                </c:pt>
                <c:pt idx="39">
                  <c:v>43933</c:v>
                </c:pt>
                <c:pt idx="40">
                  <c:v>43940</c:v>
                </c:pt>
                <c:pt idx="41">
                  <c:v>43947</c:v>
                </c:pt>
                <c:pt idx="42">
                  <c:v>43954</c:v>
                </c:pt>
                <c:pt idx="43">
                  <c:v>43961</c:v>
                </c:pt>
                <c:pt idx="44">
                  <c:v>43968</c:v>
                </c:pt>
                <c:pt idx="45">
                  <c:v>43975</c:v>
                </c:pt>
                <c:pt idx="46">
                  <c:v>43982</c:v>
                </c:pt>
                <c:pt idx="47">
                  <c:v>43989</c:v>
                </c:pt>
                <c:pt idx="48">
                  <c:v>43996</c:v>
                </c:pt>
                <c:pt idx="49">
                  <c:v>44003</c:v>
                </c:pt>
                <c:pt idx="50">
                  <c:v>44010</c:v>
                </c:pt>
                <c:pt idx="51">
                  <c:v>44017</c:v>
                </c:pt>
              </c:numCache>
            </c:numRef>
          </c:cat>
          <c:val>
            <c:numRef>
              <c:f>Sheet1!$O$2:$O$53</c:f>
              <c:numCache>
                <c:formatCode>0.00000000_ </c:formatCode>
                <c:ptCount val="52"/>
                <c:pt idx="0" formatCode="General">
                  <c:v>1</c:v>
                </c:pt>
                <c:pt idx="1">
                  <c:v>0.99825376627180118</c:v>
                </c:pt>
                <c:pt idx="2" formatCode="General">
                  <c:v>1.0490067569753898</c:v>
                </c:pt>
                <c:pt idx="3" formatCode="General">
                  <c:v>1.0396144633119482</c:v>
                </c:pt>
                <c:pt idx="4" formatCode="General">
                  <c:v>1.0338923604693111</c:v>
                </c:pt>
                <c:pt idx="5" formatCode="General">
                  <c:v>1.0478568862653037</c:v>
                </c:pt>
                <c:pt idx="6" formatCode="General">
                  <c:v>1.0380741550646011</c:v>
                </c:pt>
                <c:pt idx="7" formatCode="General">
                  <c:v>1.0535339611143772</c:v>
                </c:pt>
                <c:pt idx="8" formatCode="General">
                  <c:v>1.0649894335443615</c:v>
                </c:pt>
                <c:pt idx="9" formatCode="General">
                  <c:v>1.0924057548696136</c:v>
                </c:pt>
                <c:pt idx="10" formatCode="General">
                  <c:v>1.0873118949941893</c:v>
                </c:pt>
                <c:pt idx="11" formatCode="General">
                  <c:v>1.0900336236552886</c:v>
                </c:pt>
                <c:pt idx="12" formatCode="0.000000000_ ">
                  <c:v>1.1308313530281562</c:v>
                </c:pt>
                <c:pt idx="13" formatCode="General">
                  <c:v>1.2224893893835509</c:v>
                </c:pt>
                <c:pt idx="14" formatCode="General">
                  <c:v>1.2244821352967157</c:v>
                </c:pt>
                <c:pt idx="15" formatCode="General">
                  <c:v>1.3258039855252415</c:v>
                </c:pt>
                <c:pt idx="16" formatCode="General">
                  <c:v>1.4178606323643821</c:v>
                </c:pt>
                <c:pt idx="17" formatCode="General">
                  <c:v>1.4686812468765931</c:v>
                </c:pt>
                <c:pt idx="18" formatCode="General">
                  <c:v>1.5248404220198197</c:v>
                </c:pt>
                <c:pt idx="19" formatCode="General">
                  <c:v>1.4850691797750279</c:v>
                </c:pt>
                <c:pt idx="20" formatCode="General">
                  <c:v>1.5005847583195961</c:v>
                </c:pt>
                <c:pt idx="21" formatCode="General">
                  <c:v>1.5103989485837237</c:v>
                </c:pt>
                <c:pt idx="22" formatCode="General">
                  <c:v>1.5599441453279452</c:v>
                </c:pt>
                <c:pt idx="23" formatCode="General">
                  <c:v>1.6078152912184704</c:v>
                </c:pt>
                <c:pt idx="24" formatCode="General">
                  <c:v>1.7234202939260623</c:v>
                </c:pt>
                <c:pt idx="25" formatCode="General">
                  <c:v>1.8085620890827347</c:v>
                </c:pt>
                <c:pt idx="26" formatCode="General">
                  <c:v>1.952510268470711</c:v>
                </c:pt>
                <c:pt idx="27" formatCode="General">
                  <c:v>2.046244794496745</c:v>
                </c:pt>
                <c:pt idx="28" formatCode="General">
                  <c:v>2.0415577259237492</c:v>
                </c:pt>
                <c:pt idx="29" formatCode="General">
                  <c:v>2.0133373682737936</c:v>
                </c:pt>
                <c:pt idx="30" formatCode="General">
                  <c:v>2.0133373682737936</c:v>
                </c:pt>
                <c:pt idx="31" formatCode="General">
                  <c:v>2.0752419511826909</c:v>
                </c:pt>
                <c:pt idx="32" formatCode="General">
                  <c:v>1.9255138219304495</c:v>
                </c:pt>
                <c:pt idx="33" formatCode="General">
                  <c:v>1.8644823138467723</c:v>
                </c:pt>
                <c:pt idx="34" formatCode="General">
                  <c:v>1.8644823138467723</c:v>
                </c:pt>
                <c:pt idx="35" formatCode="General">
                  <c:v>1.8288092145597079</c:v>
                </c:pt>
                <c:pt idx="36" formatCode="General">
                  <c:v>1.8288092145597079</c:v>
                </c:pt>
                <c:pt idx="37" formatCode="General">
                  <c:v>1.902602933315743</c:v>
                </c:pt>
                <c:pt idx="38" formatCode="General">
                  <c:v>1.8773534930474347</c:v>
                </c:pt>
                <c:pt idx="39" formatCode="General">
                  <c:v>1.9290291181748356</c:v>
                </c:pt>
                <c:pt idx="40" formatCode="General">
                  <c:v>1.9823313402728291</c:v>
                </c:pt>
                <c:pt idx="41" formatCode="General">
                  <c:v>1.9829432347692928</c:v>
                </c:pt>
                <c:pt idx="42" formatCode="General">
                  <c:v>2.0048975379365963</c:v>
                </c:pt>
                <c:pt idx="43" formatCode="General">
                  <c:v>2.0837154081140872</c:v>
                </c:pt>
                <c:pt idx="44" formatCode="General">
                  <c:v>2.0749820348824333</c:v>
                </c:pt>
                <c:pt idx="45" formatCode="General">
                  <c:v>2.1153286355116561</c:v>
                </c:pt>
                <c:pt idx="46" formatCode="General">
                  <c:v>2.1090268137759254</c:v>
                </c:pt>
                <c:pt idx="47" formatCode="General">
                  <c:v>2.1989758551869096</c:v>
                </c:pt>
                <c:pt idx="48" formatCode="General">
                  <c:v>2.2958234986252055</c:v>
                </c:pt>
                <c:pt idx="49" formatCode="General">
                  <c:v>2.4406973801691247</c:v>
                </c:pt>
                <c:pt idx="50" formatCode="General">
                  <c:v>2.4925707053375765</c:v>
                </c:pt>
                <c:pt idx="51" formatCode="General">
                  <c:v>2.6316067476519756</c:v>
                </c:pt>
              </c:numCache>
            </c:numRef>
          </c:val>
        </c:ser>
        <c:ser>
          <c:idx val="2"/>
          <c:order val="2"/>
          <c:tx>
            <c:v>주간리밸</c:v>
          </c:tx>
          <c:marker>
            <c:symbol val="none"/>
          </c:marker>
          <c:cat>
            <c:numRef>
              <c:f>Sheet1!$A$2:$A$53</c:f>
              <c:numCache>
                <c:formatCode>yyyy/mm/dd</c:formatCode>
                <c:ptCount val="52"/>
                <c:pt idx="0">
                  <c:v>43660</c:v>
                </c:pt>
                <c:pt idx="1">
                  <c:v>43667</c:v>
                </c:pt>
                <c:pt idx="2">
                  <c:v>43674</c:v>
                </c:pt>
                <c:pt idx="3">
                  <c:v>43681</c:v>
                </c:pt>
                <c:pt idx="4">
                  <c:v>43688</c:v>
                </c:pt>
                <c:pt idx="5">
                  <c:v>43695</c:v>
                </c:pt>
                <c:pt idx="6">
                  <c:v>43702</c:v>
                </c:pt>
                <c:pt idx="7">
                  <c:v>43709</c:v>
                </c:pt>
                <c:pt idx="8">
                  <c:v>43716</c:v>
                </c:pt>
                <c:pt idx="9">
                  <c:v>43723</c:v>
                </c:pt>
                <c:pt idx="10">
                  <c:v>43730</c:v>
                </c:pt>
                <c:pt idx="11">
                  <c:v>43737</c:v>
                </c:pt>
                <c:pt idx="12">
                  <c:v>43744</c:v>
                </c:pt>
                <c:pt idx="13">
                  <c:v>43751</c:v>
                </c:pt>
                <c:pt idx="14">
                  <c:v>43758</c:v>
                </c:pt>
                <c:pt idx="15">
                  <c:v>43765</c:v>
                </c:pt>
                <c:pt idx="16">
                  <c:v>43772</c:v>
                </c:pt>
                <c:pt idx="17">
                  <c:v>43779</c:v>
                </c:pt>
                <c:pt idx="18">
                  <c:v>43786</c:v>
                </c:pt>
                <c:pt idx="19">
                  <c:v>43793</c:v>
                </c:pt>
                <c:pt idx="20">
                  <c:v>43800</c:v>
                </c:pt>
                <c:pt idx="21">
                  <c:v>43807</c:v>
                </c:pt>
                <c:pt idx="22">
                  <c:v>43814</c:v>
                </c:pt>
                <c:pt idx="23">
                  <c:v>43821</c:v>
                </c:pt>
                <c:pt idx="24">
                  <c:v>43828</c:v>
                </c:pt>
                <c:pt idx="25">
                  <c:v>43835</c:v>
                </c:pt>
                <c:pt idx="26">
                  <c:v>43842</c:v>
                </c:pt>
                <c:pt idx="27">
                  <c:v>43849</c:v>
                </c:pt>
                <c:pt idx="28">
                  <c:v>43856</c:v>
                </c:pt>
                <c:pt idx="29">
                  <c:v>43863</c:v>
                </c:pt>
                <c:pt idx="30">
                  <c:v>43870</c:v>
                </c:pt>
                <c:pt idx="31">
                  <c:v>43877</c:v>
                </c:pt>
                <c:pt idx="32">
                  <c:v>43884</c:v>
                </c:pt>
                <c:pt idx="33">
                  <c:v>43891</c:v>
                </c:pt>
                <c:pt idx="34">
                  <c:v>43898</c:v>
                </c:pt>
                <c:pt idx="35">
                  <c:v>43905</c:v>
                </c:pt>
                <c:pt idx="36">
                  <c:v>43912</c:v>
                </c:pt>
                <c:pt idx="37">
                  <c:v>43919</c:v>
                </c:pt>
                <c:pt idx="38">
                  <c:v>43926</c:v>
                </c:pt>
                <c:pt idx="39">
                  <c:v>43933</c:v>
                </c:pt>
                <c:pt idx="40">
                  <c:v>43940</c:v>
                </c:pt>
                <c:pt idx="41">
                  <c:v>43947</c:v>
                </c:pt>
                <c:pt idx="42">
                  <c:v>43954</c:v>
                </c:pt>
                <c:pt idx="43">
                  <c:v>43961</c:v>
                </c:pt>
                <c:pt idx="44">
                  <c:v>43968</c:v>
                </c:pt>
                <c:pt idx="45">
                  <c:v>43975</c:v>
                </c:pt>
                <c:pt idx="46">
                  <c:v>43982</c:v>
                </c:pt>
                <c:pt idx="47">
                  <c:v>43989</c:v>
                </c:pt>
                <c:pt idx="48">
                  <c:v>43996</c:v>
                </c:pt>
                <c:pt idx="49">
                  <c:v>44003</c:v>
                </c:pt>
                <c:pt idx="50">
                  <c:v>44010</c:v>
                </c:pt>
                <c:pt idx="51">
                  <c:v>44017</c:v>
                </c:pt>
              </c:numCache>
            </c:numRef>
          </c:cat>
          <c:val>
            <c:numRef>
              <c:f>Sheet1!$T$2:$T$53</c:f>
              <c:numCache>
                <c:formatCode>General</c:formatCode>
                <c:ptCount val="52"/>
                <c:pt idx="0">
                  <c:v>1</c:v>
                </c:pt>
                <c:pt idx="1">
                  <c:v>0.99825399999999997</c:v>
                </c:pt>
                <c:pt idx="2">
                  <c:v>1.049007</c:v>
                </c:pt>
                <c:pt idx="3">
                  <c:v>1.039614</c:v>
                </c:pt>
                <c:pt idx="4">
                  <c:v>1.0338400000000001</c:v>
                </c:pt>
                <c:pt idx="5">
                  <c:v>1.048011</c:v>
                </c:pt>
                <c:pt idx="6">
                  <c:v>1.038216</c:v>
                </c:pt>
                <c:pt idx="7">
                  <c:v>1.0538430000000001</c:v>
                </c:pt>
                <c:pt idx="8">
                  <c:v>1.065253</c:v>
                </c:pt>
                <c:pt idx="9">
                  <c:v>1.092676</c:v>
                </c:pt>
                <c:pt idx="10">
                  <c:v>1.0875809999999999</c:v>
                </c:pt>
                <c:pt idx="11">
                  <c:v>1.090303</c:v>
                </c:pt>
                <c:pt idx="12">
                  <c:v>1.131111</c:v>
                </c:pt>
                <c:pt idx="13">
                  <c:v>1.222791</c:v>
                </c:pt>
                <c:pt idx="14">
                  <c:v>1.2248619999999999</c:v>
                </c:pt>
                <c:pt idx="15">
                  <c:v>1.330246</c:v>
                </c:pt>
                <c:pt idx="16">
                  <c:v>1.4299409999999999</c:v>
                </c:pt>
                <c:pt idx="17">
                  <c:v>1.4869669999999999</c:v>
                </c:pt>
                <c:pt idx="18">
                  <c:v>1.551215</c:v>
                </c:pt>
                <c:pt idx="19">
                  <c:v>1.504753</c:v>
                </c:pt>
                <c:pt idx="20">
                  <c:v>1.5204740000000001</c:v>
                </c:pt>
                <c:pt idx="21">
                  <c:v>1.5303169999999999</c:v>
                </c:pt>
                <c:pt idx="22">
                  <c:v>1.5805149999999999</c:v>
                </c:pt>
                <c:pt idx="23">
                  <c:v>1.6298010000000001</c:v>
                </c:pt>
                <c:pt idx="24">
                  <c:v>1.7506470000000001</c:v>
                </c:pt>
                <c:pt idx="25">
                  <c:v>1.8428310000000001</c:v>
                </c:pt>
                <c:pt idx="26">
                  <c:v>2.0026839999999999</c:v>
                </c:pt>
                <c:pt idx="27">
                  <c:v>2.1111019999999998</c:v>
                </c:pt>
                <c:pt idx="28">
                  <c:v>2.1055380000000001</c:v>
                </c:pt>
                <c:pt idx="29">
                  <c:v>2.0764330000000002</c:v>
                </c:pt>
                <c:pt idx="30">
                  <c:v>2.0764330000000002</c:v>
                </c:pt>
                <c:pt idx="31">
                  <c:v>2.1402770000000002</c:v>
                </c:pt>
                <c:pt idx="32">
                  <c:v>1.983519</c:v>
                </c:pt>
                <c:pt idx="33">
                  <c:v>1.9206490000000001</c:v>
                </c:pt>
                <c:pt idx="34">
                  <c:v>1.9206490000000001</c:v>
                </c:pt>
                <c:pt idx="35">
                  <c:v>1.883901</c:v>
                </c:pt>
                <c:pt idx="36">
                  <c:v>1.883901</c:v>
                </c:pt>
                <c:pt idx="37">
                  <c:v>1.959918</c:v>
                </c:pt>
                <c:pt idx="38">
                  <c:v>1.934879</c:v>
                </c:pt>
                <c:pt idx="39">
                  <c:v>1.988138</c:v>
                </c:pt>
                <c:pt idx="40">
                  <c:v>2.0430739999999998</c:v>
                </c:pt>
                <c:pt idx="41">
                  <c:v>2.0436879999999999</c:v>
                </c:pt>
                <c:pt idx="42">
                  <c:v>2.0657160000000001</c:v>
                </c:pt>
                <c:pt idx="43">
                  <c:v>2.1439629999999998</c:v>
                </c:pt>
                <c:pt idx="44">
                  <c:v>2.1355979999999999</c:v>
                </c:pt>
                <c:pt idx="45">
                  <c:v>2.1743950000000001</c:v>
                </c:pt>
                <c:pt idx="46">
                  <c:v>2.1679170000000001</c:v>
                </c:pt>
                <c:pt idx="47">
                  <c:v>2.2603780000000002</c:v>
                </c:pt>
                <c:pt idx="48">
                  <c:v>2.3599299999999999</c:v>
                </c:pt>
                <c:pt idx="49">
                  <c:v>2.5120580000000001</c:v>
                </c:pt>
                <c:pt idx="50">
                  <c:v>2.5682290000000001</c:v>
                </c:pt>
                <c:pt idx="51">
                  <c:v>2.72045</c:v>
                </c:pt>
              </c:numCache>
            </c:numRef>
          </c:val>
        </c:ser>
        <c:ser>
          <c:idx val="3"/>
          <c:order val="3"/>
          <c:tx>
            <c:v>가격</c:v>
          </c:tx>
          <c:marker>
            <c:symbol val="none"/>
          </c:marker>
          <c:cat>
            <c:numRef>
              <c:f>Sheet1!$A$2:$A$53</c:f>
              <c:numCache>
                <c:formatCode>yyyy/mm/dd</c:formatCode>
                <c:ptCount val="52"/>
                <c:pt idx="0">
                  <c:v>43660</c:v>
                </c:pt>
                <c:pt idx="1">
                  <c:v>43667</c:v>
                </c:pt>
                <c:pt idx="2">
                  <c:v>43674</c:v>
                </c:pt>
                <c:pt idx="3">
                  <c:v>43681</c:v>
                </c:pt>
                <c:pt idx="4">
                  <c:v>43688</c:v>
                </c:pt>
                <c:pt idx="5">
                  <c:v>43695</c:v>
                </c:pt>
                <c:pt idx="6">
                  <c:v>43702</c:v>
                </c:pt>
                <c:pt idx="7">
                  <c:v>43709</c:v>
                </c:pt>
                <c:pt idx="8">
                  <c:v>43716</c:v>
                </c:pt>
                <c:pt idx="9">
                  <c:v>43723</c:v>
                </c:pt>
                <c:pt idx="10">
                  <c:v>43730</c:v>
                </c:pt>
                <c:pt idx="11">
                  <c:v>43737</c:v>
                </c:pt>
                <c:pt idx="12">
                  <c:v>43744</c:v>
                </c:pt>
                <c:pt idx="13">
                  <c:v>43751</c:v>
                </c:pt>
                <c:pt idx="14">
                  <c:v>43758</c:v>
                </c:pt>
                <c:pt idx="15">
                  <c:v>43765</c:v>
                </c:pt>
                <c:pt idx="16">
                  <c:v>43772</c:v>
                </c:pt>
                <c:pt idx="17">
                  <c:v>43779</c:v>
                </c:pt>
                <c:pt idx="18">
                  <c:v>43786</c:v>
                </c:pt>
                <c:pt idx="19">
                  <c:v>43793</c:v>
                </c:pt>
                <c:pt idx="20">
                  <c:v>43800</c:v>
                </c:pt>
                <c:pt idx="21">
                  <c:v>43807</c:v>
                </c:pt>
                <c:pt idx="22">
                  <c:v>43814</c:v>
                </c:pt>
                <c:pt idx="23">
                  <c:v>43821</c:v>
                </c:pt>
                <c:pt idx="24">
                  <c:v>43828</c:v>
                </c:pt>
                <c:pt idx="25">
                  <c:v>43835</c:v>
                </c:pt>
                <c:pt idx="26">
                  <c:v>43842</c:v>
                </c:pt>
                <c:pt idx="27">
                  <c:v>43849</c:v>
                </c:pt>
                <c:pt idx="28">
                  <c:v>43856</c:v>
                </c:pt>
                <c:pt idx="29">
                  <c:v>43863</c:v>
                </c:pt>
                <c:pt idx="30">
                  <c:v>43870</c:v>
                </c:pt>
                <c:pt idx="31">
                  <c:v>43877</c:v>
                </c:pt>
                <c:pt idx="32">
                  <c:v>43884</c:v>
                </c:pt>
                <c:pt idx="33">
                  <c:v>43891</c:v>
                </c:pt>
                <c:pt idx="34">
                  <c:v>43898</c:v>
                </c:pt>
                <c:pt idx="35">
                  <c:v>43905</c:v>
                </c:pt>
                <c:pt idx="36">
                  <c:v>43912</c:v>
                </c:pt>
                <c:pt idx="37">
                  <c:v>43919</c:v>
                </c:pt>
                <c:pt idx="38">
                  <c:v>43926</c:v>
                </c:pt>
                <c:pt idx="39">
                  <c:v>43933</c:v>
                </c:pt>
                <c:pt idx="40">
                  <c:v>43940</c:v>
                </c:pt>
                <c:pt idx="41">
                  <c:v>43947</c:v>
                </c:pt>
                <c:pt idx="42">
                  <c:v>43954</c:v>
                </c:pt>
                <c:pt idx="43">
                  <c:v>43961</c:v>
                </c:pt>
                <c:pt idx="44">
                  <c:v>43968</c:v>
                </c:pt>
                <c:pt idx="45">
                  <c:v>43975</c:v>
                </c:pt>
                <c:pt idx="46">
                  <c:v>43982</c:v>
                </c:pt>
                <c:pt idx="47">
                  <c:v>43989</c:v>
                </c:pt>
                <c:pt idx="48">
                  <c:v>43996</c:v>
                </c:pt>
                <c:pt idx="49">
                  <c:v>44003</c:v>
                </c:pt>
                <c:pt idx="50">
                  <c:v>44010</c:v>
                </c:pt>
                <c:pt idx="51">
                  <c:v>44017</c:v>
                </c:pt>
              </c:numCache>
            </c:numRef>
          </c:cat>
          <c:val>
            <c:numRef>
              <c:f>Sheet1!$E$2:$E$53</c:f>
              <c:numCache>
                <c:formatCode>General</c:formatCode>
                <c:ptCount val="52"/>
                <c:pt idx="0">
                  <c:v>1</c:v>
                </c:pt>
                <c:pt idx="1">
                  <c:v>0.99650753254360225</c:v>
                </c:pt>
                <c:pt idx="2">
                  <c:v>1.0218396370865823</c:v>
                </c:pt>
                <c:pt idx="3">
                  <c:v>1.0035415319797398</c:v>
                </c:pt>
                <c:pt idx="4">
                  <c:v>0.99239370771033031</c:v>
                </c:pt>
                <c:pt idx="5">
                  <c:v>1.0195994542445217</c:v>
                </c:pt>
                <c:pt idx="6">
                  <c:v>1.0005406971233299</c:v>
                </c:pt>
                <c:pt idx="7">
                  <c:v>1.0306595547918567</c:v>
                </c:pt>
                <c:pt idx="8">
                  <c:v>1.0529771532490131</c:v>
                </c:pt>
                <c:pt idx="9">
                  <c:v>1.0800842390775991</c:v>
                </c:pt>
                <c:pt idx="10">
                  <c:v>1.0750478341126948</c:v>
                </c:pt>
                <c:pt idx="11">
                  <c:v>1.0804298933279537</c:v>
                </c:pt>
                <c:pt idx="12">
                  <c:v>1.120868174714666</c:v>
                </c:pt>
                <c:pt idx="13">
                  <c:v>1.1662934167865682</c:v>
                </c:pt>
                <c:pt idx="14">
                  <c:v>1.1672810112091927</c:v>
                </c:pt>
                <c:pt idx="15">
                  <c:v>1.217495588749975</c:v>
                </c:pt>
                <c:pt idx="16">
                  <c:v>1.2631183800869124</c:v>
                </c:pt>
                <c:pt idx="17">
                  <c:v>1.2883048100853567</c:v>
                </c:pt>
                <c:pt idx="18">
                  <c:v>1.3161370027318151</c:v>
                </c:pt>
                <c:pt idx="19">
                  <c:v>1.2964265836752147</c:v>
                </c:pt>
                <c:pt idx="20">
                  <c:v>1.3235159728568369</c:v>
                </c:pt>
                <c:pt idx="21">
                  <c:v>1.3406510360969059</c:v>
                </c:pt>
                <c:pt idx="22">
                  <c:v>1.3626395376815534</c:v>
                </c:pt>
                <c:pt idx="23">
                  <c:v>1.3838850838988155</c:v>
                </c:pt>
                <c:pt idx="24">
                  <c:v>1.4351913850595936</c:v>
                </c:pt>
                <c:pt idx="25">
                  <c:v>1.4729779036476052</c:v>
                </c:pt>
                <c:pt idx="26">
                  <c:v>1.5368631029923583</c:v>
                </c:pt>
                <c:pt idx="27">
                  <c:v>1.5784631350741765</c:v>
                </c:pt>
                <c:pt idx="28">
                  <c:v>1.5763829815675361</c:v>
                </c:pt>
                <c:pt idx="29">
                  <c:v>1.5328024440512524</c:v>
                </c:pt>
                <c:pt idx="30">
                  <c:v>1.5886624798273408</c:v>
                </c:pt>
                <c:pt idx="31">
                  <c:v>1.6130859792732002</c:v>
                </c:pt>
                <c:pt idx="32">
                  <c:v>1.5540130526822338</c:v>
                </c:pt>
                <c:pt idx="33">
                  <c:v>1.3569876995391881</c:v>
                </c:pt>
                <c:pt idx="34">
                  <c:v>1.4347753239777559</c:v>
                </c:pt>
                <c:pt idx="35">
                  <c:v>1.3798722742606593</c:v>
                </c:pt>
                <c:pt idx="36">
                  <c:v>1.1379714903219844</c:v>
                </c:pt>
                <c:pt idx="37">
                  <c:v>1.2298073663014522</c:v>
                </c:pt>
                <c:pt idx="38">
                  <c:v>1.1983845771519119</c:v>
                </c:pt>
                <c:pt idx="39">
                  <c:v>1.3303304731096026</c:v>
                </c:pt>
                <c:pt idx="40">
                  <c:v>1.4038488764072248</c:v>
                </c:pt>
                <c:pt idx="41">
                  <c:v>1.404692846969726</c:v>
                </c:pt>
                <c:pt idx="42">
                  <c:v>1.4349738606093594</c:v>
                </c:pt>
                <c:pt idx="43">
                  <c:v>1.5436853502751255</c:v>
                </c:pt>
                <c:pt idx="44">
                  <c:v>1.5316396300383035</c:v>
                </c:pt>
                <c:pt idx="45">
                  <c:v>1.5872886731737665</c:v>
                </c:pt>
                <c:pt idx="46">
                  <c:v>1.5825599468219551</c:v>
                </c:pt>
                <c:pt idx="47">
                  <c:v>1.6500554140498918</c:v>
                </c:pt>
                <c:pt idx="48">
                  <c:v>1.68639141519706</c:v>
                </c:pt>
                <c:pt idx="49">
                  <c:v>1.7407462486146481</c:v>
                </c:pt>
                <c:pt idx="50">
                  <c:v>1.7602084589061064</c:v>
                </c:pt>
                <c:pt idx="51">
                  <c:v>1.8123730094689965</c:v>
                </c:pt>
              </c:numCache>
            </c:numRef>
          </c:val>
        </c:ser>
        <c:marker val="1"/>
        <c:axId val="86919040"/>
        <c:axId val="86921216"/>
      </c:lineChart>
      <c:dateAx>
        <c:axId val="86919040"/>
        <c:scaling>
          <c:orientation val="minMax"/>
        </c:scaling>
        <c:axPos val="b"/>
        <c:numFmt formatCode="yyyy/mm/dd" sourceLinked="1"/>
        <c:tickLblPos val="nextTo"/>
        <c:crossAx val="86921216"/>
        <c:crosses val="autoZero"/>
        <c:auto val="1"/>
        <c:lblOffset val="100"/>
      </c:dateAx>
      <c:valAx>
        <c:axId val="86921216"/>
        <c:scaling>
          <c:orientation val="minMax"/>
          <c:min val="1"/>
        </c:scaling>
        <c:axPos val="l"/>
        <c:majorGridlines/>
        <c:numFmt formatCode="General" sourceLinked="1"/>
        <c:tickLblPos val="nextTo"/>
        <c:crossAx val="86919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30</xdr:row>
      <xdr:rowOff>66675</xdr:rowOff>
    </xdr:from>
    <xdr:to>
      <xdr:col>13</xdr:col>
      <xdr:colOff>581025</xdr:colOff>
      <xdr:row>46</xdr:row>
      <xdr:rowOff>190500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3"/>
  <sheetViews>
    <sheetView tabSelected="1" workbookViewId="0">
      <selection activeCell="B2" sqref="B2"/>
    </sheetView>
  </sheetViews>
  <sheetFormatPr defaultRowHeight="16.5"/>
  <cols>
    <col min="1" max="1" width="12.5" style="3" bestFit="1" customWidth="1"/>
    <col min="9" max="9" width="17.25" bestFit="1" customWidth="1"/>
    <col min="15" max="15" width="17.25" bestFit="1" customWidth="1"/>
  </cols>
  <sheetData>
    <row r="1" spans="1:20">
      <c r="A1" s="2" t="s">
        <v>5</v>
      </c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8</v>
      </c>
      <c r="I1" s="1" t="s">
        <v>9</v>
      </c>
      <c r="J1" s="7"/>
      <c r="K1" s="7" t="s">
        <v>11</v>
      </c>
      <c r="L1" s="7" t="s">
        <v>12</v>
      </c>
      <c r="M1" s="7" t="s">
        <v>6</v>
      </c>
      <c r="N1" s="7" t="s">
        <v>7</v>
      </c>
      <c r="O1" s="7" t="s">
        <v>10</v>
      </c>
    </row>
    <row r="2" spans="1:20">
      <c r="A2" s="2">
        <v>43660</v>
      </c>
      <c r="B2">
        <v>0.5</v>
      </c>
      <c r="C2" t="b">
        <v>1</v>
      </c>
      <c r="D2">
        <v>200.90234375</v>
      </c>
      <c r="E2">
        <v>1</v>
      </c>
      <c r="F2">
        <v>2.4887713635744981E-3</v>
      </c>
      <c r="G2">
        <v>0</v>
      </c>
      <c r="H2">
        <v>0.5</v>
      </c>
      <c r="I2">
        <v>1</v>
      </c>
      <c r="K2">
        <f>IF(C2, (O2-N2)/D2, K1)</f>
        <v>2.4887713635744981E-3</v>
      </c>
      <c r="L2">
        <f>IF(C2, (MAX(0, B2-1)*O2)/D2, L1)</f>
        <v>0</v>
      </c>
      <c r="M2">
        <v>0</v>
      </c>
      <c r="N2">
        <f>IF(C2, O2*MAX(0, 1-B2), N1+M2)</f>
        <v>0.5</v>
      </c>
      <c r="O2">
        <v>1</v>
      </c>
      <c r="T2">
        <v>1</v>
      </c>
    </row>
    <row r="3" spans="1:20">
      <c r="A3" s="2">
        <v>43667</v>
      </c>
      <c r="B3">
        <v>2</v>
      </c>
      <c r="C3" t="b">
        <v>1</v>
      </c>
      <c r="D3">
        <v>200.20069885253909</v>
      </c>
      <c r="E3">
        <f>E2*D3/D2</f>
        <v>0.99650753254360225</v>
      </c>
      <c r="F3">
        <v>4.9862651428958316E-3</v>
      </c>
      <c r="G3">
        <v>4.9862651428958316E-3</v>
      </c>
      <c r="H3">
        <v>0</v>
      </c>
      <c r="I3" s="10">
        <v>0.99825376627180107</v>
      </c>
      <c r="K3">
        <f t="shared" ref="K3:K53" si="0">IF(C3, (O3-N3)/D3, K2)</f>
        <v>4.9862651428958316E-3</v>
      </c>
      <c r="L3">
        <f t="shared" ref="L3:L53" si="1">IF(C3, (MAX(0, B3-1)*O3)/D3, L2)</f>
        <v>4.9862651428958316E-3</v>
      </c>
      <c r="M3">
        <f t="shared" ref="M3:M53" si="2">L2*(D3-D2)</f>
        <v>0</v>
      </c>
      <c r="N3">
        <f t="shared" ref="N3:N53" si="3">IF(C3, O3*MAX(0, 1-B3), N2+M3)</f>
        <v>0</v>
      </c>
      <c r="O3" s="8">
        <f t="shared" ref="O3:O53" si="4">D3*K2+M3+N2</f>
        <v>0.99825376627180118</v>
      </c>
      <c r="T3">
        <v>0.99825399999999997</v>
      </c>
    </row>
    <row r="4" spans="1:20">
      <c r="A4" s="2">
        <v>43674</v>
      </c>
      <c r="B4">
        <v>0.5</v>
      </c>
      <c r="C4" t="b">
        <v>1</v>
      </c>
      <c r="D4">
        <v>205.28997802734381</v>
      </c>
      <c r="E4">
        <f t="shared" ref="E4:E53" si="5">E3*D4/D3</f>
        <v>1.0218396370865823</v>
      </c>
      <c r="F4">
        <v>2.554939035639788E-3</v>
      </c>
      <c r="G4">
        <v>0</v>
      </c>
      <c r="H4">
        <v>0.52450337848769479</v>
      </c>
      <c r="I4">
        <v>1.04900675697539</v>
      </c>
      <c r="K4">
        <f t="shared" si="0"/>
        <v>2.5549390356397871E-3</v>
      </c>
      <c r="L4">
        <f t="shared" si="1"/>
        <v>0</v>
      </c>
      <c r="M4">
        <f t="shared" si="2"/>
        <v>2.5376495351794415E-2</v>
      </c>
      <c r="N4">
        <f t="shared" si="3"/>
        <v>0.5245033784876949</v>
      </c>
      <c r="O4">
        <f t="shared" si="4"/>
        <v>1.0490067569753898</v>
      </c>
      <c r="T4">
        <v>1.049007</v>
      </c>
    </row>
    <row r="5" spans="1:20">
      <c r="A5" s="2">
        <v>43681</v>
      </c>
      <c r="B5">
        <v>0.5</v>
      </c>
      <c r="C5" t="b">
        <v>0</v>
      </c>
      <c r="D5">
        <v>201.61384582519531</v>
      </c>
      <c r="E5">
        <f t="shared" si="5"/>
        <v>1.0035415319797398</v>
      </c>
      <c r="F5">
        <v>2.554939035639788E-3</v>
      </c>
      <c r="G5">
        <v>0</v>
      </c>
      <c r="H5">
        <v>0.52450337848769479</v>
      </c>
      <c r="I5">
        <v>1.039614463311948</v>
      </c>
      <c r="K5">
        <f t="shared" si="0"/>
        <v>2.5549390356397871E-3</v>
      </c>
      <c r="L5">
        <f t="shared" si="1"/>
        <v>0</v>
      </c>
      <c r="M5">
        <f t="shared" si="2"/>
        <v>0</v>
      </c>
      <c r="N5">
        <f t="shared" si="3"/>
        <v>0.5245033784876949</v>
      </c>
      <c r="O5">
        <f t="shared" si="4"/>
        <v>1.0396144633119482</v>
      </c>
      <c r="T5">
        <v>1.039614</v>
      </c>
    </row>
    <row r="6" spans="1:20">
      <c r="A6" s="2">
        <v>43688</v>
      </c>
      <c r="B6">
        <v>0.5</v>
      </c>
      <c r="C6" t="b">
        <v>0</v>
      </c>
      <c r="D6">
        <v>199.37422180175781</v>
      </c>
      <c r="E6">
        <f t="shared" si="5"/>
        <v>0.99239370771033031</v>
      </c>
      <c r="F6">
        <v>2.554939035639788E-3</v>
      </c>
      <c r="G6">
        <v>0</v>
      </c>
      <c r="H6">
        <v>0.52450337848769479</v>
      </c>
      <c r="I6">
        <v>1.0338923604693111</v>
      </c>
      <c r="K6">
        <f t="shared" si="0"/>
        <v>2.5549390356397871E-3</v>
      </c>
      <c r="L6">
        <f t="shared" si="1"/>
        <v>0</v>
      </c>
      <c r="M6">
        <f t="shared" si="2"/>
        <v>0</v>
      </c>
      <c r="N6">
        <f t="shared" si="3"/>
        <v>0.5245033784876949</v>
      </c>
      <c r="O6">
        <f t="shared" si="4"/>
        <v>1.0338923604693111</v>
      </c>
      <c r="T6">
        <v>1.0338400000000001</v>
      </c>
    </row>
    <row r="7" spans="1:20">
      <c r="A7" s="2">
        <v>43695</v>
      </c>
      <c r="B7">
        <v>0.5</v>
      </c>
      <c r="C7" t="b">
        <v>0</v>
      </c>
      <c r="D7">
        <v>204.83992004394531</v>
      </c>
      <c r="E7">
        <f t="shared" si="5"/>
        <v>1.0195994542445217</v>
      </c>
      <c r="F7">
        <v>2.554939035639788E-3</v>
      </c>
      <c r="G7">
        <v>0</v>
      </c>
      <c r="H7">
        <v>0.52450337848769479</v>
      </c>
      <c r="I7">
        <v>1.0478568862653039</v>
      </c>
      <c r="K7">
        <f t="shared" si="0"/>
        <v>2.5549390356397871E-3</v>
      </c>
      <c r="L7">
        <f t="shared" si="1"/>
        <v>0</v>
      </c>
      <c r="M7">
        <f t="shared" si="2"/>
        <v>0</v>
      </c>
      <c r="N7">
        <f t="shared" si="3"/>
        <v>0.5245033784876949</v>
      </c>
      <c r="O7">
        <f t="shared" si="4"/>
        <v>1.0478568862653037</v>
      </c>
      <c r="T7">
        <v>1.048011</v>
      </c>
    </row>
    <row r="8" spans="1:20">
      <c r="A8" s="2">
        <v>43702</v>
      </c>
      <c r="B8">
        <v>0.5</v>
      </c>
      <c r="C8" t="b">
        <v>0</v>
      </c>
      <c r="D8">
        <v>201.01097106933591</v>
      </c>
      <c r="E8">
        <f t="shared" si="5"/>
        <v>1.0005406971233299</v>
      </c>
      <c r="F8">
        <v>2.554939035639788E-3</v>
      </c>
      <c r="G8">
        <v>0</v>
      </c>
      <c r="H8">
        <v>0.52450337848769479</v>
      </c>
      <c r="I8">
        <v>1.0380741550646011</v>
      </c>
      <c r="K8">
        <f t="shared" si="0"/>
        <v>2.5549390356397871E-3</v>
      </c>
      <c r="L8">
        <f t="shared" si="1"/>
        <v>0</v>
      </c>
      <c r="M8">
        <f t="shared" si="2"/>
        <v>0</v>
      </c>
      <c r="N8">
        <f t="shared" si="3"/>
        <v>0.5245033784876949</v>
      </c>
      <c r="O8">
        <f t="shared" si="4"/>
        <v>1.0380741550646011</v>
      </c>
      <c r="T8">
        <v>1.038216</v>
      </c>
    </row>
    <row r="9" spans="1:20">
      <c r="A9" s="2">
        <v>43709</v>
      </c>
      <c r="B9">
        <v>0.5</v>
      </c>
      <c r="C9" t="b">
        <v>0</v>
      </c>
      <c r="D9">
        <v>207.0619201660156</v>
      </c>
      <c r="E9">
        <f t="shared" si="5"/>
        <v>1.0306595547918567</v>
      </c>
      <c r="F9">
        <v>2.554939035639788E-3</v>
      </c>
      <c r="G9">
        <v>0</v>
      </c>
      <c r="H9">
        <v>0.52450337848769479</v>
      </c>
      <c r="I9">
        <v>1.053533961114377</v>
      </c>
      <c r="K9">
        <f t="shared" si="0"/>
        <v>2.5549390356397871E-3</v>
      </c>
      <c r="L9">
        <f t="shared" si="1"/>
        <v>0</v>
      </c>
      <c r="M9">
        <f t="shared" si="2"/>
        <v>0</v>
      </c>
      <c r="N9">
        <f t="shared" si="3"/>
        <v>0.5245033784876949</v>
      </c>
      <c r="O9">
        <f t="shared" si="4"/>
        <v>1.0535339611143772</v>
      </c>
      <c r="T9">
        <v>1.0538430000000001</v>
      </c>
    </row>
    <row r="10" spans="1:20">
      <c r="A10" s="2">
        <v>43716</v>
      </c>
      <c r="B10">
        <v>1</v>
      </c>
      <c r="C10" t="b">
        <v>1</v>
      </c>
      <c r="D10">
        <v>211.54557800292969</v>
      </c>
      <c r="E10">
        <f t="shared" si="5"/>
        <v>1.0529771532490131</v>
      </c>
      <c r="F10">
        <v>5.0343261419040983E-3</v>
      </c>
      <c r="G10">
        <v>0</v>
      </c>
      <c r="H10">
        <v>0</v>
      </c>
      <c r="I10">
        <v>1.064989433544361</v>
      </c>
      <c r="K10">
        <f t="shared" si="0"/>
        <v>5.0343261419040983E-3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1.0649894335443615</v>
      </c>
      <c r="T10">
        <v>1.065253</v>
      </c>
    </row>
    <row r="11" spans="1:20">
      <c r="A11" s="2">
        <v>43723</v>
      </c>
      <c r="B11">
        <v>1</v>
      </c>
      <c r="C11" t="b">
        <v>0</v>
      </c>
      <c r="D11">
        <v>216.991455078125</v>
      </c>
      <c r="E11">
        <f t="shared" si="5"/>
        <v>1.0800842390775991</v>
      </c>
      <c r="F11">
        <v>5.0343261419040983E-3</v>
      </c>
      <c r="G11">
        <v>0</v>
      </c>
      <c r="H11">
        <v>0</v>
      </c>
      <c r="I11">
        <v>1.092405754869614</v>
      </c>
      <c r="K11">
        <f t="shared" si="0"/>
        <v>5.0343261419040983E-3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1.0924057548696136</v>
      </c>
      <c r="T11">
        <v>1.092676</v>
      </c>
    </row>
    <row r="12" spans="1:20">
      <c r="A12" s="2">
        <v>43730</v>
      </c>
      <c r="B12">
        <v>0.5</v>
      </c>
      <c r="C12" t="b">
        <v>1</v>
      </c>
      <c r="D12">
        <v>215.97962951660159</v>
      </c>
      <c r="E12">
        <f t="shared" si="5"/>
        <v>1.0750478341126948</v>
      </c>
      <c r="F12">
        <v>2.5171630709520491E-3</v>
      </c>
      <c r="G12">
        <v>0</v>
      </c>
      <c r="H12">
        <v>0.54365594749709467</v>
      </c>
      <c r="I12">
        <v>1.0873118949941889</v>
      </c>
      <c r="K12">
        <f t="shared" si="0"/>
        <v>2.5171630709520491E-3</v>
      </c>
      <c r="L12">
        <f t="shared" si="1"/>
        <v>0</v>
      </c>
      <c r="M12">
        <f t="shared" si="2"/>
        <v>0</v>
      </c>
      <c r="N12">
        <f t="shared" si="3"/>
        <v>0.54365594749709467</v>
      </c>
      <c r="O12">
        <f t="shared" si="4"/>
        <v>1.0873118949941893</v>
      </c>
      <c r="T12">
        <v>1.0875809999999999</v>
      </c>
    </row>
    <row r="13" spans="1:20">
      <c r="A13" s="2">
        <v>43737</v>
      </c>
      <c r="B13">
        <v>1</v>
      </c>
      <c r="C13" t="b">
        <v>1</v>
      </c>
      <c r="D13">
        <v>217.06089782714841</v>
      </c>
      <c r="E13">
        <f t="shared" si="5"/>
        <v>1.0804298933279537</v>
      </c>
      <c r="F13">
        <v>5.0217871323987246E-3</v>
      </c>
      <c r="G13">
        <v>0</v>
      </c>
      <c r="H13">
        <v>0</v>
      </c>
      <c r="I13">
        <v>1.090033623655289</v>
      </c>
      <c r="K13">
        <f t="shared" si="0"/>
        <v>5.0217871323987263E-3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4"/>
        <v>1.0900336236552886</v>
      </c>
      <c r="T13">
        <v>1.090303</v>
      </c>
    </row>
    <row r="14" spans="1:20">
      <c r="A14" s="2">
        <v>43744</v>
      </c>
      <c r="B14">
        <v>2</v>
      </c>
      <c r="C14" t="b">
        <v>1</v>
      </c>
      <c r="D14">
        <v>225.18504333496091</v>
      </c>
      <c r="E14">
        <f t="shared" si="5"/>
        <v>1.120868174714666</v>
      </c>
      <c r="F14">
        <v>5.0217871323987246E-3</v>
      </c>
      <c r="G14">
        <v>5.0217871323987246E-3</v>
      </c>
      <c r="H14">
        <v>0</v>
      </c>
      <c r="I14" s="9">
        <v>1.130831353028156</v>
      </c>
      <c r="K14">
        <f t="shared" si="0"/>
        <v>5.0217871323987263E-3</v>
      </c>
      <c r="L14">
        <f t="shared" si="1"/>
        <v>5.0217871323987263E-3</v>
      </c>
      <c r="M14">
        <f t="shared" si="2"/>
        <v>0</v>
      </c>
      <c r="N14">
        <f t="shared" si="3"/>
        <v>0</v>
      </c>
      <c r="O14" s="9">
        <f t="shared" si="4"/>
        <v>1.1308313530281562</v>
      </c>
      <c r="T14">
        <v>1.131111</v>
      </c>
    </row>
    <row r="15" spans="1:20">
      <c r="A15" s="2">
        <v>43751</v>
      </c>
      <c r="B15">
        <v>2</v>
      </c>
      <c r="C15" t="b">
        <v>0</v>
      </c>
      <c r="D15">
        <v>234.31108093261719</v>
      </c>
      <c r="E15">
        <f t="shared" si="5"/>
        <v>1.1662934167865682</v>
      </c>
      <c r="F15">
        <v>5.0217871323987246E-3</v>
      </c>
      <c r="G15">
        <v>5.0217871323987246E-3</v>
      </c>
      <c r="H15">
        <v>0</v>
      </c>
      <c r="I15">
        <v>1.2224893893835509</v>
      </c>
      <c r="K15">
        <f t="shared" si="0"/>
        <v>5.0217871323987263E-3</v>
      </c>
      <c r="L15">
        <f t="shared" si="1"/>
        <v>5.0217871323987263E-3</v>
      </c>
      <c r="M15">
        <f t="shared" si="2"/>
        <v>4.5829018177697287E-2</v>
      </c>
      <c r="N15">
        <f t="shared" si="3"/>
        <v>4.5829018177697287E-2</v>
      </c>
      <c r="O15">
        <f t="shared" si="4"/>
        <v>1.2224893893835509</v>
      </c>
      <c r="T15">
        <v>1.222791</v>
      </c>
    </row>
    <row r="16" spans="1:20" s="5" customFormat="1">
      <c r="A16" s="4">
        <v>43758</v>
      </c>
      <c r="B16" s="5">
        <v>2</v>
      </c>
      <c r="C16" s="5" t="b">
        <v>0</v>
      </c>
      <c r="D16" s="5">
        <v>234.5094909667969</v>
      </c>
      <c r="E16">
        <f t="shared" si="5"/>
        <v>1.1672810112091927</v>
      </c>
      <c r="F16" s="5">
        <v>5.0217871323987246E-3</v>
      </c>
      <c r="G16" s="5">
        <v>5.0217871323987246E-3</v>
      </c>
      <c r="H16" s="5">
        <v>0</v>
      </c>
      <c r="I16" s="5">
        <v>1.178653117119018</v>
      </c>
      <c r="K16">
        <f t="shared" si="0"/>
        <v>5.0217871323987263E-3</v>
      </c>
      <c r="L16">
        <f t="shared" si="1"/>
        <v>5.0217871323987263E-3</v>
      </c>
      <c r="M16">
        <f t="shared" si="2"/>
        <v>9.9637295658248893E-4</v>
      </c>
      <c r="N16">
        <f t="shared" si="3"/>
        <v>4.6825391134279776E-2</v>
      </c>
      <c r="O16">
        <f t="shared" si="4"/>
        <v>1.2244821352967157</v>
      </c>
      <c r="P16"/>
      <c r="T16" s="5">
        <v>1.2248619999999999</v>
      </c>
    </row>
    <row r="17" spans="1:21">
      <c r="A17" s="2">
        <v>43765</v>
      </c>
      <c r="B17">
        <v>2</v>
      </c>
      <c r="C17" t="b">
        <v>0</v>
      </c>
      <c r="D17">
        <v>244.59771728515619</v>
      </c>
      <c r="E17">
        <f t="shared" si="5"/>
        <v>1.217495588749975</v>
      </c>
      <c r="F17">
        <v>5.0217871323987246E-3</v>
      </c>
      <c r="G17">
        <v>5.0217871323987246E-3</v>
      </c>
      <c r="H17">
        <v>0</v>
      </c>
      <c r="I17">
        <v>1.278978594390962</v>
      </c>
      <c r="K17">
        <f t="shared" si="0"/>
        <v>5.0217871323987263E-3</v>
      </c>
      <c r="L17">
        <f t="shared" si="1"/>
        <v>5.0217871323987263E-3</v>
      </c>
      <c r="M17">
        <f t="shared" si="2"/>
        <v>5.0660925114262859E-2</v>
      </c>
      <c r="N17">
        <f t="shared" si="3"/>
        <v>9.7486316248542634E-2</v>
      </c>
      <c r="O17">
        <f t="shared" si="4"/>
        <v>1.3258039855252415</v>
      </c>
      <c r="T17">
        <v>1.330246</v>
      </c>
    </row>
    <row r="18" spans="1:21">
      <c r="A18" s="2">
        <v>43772</v>
      </c>
      <c r="B18">
        <v>2</v>
      </c>
      <c r="C18" t="b">
        <v>0</v>
      </c>
      <c r="D18">
        <v>253.76344299316409</v>
      </c>
      <c r="E18">
        <f t="shared" si="5"/>
        <v>1.2631183800869124</v>
      </c>
      <c r="F18">
        <v>5.0217871323987246E-3</v>
      </c>
      <c r="G18">
        <v>5.0217871323987246E-3</v>
      </c>
      <c r="H18">
        <v>0</v>
      </c>
      <c r="I18">
        <v>1.320374316115839</v>
      </c>
      <c r="K18">
        <f t="shared" si="0"/>
        <v>5.0217871323987263E-3</v>
      </c>
      <c r="L18">
        <f t="shared" si="1"/>
        <v>5.0217871323987263E-3</v>
      </c>
      <c r="M18">
        <f t="shared" si="2"/>
        <v>4.6028323419570263E-2</v>
      </c>
      <c r="N18">
        <f t="shared" si="3"/>
        <v>0.1435146396681129</v>
      </c>
      <c r="O18">
        <f t="shared" si="4"/>
        <v>1.4178606323643821</v>
      </c>
      <c r="T18">
        <v>1.4299409999999999</v>
      </c>
    </row>
    <row r="19" spans="1:21">
      <c r="A19" s="2">
        <v>43779</v>
      </c>
      <c r="B19">
        <v>2</v>
      </c>
      <c r="C19" t="b">
        <v>0</v>
      </c>
      <c r="D19">
        <v>258.82345581054687</v>
      </c>
      <c r="E19">
        <f t="shared" si="5"/>
        <v>1.2883048100853567</v>
      </c>
      <c r="F19">
        <v>5.0217871323987246E-3</v>
      </c>
      <c r="G19">
        <v>5.0217871323987246E-3</v>
      </c>
      <c r="H19">
        <v>0</v>
      </c>
      <c r="I19">
        <v>1.32516660720848</v>
      </c>
      <c r="K19">
        <f t="shared" si="0"/>
        <v>5.0217871323987263E-3</v>
      </c>
      <c r="L19">
        <f t="shared" si="1"/>
        <v>5.0217871323987263E-3</v>
      </c>
      <c r="M19">
        <f t="shared" si="2"/>
        <v>2.5410307256105491E-2</v>
      </c>
      <c r="N19">
        <f t="shared" si="3"/>
        <v>0.16892494692421839</v>
      </c>
      <c r="O19">
        <f t="shared" si="4"/>
        <v>1.4686812468765931</v>
      </c>
      <c r="T19">
        <v>1.4869669999999999</v>
      </c>
    </row>
    <row r="20" spans="1:21">
      <c r="A20" s="2">
        <v>43786</v>
      </c>
      <c r="B20">
        <v>2</v>
      </c>
      <c r="C20" t="b">
        <v>0</v>
      </c>
      <c r="D20">
        <v>264.41500854492188</v>
      </c>
      <c r="E20">
        <f t="shared" si="5"/>
        <v>1.3161370027318151</v>
      </c>
      <c r="F20">
        <v>5.0217871323987246E-3</v>
      </c>
      <c r="G20">
        <v>5.0217871323987246E-3</v>
      </c>
      <c r="H20">
        <v>0</v>
      </c>
      <c r="I20">
        <v>1.3559154750956011</v>
      </c>
      <c r="K20">
        <f t="shared" si="0"/>
        <v>5.0217871323987263E-3</v>
      </c>
      <c r="L20">
        <f t="shared" si="1"/>
        <v>5.0217871323987263E-3</v>
      </c>
      <c r="M20">
        <f t="shared" si="2"/>
        <v>2.8079587571613288E-2</v>
      </c>
      <c r="N20">
        <f t="shared" si="3"/>
        <v>0.19700453449583166</v>
      </c>
      <c r="O20">
        <f t="shared" si="4"/>
        <v>1.5248404220198197</v>
      </c>
      <c r="Q20" s="6"/>
      <c r="R20" s="6"/>
      <c r="S20" s="6"/>
      <c r="T20">
        <v>1.551215</v>
      </c>
      <c r="U20" s="6">
        <f>T20/T15-1</f>
        <v>0.26858555550376151</v>
      </c>
    </row>
    <row r="21" spans="1:21">
      <c r="A21" s="2">
        <v>43793</v>
      </c>
      <c r="B21">
        <v>0.5</v>
      </c>
      <c r="C21" t="b">
        <v>1</v>
      </c>
      <c r="D21">
        <v>260.45513916015619</v>
      </c>
      <c r="E21">
        <f t="shared" si="5"/>
        <v>1.2964265836752147</v>
      </c>
      <c r="F21">
        <v>2.4727188133676129E-3</v>
      </c>
      <c r="G21">
        <v>0</v>
      </c>
      <c r="H21">
        <v>0.6440323226395982</v>
      </c>
      <c r="I21">
        <v>1.288064645279196</v>
      </c>
      <c r="K21">
        <f t="shared" si="0"/>
        <v>2.8509116475176279E-3</v>
      </c>
      <c r="L21">
        <f t="shared" si="1"/>
        <v>0</v>
      </c>
      <c r="M21">
        <f t="shared" si="2"/>
        <v>-1.9885621122395961E-2</v>
      </c>
      <c r="N21">
        <f t="shared" si="3"/>
        <v>0.74253458988751397</v>
      </c>
      <c r="O21">
        <f t="shared" si="4"/>
        <v>1.4850691797750279</v>
      </c>
      <c r="T21">
        <v>1.504753</v>
      </c>
    </row>
    <row r="22" spans="1:21">
      <c r="A22" s="2">
        <v>43800</v>
      </c>
      <c r="B22">
        <v>0.5</v>
      </c>
      <c r="C22" t="b">
        <v>0</v>
      </c>
      <c r="D22">
        <v>265.8974609375</v>
      </c>
      <c r="E22">
        <f t="shared" si="5"/>
        <v>1.3235159728568369</v>
      </c>
      <c r="F22">
        <v>2.4727188133676129E-3</v>
      </c>
      <c r="G22">
        <v>0</v>
      </c>
      <c r="H22">
        <v>0.6440323226395982</v>
      </c>
      <c r="I22">
        <v>1.301521976726435</v>
      </c>
      <c r="K22">
        <f t="shared" si="0"/>
        <v>2.8509116475176279E-3</v>
      </c>
      <c r="L22">
        <f t="shared" si="1"/>
        <v>0</v>
      </c>
      <c r="M22">
        <f t="shared" si="2"/>
        <v>0</v>
      </c>
      <c r="N22">
        <f t="shared" si="3"/>
        <v>0.74253458988751397</v>
      </c>
      <c r="O22">
        <f t="shared" si="4"/>
        <v>1.5005847583195961</v>
      </c>
      <c r="T22">
        <v>1.5204740000000001</v>
      </c>
    </row>
    <row r="23" spans="1:21">
      <c r="A23" s="2">
        <v>43807</v>
      </c>
      <c r="B23">
        <v>2</v>
      </c>
      <c r="C23" t="b">
        <v>1</v>
      </c>
      <c r="D23">
        <v>269.33993530273437</v>
      </c>
      <c r="E23">
        <f t="shared" si="5"/>
        <v>1.3406510360969059</v>
      </c>
      <c r="F23">
        <v>4.8638693195698027E-3</v>
      </c>
      <c r="G23">
        <v>4.8638693195698027E-3</v>
      </c>
      <c r="H23">
        <v>0</v>
      </c>
      <c r="I23">
        <v>1.3100342478538849</v>
      </c>
      <c r="K23">
        <f t="shared" si="0"/>
        <v>5.6077794289437844E-3</v>
      </c>
      <c r="L23">
        <f t="shared" si="1"/>
        <v>5.6077794289437844E-3</v>
      </c>
      <c r="M23">
        <f t="shared" si="2"/>
        <v>0</v>
      </c>
      <c r="N23">
        <f t="shared" si="3"/>
        <v>0</v>
      </c>
      <c r="O23">
        <f t="shared" si="4"/>
        <v>1.5103989485837237</v>
      </c>
      <c r="T23">
        <v>1.5303169999999999</v>
      </c>
    </row>
    <row r="24" spans="1:21">
      <c r="A24" s="2">
        <v>43814</v>
      </c>
      <c r="B24">
        <v>2</v>
      </c>
      <c r="C24" t="b">
        <v>0</v>
      </c>
      <c r="D24">
        <v>273.75747680664062</v>
      </c>
      <c r="E24">
        <f t="shared" si="5"/>
        <v>1.3626395376815534</v>
      </c>
      <c r="F24">
        <v>4.8638693195698027E-3</v>
      </c>
      <c r="G24">
        <v>4.8638693195698027E-3</v>
      </c>
      <c r="H24">
        <v>0</v>
      </c>
      <c r="I24">
        <v>1.353006937031437</v>
      </c>
      <c r="K24">
        <f t="shared" si="0"/>
        <v>5.6077794289437844E-3</v>
      </c>
      <c r="L24">
        <f t="shared" si="1"/>
        <v>5.6077794289437844E-3</v>
      </c>
      <c r="M24">
        <f t="shared" si="2"/>
        <v>2.4772598372110856E-2</v>
      </c>
      <c r="N24">
        <f t="shared" si="3"/>
        <v>2.4772598372110856E-2</v>
      </c>
      <c r="O24">
        <f t="shared" si="4"/>
        <v>1.5599441453279452</v>
      </c>
      <c r="T24">
        <v>1.5805149999999999</v>
      </c>
    </row>
    <row r="25" spans="1:21">
      <c r="A25" s="2">
        <v>43821</v>
      </c>
      <c r="B25">
        <v>2</v>
      </c>
      <c r="C25" t="b">
        <v>0</v>
      </c>
      <c r="D25">
        <v>278.0257568359375</v>
      </c>
      <c r="E25">
        <f t="shared" si="5"/>
        <v>1.3838850838988155</v>
      </c>
      <c r="F25">
        <v>4.8638693195698027E-3</v>
      </c>
      <c r="G25">
        <v>4.8638693195698027E-3</v>
      </c>
      <c r="H25">
        <v>0</v>
      </c>
      <c r="I25">
        <v>1.3730413050063199</v>
      </c>
      <c r="K25">
        <f t="shared" si="0"/>
        <v>5.6077794289437844E-3</v>
      </c>
      <c r="L25">
        <f t="shared" si="1"/>
        <v>5.6077794289437844E-3</v>
      </c>
      <c r="M25">
        <f t="shared" si="2"/>
        <v>2.3935572945262589E-2</v>
      </c>
      <c r="N25">
        <f t="shared" si="3"/>
        <v>4.8708171317373442E-2</v>
      </c>
      <c r="O25">
        <f t="shared" si="4"/>
        <v>1.6078152912184704</v>
      </c>
      <c r="T25">
        <v>1.6298010000000001</v>
      </c>
    </row>
    <row r="26" spans="1:21">
      <c r="A26" s="2">
        <v>43828</v>
      </c>
      <c r="B26">
        <v>2</v>
      </c>
      <c r="C26" t="b">
        <v>0</v>
      </c>
      <c r="D26">
        <v>288.33331298828119</v>
      </c>
      <c r="E26">
        <f t="shared" si="5"/>
        <v>1.4351913850595936</v>
      </c>
      <c r="F26">
        <v>4.8638693195698027E-3</v>
      </c>
      <c r="G26">
        <v>4.8638693195698027E-3</v>
      </c>
      <c r="H26">
        <v>0</v>
      </c>
      <c r="I26">
        <v>1.452550160982746</v>
      </c>
      <c r="K26">
        <f t="shared" si="0"/>
        <v>5.6077794289437844E-3</v>
      </c>
      <c r="L26">
        <f t="shared" si="1"/>
        <v>5.6077794289437844E-3</v>
      </c>
      <c r="M26">
        <f t="shared" si="2"/>
        <v>5.7802501353795908E-2</v>
      </c>
      <c r="N26">
        <f t="shared" si="3"/>
        <v>0.10651067267116934</v>
      </c>
      <c r="O26">
        <f t="shared" si="4"/>
        <v>1.7234202939260623</v>
      </c>
      <c r="T26">
        <v>1.7506470000000001</v>
      </c>
    </row>
    <row r="27" spans="1:21">
      <c r="A27" s="2">
        <v>43835</v>
      </c>
      <c r="B27">
        <v>2</v>
      </c>
      <c r="C27" t="b">
        <v>0</v>
      </c>
      <c r="D27">
        <v>295.92471313476562</v>
      </c>
      <c r="E27">
        <f t="shared" si="5"/>
        <v>1.4729779036476052</v>
      </c>
      <c r="F27">
        <v>4.8638693195698027E-3</v>
      </c>
      <c r="G27">
        <v>4.8638693195698027E-3</v>
      </c>
      <c r="H27">
        <v>0</v>
      </c>
      <c r="I27">
        <v>1.476262711383745</v>
      </c>
      <c r="K27">
        <f t="shared" si="0"/>
        <v>5.6077794289437844E-3</v>
      </c>
      <c r="L27">
        <f t="shared" si="1"/>
        <v>5.6077794289437844E-3</v>
      </c>
      <c r="M27">
        <f t="shared" si="2"/>
        <v>4.257089757833623E-2</v>
      </c>
      <c r="N27">
        <f t="shared" si="3"/>
        <v>0.14908157024950558</v>
      </c>
      <c r="O27">
        <f t="shared" si="4"/>
        <v>1.8085620890827347</v>
      </c>
      <c r="T27">
        <v>1.8428310000000001</v>
      </c>
    </row>
    <row r="28" spans="1:21">
      <c r="A28" s="2">
        <v>43842</v>
      </c>
      <c r="B28">
        <v>2</v>
      </c>
      <c r="C28" t="b">
        <v>0</v>
      </c>
      <c r="D28">
        <v>308.7593994140625</v>
      </c>
      <c r="E28">
        <f t="shared" si="5"/>
        <v>1.5368631029923583</v>
      </c>
      <c r="F28">
        <v>4.8638693195698027E-3</v>
      </c>
      <c r="G28">
        <v>4.8638693195698027E-3</v>
      </c>
      <c r="H28">
        <v>0</v>
      </c>
      <c r="I28">
        <v>1.5641916067590329</v>
      </c>
      <c r="K28">
        <f t="shared" si="0"/>
        <v>5.6077794289437844E-3</v>
      </c>
      <c r="L28">
        <f t="shared" si="1"/>
        <v>5.6077794289437844E-3</v>
      </c>
      <c r="M28">
        <f t="shared" si="2"/>
        <v>7.1974089693988053E-2</v>
      </c>
      <c r="N28">
        <f t="shared" si="3"/>
        <v>0.22105565994349363</v>
      </c>
      <c r="O28">
        <f t="shared" si="4"/>
        <v>1.952510268470711</v>
      </c>
      <c r="T28">
        <v>2.0026839999999999</v>
      </c>
    </row>
    <row r="29" spans="1:21">
      <c r="A29" s="2">
        <v>43849</v>
      </c>
      <c r="B29">
        <v>2</v>
      </c>
      <c r="C29" t="b">
        <v>0</v>
      </c>
      <c r="D29">
        <v>317.116943359375</v>
      </c>
      <c r="E29">
        <f t="shared" si="5"/>
        <v>1.5784631350741765</v>
      </c>
      <c r="F29">
        <v>4.8638693195698027E-3</v>
      </c>
      <c r="G29">
        <v>4.8638693195698027E-3</v>
      </c>
      <c r="H29">
        <v>0</v>
      </c>
      <c r="I29">
        <v>1.583065373103981</v>
      </c>
      <c r="K29">
        <f t="shared" si="0"/>
        <v>5.6077794289437844E-3</v>
      </c>
      <c r="L29">
        <f t="shared" si="1"/>
        <v>5.6077794289437844E-3</v>
      </c>
      <c r="M29">
        <f t="shared" si="2"/>
        <v>4.6867263013017114E-2</v>
      </c>
      <c r="N29">
        <f t="shared" si="3"/>
        <v>0.26792292295651077</v>
      </c>
      <c r="O29">
        <f t="shared" si="4"/>
        <v>2.046244794496745</v>
      </c>
      <c r="T29">
        <v>2.1111019999999998</v>
      </c>
    </row>
    <row r="30" spans="1:21">
      <c r="A30" s="2">
        <v>43856</v>
      </c>
      <c r="B30">
        <v>0.5</v>
      </c>
      <c r="C30" t="b">
        <v>1</v>
      </c>
      <c r="D30">
        <v>316.69903564453119</v>
      </c>
      <c r="E30">
        <f t="shared" si="5"/>
        <v>1.5763829815675361</v>
      </c>
      <c r="F30">
        <v>2.4287255427939019E-3</v>
      </c>
      <c r="G30">
        <v>0</v>
      </c>
      <c r="H30">
        <v>0.76917503724806946</v>
      </c>
      <c r="I30">
        <v>1.5383500744961389</v>
      </c>
      <c r="K30">
        <f t="shared" si="0"/>
        <v>3.2231827320990504E-3</v>
      </c>
      <c r="L30">
        <f t="shared" si="1"/>
        <v>0</v>
      </c>
      <c r="M30">
        <f t="shared" si="2"/>
        <v>-2.343534286498005E-3</v>
      </c>
      <c r="N30">
        <f t="shared" si="3"/>
        <v>1.0207788629618746</v>
      </c>
      <c r="O30">
        <f t="shared" si="4"/>
        <v>2.0415577259237492</v>
      </c>
      <c r="T30">
        <v>2.1055380000000001</v>
      </c>
    </row>
    <row r="31" spans="1:21">
      <c r="A31" s="2">
        <v>43863</v>
      </c>
      <c r="B31">
        <v>0</v>
      </c>
      <c r="C31" t="b">
        <v>1</v>
      </c>
      <c r="D31">
        <v>307.943603515625</v>
      </c>
      <c r="E31">
        <f t="shared" si="5"/>
        <v>1.5328024440512524</v>
      </c>
      <c r="F31">
        <v>0</v>
      </c>
      <c r="G31">
        <v>0</v>
      </c>
      <c r="H31">
        <v>1.5170855328464661</v>
      </c>
      <c r="I31">
        <v>1.5170855328464661</v>
      </c>
      <c r="K31">
        <f t="shared" si="0"/>
        <v>0</v>
      </c>
      <c r="L31">
        <f t="shared" si="1"/>
        <v>0</v>
      </c>
      <c r="M31">
        <f t="shared" si="2"/>
        <v>0</v>
      </c>
      <c r="N31">
        <f t="shared" si="3"/>
        <v>2.0133373682737936</v>
      </c>
      <c r="O31">
        <f t="shared" si="4"/>
        <v>2.0133373682737936</v>
      </c>
      <c r="T31">
        <v>2.0764330000000002</v>
      </c>
    </row>
    <row r="32" spans="1:21">
      <c r="A32" s="2">
        <v>43870</v>
      </c>
      <c r="B32">
        <v>2</v>
      </c>
      <c r="C32" t="b">
        <v>1</v>
      </c>
      <c r="D32">
        <v>319.166015625</v>
      </c>
      <c r="E32">
        <f t="shared" si="5"/>
        <v>1.5886624798273408</v>
      </c>
      <c r="F32">
        <v>4.7532802948198156E-3</v>
      </c>
      <c r="G32">
        <v>4.7532802948198156E-3</v>
      </c>
      <c r="H32">
        <v>0</v>
      </c>
      <c r="I32">
        <v>1.5170855328464661</v>
      </c>
      <c r="K32">
        <f t="shared" si="0"/>
        <v>6.3081195043000393E-3</v>
      </c>
      <c r="L32">
        <f t="shared" si="1"/>
        <v>6.3081195043000393E-3</v>
      </c>
      <c r="M32">
        <f t="shared" si="2"/>
        <v>0</v>
      </c>
      <c r="N32">
        <f t="shared" si="3"/>
        <v>0</v>
      </c>
      <c r="O32">
        <f t="shared" si="4"/>
        <v>2.0133373682737936</v>
      </c>
      <c r="T32">
        <v>2.0764330000000002</v>
      </c>
    </row>
    <row r="33" spans="1:20">
      <c r="A33" s="2">
        <v>43877</v>
      </c>
      <c r="B33">
        <v>2</v>
      </c>
      <c r="C33" t="b">
        <v>0</v>
      </c>
      <c r="D33">
        <v>324.07275390625</v>
      </c>
      <c r="E33">
        <f t="shared" si="5"/>
        <v>1.6130859792732002</v>
      </c>
      <c r="F33">
        <v>4.7532802948198156E-3</v>
      </c>
      <c r="G33">
        <v>4.7532802948198156E-3</v>
      </c>
      <c r="H33">
        <v>0</v>
      </c>
      <c r="I33">
        <v>1.5637317376146731</v>
      </c>
      <c r="K33">
        <f t="shared" si="0"/>
        <v>6.3081195043000393E-3</v>
      </c>
      <c r="L33">
        <f t="shared" si="1"/>
        <v>6.3081195043000393E-3</v>
      </c>
      <c r="M33">
        <f t="shared" si="2"/>
        <v>3.0952291454448777E-2</v>
      </c>
      <c r="N33">
        <f t="shared" si="3"/>
        <v>3.0952291454448777E-2</v>
      </c>
      <c r="O33">
        <f t="shared" si="4"/>
        <v>2.0752419511826909</v>
      </c>
      <c r="T33">
        <v>2.1402770000000002</v>
      </c>
    </row>
    <row r="34" spans="1:20">
      <c r="A34" s="2">
        <v>43884</v>
      </c>
      <c r="B34">
        <v>0.25</v>
      </c>
      <c r="C34" t="b">
        <v>1</v>
      </c>
      <c r="D34">
        <v>312.20486450195312</v>
      </c>
      <c r="E34">
        <f t="shared" si="5"/>
        <v>1.5540130526822338</v>
      </c>
      <c r="F34">
        <v>1.1431482880758801E-3</v>
      </c>
      <c r="G34">
        <v>0</v>
      </c>
      <c r="H34">
        <v>1.070689369153109</v>
      </c>
      <c r="I34">
        <v>1.4275858255374789</v>
      </c>
      <c r="K34">
        <f t="shared" si="0"/>
        <v>1.5418672487712019E-3</v>
      </c>
      <c r="L34">
        <f t="shared" si="1"/>
        <v>0</v>
      </c>
      <c r="M34">
        <f t="shared" si="2"/>
        <v>-7.4864064626120885E-2</v>
      </c>
      <c r="N34">
        <f t="shared" si="3"/>
        <v>1.4441353664478371</v>
      </c>
      <c r="O34">
        <f t="shared" si="4"/>
        <v>1.9255138219304495</v>
      </c>
      <c r="T34">
        <v>1.983519</v>
      </c>
    </row>
    <row r="35" spans="1:20">
      <c r="A35" s="2">
        <v>43891</v>
      </c>
      <c r="B35">
        <v>0</v>
      </c>
      <c r="C35" t="b">
        <v>1</v>
      </c>
      <c r="D35">
        <v>272.62200927734381</v>
      </c>
      <c r="E35">
        <f t="shared" si="5"/>
        <v>1.3569876995391881</v>
      </c>
      <c r="F35">
        <v>0</v>
      </c>
      <c r="G35">
        <v>0</v>
      </c>
      <c r="H35">
        <v>1.3823367523503121</v>
      </c>
      <c r="I35">
        <v>1.3823367523503121</v>
      </c>
      <c r="K35">
        <f t="shared" si="0"/>
        <v>0</v>
      </c>
      <c r="L35">
        <f t="shared" si="1"/>
        <v>0</v>
      </c>
      <c r="M35">
        <f t="shared" si="2"/>
        <v>0</v>
      </c>
      <c r="N35">
        <f t="shared" si="3"/>
        <v>1.8644823138467723</v>
      </c>
      <c r="O35">
        <f t="shared" si="4"/>
        <v>1.8644823138467723</v>
      </c>
      <c r="T35">
        <v>1.9206490000000001</v>
      </c>
    </row>
    <row r="36" spans="1:20">
      <c r="A36" s="2">
        <v>43898</v>
      </c>
      <c r="B36">
        <v>0.5</v>
      </c>
      <c r="C36" t="b">
        <v>1</v>
      </c>
      <c r="D36">
        <v>288.24972534179687</v>
      </c>
      <c r="E36">
        <f t="shared" si="5"/>
        <v>1.4347753239777559</v>
      </c>
      <c r="F36">
        <v>2.397811048581543E-3</v>
      </c>
      <c r="G36">
        <v>0</v>
      </c>
      <c r="H36">
        <v>0.69116837617515581</v>
      </c>
      <c r="I36">
        <v>1.3823367523503121</v>
      </c>
      <c r="K36">
        <f t="shared" si="0"/>
        <v>3.2341441290810106E-3</v>
      </c>
      <c r="L36">
        <f t="shared" si="1"/>
        <v>0</v>
      </c>
      <c r="M36">
        <f t="shared" si="2"/>
        <v>0</v>
      </c>
      <c r="N36">
        <f t="shared" si="3"/>
        <v>0.93224115692338616</v>
      </c>
      <c r="O36">
        <f t="shared" si="4"/>
        <v>1.8644823138467723</v>
      </c>
      <c r="T36">
        <v>1.9206490000000001</v>
      </c>
    </row>
    <row r="37" spans="1:20">
      <c r="A37" s="2">
        <v>43905</v>
      </c>
      <c r="B37">
        <v>0</v>
      </c>
      <c r="C37" t="b">
        <v>1</v>
      </c>
      <c r="D37">
        <v>277.21957397460938</v>
      </c>
      <c r="E37">
        <f t="shared" si="5"/>
        <v>1.3798722742606593</v>
      </c>
      <c r="F37">
        <v>0</v>
      </c>
      <c r="G37">
        <v>0</v>
      </c>
      <c r="H37">
        <v>1.355888533534543</v>
      </c>
      <c r="I37">
        <v>1.355888533534543</v>
      </c>
      <c r="K37">
        <f t="shared" si="0"/>
        <v>0</v>
      </c>
      <c r="L37">
        <f t="shared" si="1"/>
        <v>0</v>
      </c>
      <c r="M37">
        <f t="shared" si="2"/>
        <v>0</v>
      </c>
      <c r="N37">
        <f t="shared" si="3"/>
        <v>1.8288092145597079</v>
      </c>
      <c r="O37">
        <f t="shared" si="4"/>
        <v>1.8288092145597079</v>
      </c>
      <c r="T37">
        <v>1.883901</v>
      </c>
    </row>
    <row r="38" spans="1:20">
      <c r="A38" s="2">
        <v>43912</v>
      </c>
      <c r="B38">
        <v>0.5</v>
      </c>
      <c r="C38" t="b">
        <v>1</v>
      </c>
      <c r="D38">
        <v>228.62113952636719</v>
      </c>
      <c r="E38">
        <f t="shared" si="5"/>
        <v>1.1379714903219844</v>
      </c>
      <c r="F38">
        <v>2.9653612442478582E-3</v>
      </c>
      <c r="G38">
        <v>0</v>
      </c>
      <c r="H38">
        <v>0.67794426676727126</v>
      </c>
      <c r="I38">
        <v>1.355888533534543</v>
      </c>
      <c r="K38">
        <f t="shared" si="0"/>
        <v>3.9996502911945047E-3</v>
      </c>
      <c r="L38">
        <f t="shared" si="1"/>
        <v>0</v>
      </c>
      <c r="M38">
        <f t="shared" si="2"/>
        <v>0</v>
      </c>
      <c r="N38">
        <f t="shared" si="3"/>
        <v>0.91440460727985395</v>
      </c>
      <c r="O38">
        <f t="shared" si="4"/>
        <v>1.8288092145597079</v>
      </c>
      <c r="T38">
        <v>1.883901</v>
      </c>
    </row>
    <row r="39" spans="1:20">
      <c r="A39" s="2">
        <v>43919</v>
      </c>
      <c r="B39">
        <v>0.5</v>
      </c>
      <c r="C39" t="b">
        <v>0</v>
      </c>
      <c r="D39">
        <v>247.07118225097659</v>
      </c>
      <c r="E39">
        <f t="shared" si="5"/>
        <v>1.2298073663014522</v>
      </c>
      <c r="F39">
        <v>2.9653612442478582E-3</v>
      </c>
      <c r="G39">
        <v>0</v>
      </c>
      <c r="H39">
        <v>0.67794426676727126</v>
      </c>
      <c r="I39">
        <v>1.4105995751848159</v>
      </c>
      <c r="K39">
        <f t="shared" si="0"/>
        <v>3.9996502911945047E-3</v>
      </c>
      <c r="L39">
        <f t="shared" si="1"/>
        <v>0</v>
      </c>
      <c r="M39">
        <f t="shared" si="2"/>
        <v>0</v>
      </c>
      <c r="N39">
        <f t="shared" si="3"/>
        <v>0.91440460727985395</v>
      </c>
      <c r="O39">
        <f t="shared" si="4"/>
        <v>1.902602933315743</v>
      </c>
      <c r="T39">
        <v>1.959918</v>
      </c>
    </row>
    <row r="40" spans="1:20">
      <c r="A40" s="2">
        <v>43926</v>
      </c>
      <c r="B40">
        <v>0.25</v>
      </c>
      <c r="C40" t="b">
        <v>1</v>
      </c>
      <c r="D40">
        <v>240.7582702636719</v>
      </c>
      <c r="E40">
        <f t="shared" si="5"/>
        <v>1.1983845771519119</v>
      </c>
      <c r="F40">
        <v>1.44530809794713E-3</v>
      </c>
      <c r="G40">
        <v>0</v>
      </c>
      <c r="H40">
        <v>1.0439096329794859</v>
      </c>
      <c r="I40">
        <v>1.3918795106393149</v>
      </c>
      <c r="K40">
        <f t="shared" si="0"/>
        <v>1.9494174499087909E-3</v>
      </c>
      <c r="L40">
        <f t="shared" si="1"/>
        <v>0</v>
      </c>
      <c r="M40">
        <f t="shared" si="2"/>
        <v>0</v>
      </c>
      <c r="N40">
        <f t="shared" si="3"/>
        <v>1.4080151197855759</v>
      </c>
      <c r="O40">
        <f t="shared" si="4"/>
        <v>1.8773534930474347</v>
      </c>
      <c r="T40">
        <v>1.934879</v>
      </c>
    </row>
    <row r="41" spans="1:20">
      <c r="A41" s="2">
        <v>43933</v>
      </c>
      <c r="B41">
        <v>0.5</v>
      </c>
      <c r="C41" t="b">
        <v>1</v>
      </c>
      <c r="D41">
        <v>267.26651000976562</v>
      </c>
      <c r="E41">
        <f t="shared" si="5"/>
        <v>1.3303304731096026</v>
      </c>
      <c r="F41">
        <v>2.6755916484905102E-3</v>
      </c>
      <c r="G41">
        <v>0</v>
      </c>
      <c r="H41">
        <v>0.71509604210333422</v>
      </c>
      <c r="I41">
        <v>1.430192084206668</v>
      </c>
      <c r="K41">
        <f t="shared" si="0"/>
        <v>3.6088118898704347E-3</v>
      </c>
      <c r="L41">
        <f t="shared" si="1"/>
        <v>0</v>
      </c>
      <c r="M41">
        <f t="shared" si="2"/>
        <v>0</v>
      </c>
      <c r="N41">
        <f t="shared" si="3"/>
        <v>0.96451455908741779</v>
      </c>
      <c r="O41">
        <f t="shared" si="4"/>
        <v>1.9290291181748356</v>
      </c>
      <c r="T41">
        <v>1.988138</v>
      </c>
    </row>
    <row r="42" spans="1:20">
      <c r="A42" s="2">
        <v>43940</v>
      </c>
      <c r="B42">
        <v>0.5</v>
      </c>
      <c r="C42" t="b">
        <v>0</v>
      </c>
      <c r="D42">
        <v>282.03652954101562</v>
      </c>
      <c r="E42">
        <f t="shared" si="5"/>
        <v>1.4038488764072248</v>
      </c>
      <c r="F42">
        <v>2.6755916484905102E-3</v>
      </c>
      <c r="G42">
        <v>0</v>
      </c>
      <c r="H42">
        <v>0.71509604210333422</v>
      </c>
      <c r="I42">
        <v>1.4697106251125229</v>
      </c>
      <c r="K42">
        <f t="shared" si="0"/>
        <v>3.6088118898704347E-3</v>
      </c>
      <c r="L42">
        <f t="shared" si="1"/>
        <v>0</v>
      </c>
      <c r="M42">
        <f t="shared" si="2"/>
        <v>0</v>
      </c>
      <c r="N42">
        <f t="shared" si="3"/>
        <v>0.96451455908741779</v>
      </c>
      <c r="O42">
        <f t="shared" si="4"/>
        <v>1.9823313402728291</v>
      </c>
      <c r="T42">
        <v>2.0430739999999998</v>
      </c>
    </row>
    <row r="43" spans="1:20">
      <c r="A43" s="2">
        <v>43947</v>
      </c>
      <c r="B43">
        <v>0.5</v>
      </c>
      <c r="C43" t="b">
        <v>0</v>
      </c>
      <c r="D43">
        <v>282.20608520507812</v>
      </c>
      <c r="E43">
        <f t="shared" si="5"/>
        <v>1.404692846969726</v>
      </c>
      <c r="F43">
        <v>2.6755916484905102E-3</v>
      </c>
      <c r="G43">
        <v>0</v>
      </c>
      <c r="H43">
        <v>0.71509604210333422</v>
      </c>
      <c r="I43">
        <v>1.470164286831243</v>
      </c>
      <c r="K43">
        <f t="shared" si="0"/>
        <v>3.6088118898704347E-3</v>
      </c>
      <c r="L43">
        <f t="shared" si="1"/>
        <v>0</v>
      </c>
      <c r="M43">
        <f t="shared" si="2"/>
        <v>0</v>
      </c>
      <c r="N43">
        <f t="shared" si="3"/>
        <v>0.96451455908741779</v>
      </c>
      <c r="O43">
        <f t="shared" si="4"/>
        <v>1.9829432347692928</v>
      </c>
      <c r="T43">
        <v>2.0436879999999999</v>
      </c>
    </row>
    <row r="44" spans="1:20">
      <c r="A44" s="2">
        <v>43954</v>
      </c>
      <c r="B44">
        <v>0.5</v>
      </c>
      <c r="C44" t="b">
        <v>0</v>
      </c>
      <c r="D44">
        <v>288.28961181640619</v>
      </c>
      <c r="E44">
        <f t="shared" si="5"/>
        <v>1.4349738606093594</v>
      </c>
      <c r="F44">
        <v>2.6755916484905102E-3</v>
      </c>
      <c r="G44">
        <v>0</v>
      </c>
      <c r="H44">
        <v>0.71509604210333422</v>
      </c>
      <c r="I44">
        <v>1.4864413198258819</v>
      </c>
      <c r="K44">
        <f t="shared" si="0"/>
        <v>3.6088118898704347E-3</v>
      </c>
      <c r="L44">
        <f t="shared" si="1"/>
        <v>0</v>
      </c>
      <c r="M44">
        <f t="shared" si="2"/>
        <v>0</v>
      </c>
      <c r="N44">
        <f t="shared" si="3"/>
        <v>0.96451455908741779</v>
      </c>
      <c r="O44">
        <f t="shared" si="4"/>
        <v>2.0048975379365963</v>
      </c>
      <c r="T44">
        <v>2.0657160000000001</v>
      </c>
    </row>
    <row r="45" spans="1:20">
      <c r="A45" s="2">
        <v>43961</v>
      </c>
      <c r="B45">
        <v>0.5</v>
      </c>
      <c r="C45" t="b">
        <v>0</v>
      </c>
      <c r="D45">
        <v>310.1300048828125</v>
      </c>
      <c r="E45">
        <f t="shared" si="5"/>
        <v>1.5436853502751255</v>
      </c>
      <c r="F45">
        <v>2.6755916484905102E-3</v>
      </c>
      <c r="G45">
        <v>0</v>
      </c>
      <c r="H45">
        <v>0.71509604210333422</v>
      </c>
      <c r="I45">
        <v>1.544877293114109</v>
      </c>
      <c r="K45">
        <f t="shared" si="0"/>
        <v>3.6088118898704347E-3</v>
      </c>
      <c r="L45">
        <f t="shared" si="1"/>
        <v>0</v>
      </c>
      <c r="M45">
        <f t="shared" si="2"/>
        <v>0</v>
      </c>
      <c r="N45">
        <f t="shared" si="3"/>
        <v>0.96451455908741779</v>
      </c>
      <c r="O45">
        <f t="shared" si="4"/>
        <v>2.0837154081140872</v>
      </c>
      <c r="T45">
        <v>2.1439629999999998</v>
      </c>
    </row>
    <row r="46" spans="1:20">
      <c r="A46" s="2">
        <v>43968</v>
      </c>
      <c r="B46">
        <v>0.5</v>
      </c>
      <c r="C46" t="b">
        <v>0</v>
      </c>
      <c r="D46">
        <v>307.70999145507812</v>
      </c>
      <c r="E46">
        <f t="shared" si="5"/>
        <v>1.5316396300383035</v>
      </c>
      <c r="F46">
        <v>2.6755916484905102E-3</v>
      </c>
      <c r="G46">
        <v>0</v>
      </c>
      <c r="H46">
        <v>0.71509604210333422</v>
      </c>
      <c r="I46">
        <v>1.538402325397628</v>
      </c>
      <c r="K46">
        <f t="shared" si="0"/>
        <v>3.6088118898704347E-3</v>
      </c>
      <c r="L46">
        <f t="shared" si="1"/>
        <v>0</v>
      </c>
      <c r="M46">
        <f t="shared" si="2"/>
        <v>0</v>
      </c>
      <c r="N46">
        <f t="shared" si="3"/>
        <v>0.96451455908741779</v>
      </c>
      <c r="O46">
        <f t="shared" si="4"/>
        <v>2.0749820348824333</v>
      </c>
      <c r="T46">
        <v>2.1355979999999999</v>
      </c>
    </row>
    <row r="47" spans="1:20">
      <c r="A47" s="2">
        <v>43975</v>
      </c>
      <c r="B47">
        <v>1</v>
      </c>
      <c r="C47" t="b">
        <v>1</v>
      </c>
      <c r="D47">
        <v>318.8900146484375</v>
      </c>
      <c r="E47">
        <f t="shared" si="5"/>
        <v>1.5872886731737665</v>
      </c>
      <c r="F47">
        <v>4.9180451881276691E-3</v>
      </c>
      <c r="G47">
        <v>0</v>
      </c>
      <c r="H47">
        <v>0</v>
      </c>
      <c r="I47">
        <v>1.5683155020837101</v>
      </c>
      <c r="K47">
        <f t="shared" si="0"/>
        <v>6.6334113278639804E-3</v>
      </c>
      <c r="L47">
        <f t="shared" si="1"/>
        <v>0</v>
      </c>
      <c r="M47">
        <f t="shared" si="2"/>
        <v>0</v>
      </c>
      <c r="N47">
        <f t="shared" si="3"/>
        <v>0</v>
      </c>
      <c r="O47">
        <f t="shared" si="4"/>
        <v>2.1153286355116561</v>
      </c>
      <c r="T47">
        <v>2.1743950000000001</v>
      </c>
    </row>
    <row r="48" spans="1:20">
      <c r="A48" s="2">
        <v>43982</v>
      </c>
      <c r="B48">
        <v>1</v>
      </c>
      <c r="C48" t="b">
        <v>0</v>
      </c>
      <c r="D48">
        <v>317.94000244140619</v>
      </c>
      <c r="E48">
        <f t="shared" si="5"/>
        <v>1.5825599468219551</v>
      </c>
      <c r="F48">
        <v>4.9180451881276691E-3</v>
      </c>
      <c r="G48">
        <v>0</v>
      </c>
      <c r="H48">
        <v>0</v>
      </c>
      <c r="I48">
        <v>1.5636432991202569</v>
      </c>
      <c r="K48">
        <f t="shared" si="0"/>
        <v>6.6334113278639804E-3</v>
      </c>
      <c r="L48">
        <f t="shared" si="1"/>
        <v>0</v>
      </c>
      <c r="M48">
        <f t="shared" si="2"/>
        <v>0</v>
      </c>
      <c r="N48">
        <f t="shared" si="3"/>
        <v>0</v>
      </c>
      <c r="O48">
        <f t="shared" si="4"/>
        <v>2.1090268137759254</v>
      </c>
      <c r="T48">
        <v>2.1679170000000001</v>
      </c>
    </row>
    <row r="49" spans="1:20">
      <c r="A49" s="2">
        <v>43989</v>
      </c>
      <c r="B49">
        <v>2</v>
      </c>
      <c r="C49" t="b">
        <v>1</v>
      </c>
      <c r="D49">
        <v>331.5</v>
      </c>
      <c r="E49">
        <f t="shared" si="5"/>
        <v>1.6500554140498918</v>
      </c>
      <c r="F49">
        <v>4.9180451881276691E-3</v>
      </c>
      <c r="G49">
        <v>4.9180451881276691E-3</v>
      </c>
      <c r="H49">
        <v>0</v>
      </c>
      <c r="I49">
        <v>1.6303319798643221</v>
      </c>
      <c r="K49">
        <f t="shared" si="0"/>
        <v>6.6334113278639804E-3</v>
      </c>
      <c r="L49">
        <f t="shared" si="1"/>
        <v>6.6334113278639804E-3</v>
      </c>
      <c r="M49">
        <f t="shared" si="2"/>
        <v>0</v>
      </c>
      <c r="N49">
        <f t="shared" si="3"/>
        <v>0</v>
      </c>
      <c r="O49">
        <f t="shared" si="4"/>
        <v>2.1989758551869096</v>
      </c>
      <c r="T49">
        <v>2.2603780000000002</v>
      </c>
    </row>
    <row r="50" spans="1:20">
      <c r="A50" s="2">
        <v>43996</v>
      </c>
      <c r="B50">
        <v>2</v>
      </c>
      <c r="C50" t="b">
        <v>0</v>
      </c>
      <c r="D50">
        <v>338.79998779296881</v>
      </c>
      <c r="E50">
        <f t="shared" si="5"/>
        <v>1.68639141519706</v>
      </c>
      <c r="F50">
        <v>4.9180451881276691E-3</v>
      </c>
      <c r="G50">
        <v>4.9180451881276691E-3</v>
      </c>
      <c r="H50">
        <v>0</v>
      </c>
      <c r="I50">
        <v>1.7021353195415241</v>
      </c>
      <c r="K50">
        <f t="shared" si="0"/>
        <v>6.6334113278639804E-3</v>
      </c>
      <c r="L50">
        <f t="shared" si="1"/>
        <v>6.6334113278639804E-3</v>
      </c>
      <c r="M50">
        <f t="shared" si="2"/>
        <v>4.8423821719148059E-2</v>
      </c>
      <c r="N50">
        <f t="shared" si="3"/>
        <v>4.8423821719148059E-2</v>
      </c>
      <c r="O50">
        <f t="shared" si="4"/>
        <v>2.2958234986252055</v>
      </c>
      <c r="T50">
        <v>2.3599299999999999</v>
      </c>
    </row>
    <row r="51" spans="1:20">
      <c r="A51" s="2">
        <v>44003</v>
      </c>
      <c r="B51">
        <v>2</v>
      </c>
      <c r="C51" t="b">
        <v>0</v>
      </c>
      <c r="D51">
        <v>349.72000122070313</v>
      </c>
      <c r="E51">
        <f t="shared" si="5"/>
        <v>1.7407462486146481</v>
      </c>
      <c r="F51">
        <v>4.9180451881276691E-3</v>
      </c>
      <c r="G51">
        <v>4.9180451881276691E-3</v>
      </c>
      <c r="H51">
        <v>0</v>
      </c>
      <c r="I51">
        <v>1.7736438886880399</v>
      </c>
      <c r="K51">
        <f t="shared" si="0"/>
        <v>6.6334113278639804E-3</v>
      </c>
      <c r="L51">
        <f t="shared" si="1"/>
        <v>6.6334113278639804E-3</v>
      </c>
      <c r="M51">
        <f t="shared" si="2"/>
        <v>7.2436940771959599E-2</v>
      </c>
      <c r="N51">
        <f t="shared" si="3"/>
        <v>0.12086076249110767</v>
      </c>
      <c r="O51">
        <f t="shared" si="4"/>
        <v>2.4406973801691247</v>
      </c>
      <c r="T51">
        <v>2.5120580000000001</v>
      </c>
    </row>
    <row r="52" spans="1:20">
      <c r="A52" s="2">
        <v>44010</v>
      </c>
      <c r="B52">
        <v>2</v>
      </c>
      <c r="C52" t="b">
        <v>0</v>
      </c>
      <c r="D52">
        <v>353.6300048828125</v>
      </c>
      <c r="E52">
        <f t="shared" si="5"/>
        <v>1.7602084589061064</v>
      </c>
      <c r="F52">
        <v>4.9180451881276691E-3</v>
      </c>
      <c r="G52">
        <v>4.9180451881276691E-3</v>
      </c>
      <c r="H52">
        <v>0</v>
      </c>
      <c r="I52">
        <v>1.758397918587479</v>
      </c>
      <c r="K52">
        <f t="shared" si="0"/>
        <v>6.6334113278639804E-3</v>
      </c>
      <c r="L52">
        <f t="shared" si="1"/>
        <v>6.6334113278639804E-3</v>
      </c>
      <c r="M52">
        <f t="shared" si="2"/>
        <v>2.5936662584225976E-2</v>
      </c>
      <c r="N52">
        <f t="shared" si="3"/>
        <v>0.14679742507533364</v>
      </c>
      <c r="O52">
        <f t="shared" si="4"/>
        <v>2.4925707053375765</v>
      </c>
      <c r="T52">
        <v>2.5682290000000001</v>
      </c>
    </row>
    <row r="53" spans="1:20">
      <c r="A53" s="2">
        <v>44017</v>
      </c>
      <c r="B53">
        <v>2</v>
      </c>
      <c r="C53" t="b">
        <v>0</v>
      </c>
      <c r="D53">
        <v>364.1099853515625</v>
      </c>
      <c r="E53">
        <f t="shared" si="5"/>
        <v>1.8123730094689965</v>
      </c>
      <c r="F53">
        <v>4.9180451881276691E-3</v>
      </c>
      <c r="G53">
        <v>4.9180451881276691E-3</v>
      </c>
      <c r="H53">
        <v>0</v>
      </c>
      <c r="I53">
        <v>1.8422503789234961</v>
      </c>
      <c r="K53">
        <f t="shared" si="0"/>
        <v>6.6334113278639804E-3</v>
      </c>
      <c r="L53">
        <f t="shared" si="1"/>
        <v>6.6334113278639804E-3</v>
      </c>
      <c r="M53">
        <f t="shared" si="2"/>
        <v>6.9518021157199517E-2</v>
      </c>
      <c r="N53">
        <f t="shared" si="3"/>
        <v>0.21631544623253315</v>
      </c>
      <c r="O53">
        <f t="shared" si="4"/>
        <v>2.6316067476519756</v>
      </c>
      <c r="T53">
        <v>2.72045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사용자</cp:lastModifiedBy>
  <dcterms:created xsi:type="dcterms:W3CDTF">2020-07-08T01:05:21Z</dcterms:created>
  <dcterms:modified xsi:type="dcterms:W3CDTF">2020-07-08T07:00:50Z</dcterms:modified>
</cp:coreProperties>
</file>