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汇总" sheetId="2" r:id="rId1"/>
    <sheet name="清单" sheetId="1" r:id="rId2"/>
  </sheets>
  <definedNames>
    <definedName name="_xlnm._FilterDatabase" localSheetId="1" hidden="1">清单!$A$1:$J$17</definedName>
  </definedNames>
  <calcPr calcId="144525"/>
</workbook>
</file>

<file path=xl/sharedStrings.xml><?xml version="1.0" encoding="utf-8"?>
<sst xmlns="http://schemas.openxmlformats.org/spreadsheetml/2006/main" count="80" uniqueCount="36">
  <si>
    <t>刘山下游航政艇单座引桥铝材工程量</t>
  </si>
  <si>
    <t>序号</t>
  </si>
  <si>
    <t>名称</t>
  </si>
  <si>
    <t>规格mm</t>
  </si>
  <si>
    <t>长度（m）</t>
  </si>
  <si>
    <t>理论采购/支</t>
  </si>
  <si>
    <t>理论重量</t>
  </si>
  <si>
    <t>部位</t>
  </si>
  <si>
    <t>下料总长m</t>
  </si>
  <si>
    <t>备注</t>
  </si>
  <si>
    <t>铝方管</t>
  </si>
  <si>
    <t>150*150*10</t>
  </si>
  <si>
    <t>栏杆扶手</t>
  </si>
  <si>
    <t>100*100*5</t>
  </si>
  <si>
    <t>栏杆竖挡</t>
  </si>
  <si>
    <t>50*20*2</t>
  </si>
  <si>
    <t>栏杆横挡</t>
  </si>
  <si>
    <t>78*50*4.0</t>
  </si>
  <si>
    <t>底座次梁</t>
  </si>
  <si>
    <t>50*50*3</t>
  </si>
  <si>
    <t>底座龙骨</t>
  </si>
  <si>
    <t>124*124*12</t>
  </si>
  <si>
    <t>内套方管</t>
  </si>
  <si>
    <t>铝板</t>
  </si>
  <si>
    <t>滚轮支架</t>
  </si>
  <si>
    <t>合计</t>
  </si>
  <si>
    <t>单座引桥铝材工程量</t>
  </si>
  <si>
    <t>长度m</t>
  </si>
  <si>
    <t>数量</t>
  </si>
  <si>
    <t>总长m</t>
  </si>
  <si>
    <t>米重kg/m</t>
  </si>
  <si>
    <t>总重kg</t>
  </si>
  <si>
    <t>底座主梁</t>
  </si>
  <si>
    <t>78*50*5</t>
  </si>
  <si>
    <t>124*124*10</t>
  </si>
  <si>
    <t>0.7%焊缝重量kg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</si>
</sst>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F20" sqref="F20"/>
    </sheetView>
  </sheetViews>
  <sheetFormatPr defaultColWidth="9" defaultRowHeight="13.5"/>
  <cols>
    <col min="1" max="2" width="9" style="4"/>
    <col min="3" max="4" width="14.125" style="4" customWidth="1"/>
    <col min="5" max="6" width="11.25" style="4" customWidth="1"/>
    <col min="7" max="7" width="9" style="4"/>
    <col min="8" max="8" width="12.375" style="4" customWidth="1"/>
    <col min="9" max="9" width="9" style="4"/>
    <col min="10" max="10" width="9.375" style="4"/>
    <col min="11" max="16384" width="9" style="4"/>
  </cols>
  <sheetData>
    <row r="1" ht="30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2" customHeight="1" spans="1:9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2" t="s">
        <v>7</v>
      </c>
      <c r="H2" s="2" t="s">
        <v>8</v>
      </c>
      <c r="I2" s="2" t="s">
        <v>9</v>
      </c>
    </row>
    <row r="3" ht="22" customHeight="1" spans="1:9">
      <c r="A3" s="2">
        <v>1</v>
      </c>
      <c r="B3" s="2" t="s">
        <v>10</v>
      </c>
      <c r="C3" s="2" t="s">
        <v>11</v>
      </c>
      <c r="D3" s="2">
        <v>14</v>
      </c>
      <c r="E3" s="6">
        <v>4</v>
      </c>
      <c r="F3" s="3">
        <f>15.12*D3*E3</f>
        <v>846.72</v>
      </c>
      <c r="G3" s="2" t="s">
        <v>12</v>
      </c>
      <c r="H3" s="7">
        <f>29.25+1.25+1.25+29.25+28+28+(1.5*4)</f>
        <v>123</v>
      </c>
      <c r="I3" s="2"/>
    </row>
    <row r="4" ht="22" customHeight="1" spans="1:9">
      <c r="A4" s="2">
        <v>1</v>
      </c>
      <c r="B4" s="2" t="s">
        <v>10</v>
      </c>
      <c r="C4" s="2" t="s">
        <v>11</v>
      </c>
      <c r="D4" s="2">
        <v>13.5</v>
      </c>
      <c r="E4" s="6">
        <v>4</v>
      </c>
      <c r="F4" s="3">
        <f>15.12*D4*E4</f>
        <v>816.48</v>
      </c>
      <c r="G4" s="2"/>
      <c r="H4" s="7"/>
      <c r="I4" s="2"/>
    </row>
    <row r="5" ht="22" customHeight="1" spans="1:9">
      <c r="A5" s="2">
        <v>2</v>
      </c>
      <c r="B5" s="2" t="s">
        <v>10</v>
      </c>
      <c r="C5" s="2" t="s">
        <v>11</v>
      </c>
      <c r="D5" s="2">
        <v>12</v>
      </c>
      <c r="E5" s="6">
        <v>1</v>
      </c>
      <c r="F5" s="3">
        <f>15.12*D5*E5</f>
        <v>181.44</v>
      </c>
      <c r="G5" s="2" t="s">
        <v>12</v>
      </c>
      <c r="H5" s="7"/>
      <c r="I5" s="2"/>
    </row>
    <row r="6" ht="22" customHeight="1" spans="1:9">
      <c r="A6" s="2">
        <v>3</v>
      </c>
      <c r="B6" s="2" t="s">
        <v>10</v>
      </c>
      <c r="C6" s="2" t="s">
        <v>13</v>
      </c>
      <c r="D6" s="2">
        <v>12</v>
      </c>
      <c r="E6" s="6">
        <v>11</v>
      </c>
      <c r="F6" s="3">
        <f>5.13*D6*E6</f>
        <v>677.16</v>
      </c>
      <c r="G6" s="2" t="s">
        <v>14</v>
      </c>
      <c r="H6" s="7">
        <f>(1.2*60)+64</f>
        <v>136</v>
      </c>
      <c r="I6" s="2"/>
    </row>
    <row r="7" ht="22" customHeight="1" spans="1:9">
      <c r="A7" s="2">
        <v>4</v>
      </c>
      <c r="B7" s="2" t="s">
        <v>10</v>
      </c>
      <c r="C7" s="2" t="s">
        <v>13</v>
      </c>
      <c r="D7" s="2">
        <v>6</v>
      </c>
      <c r="E7" s="6">
        <v>1</v>
      </c>
      <c r="F7" s="3">
        <f>5.13*D7*E7</f>
        <v>30.78</v>
      </c>
      <c r="G7" s="2" t="s">
        <v>14</v>
      </c>
      <c r="H7" s="8"/>
      <c r="I7" s="2"/>
    </row>
    <row r="8" ht="22" customHeight="1" spans="1:9">
      <c r="A8" s="2">
        <v>5</v>
      </c>
      <c r="B8" s="2" t="s">
        <v>10</v>
      </c>
      <c r="C8" s="2" t="s">
        <v>15</v>
      </c>
      <c r="D8" s="2">
        <v>14</v>
      </c>
      <c r="E8" s="6">
        <v>8</v>
      </c>
      <c r="F8" s="3">
        <f>0.713*D8*E8</f>
        <v>79.856</v>
      </c>
      <c r="G8" s="2" t="s">
        <v>16</v>
      </c>
      <c r="H8" s="2">
        <f>(15.9*6)+(11.9*6)</f>
        <v>166.8</v>
      </c>
      <c r="I8" s="2"/>
    </row>
    <row r="9" ht="22" customHeight="1" spans="1:9">
      <c r="A9" s="2">
        <v>6</v>
      </c>
      <c r="B9" s="2" t="s">
        <v>10</v>
      </c>
      <c r="C9" s="2" t="s">
        <v>17</v>
      </c>
      <c r="D9" s="2">
        <v>6</v>
      </c>
      <c r="E9" s="6">
        <v>13</v>
      </c>
      <c r="F9" s="3">
        <f>3.786*D9*E9</f>
        <v>295.308</v>
      </c>
      <c r="G9" s="2" t="s">
        <v>18</v>
      </c>
      <c r="H9" s="2">
        <f>(2.4*24)+(1.2*33)</f>
        <v>97.2</v>
      </c>
      <c r="I9" s="3"/>
    </row>
    <row r="10" ht="22" customHeight="1" spans="1:9">
      <c r="A10" s="2">
        <v>7</v>
      </c>
      <c r="B10" s="2" t="s">
        <v>10</v>
      </c>
      <c r="C10" s="2" t="s">
        <v>19</v>
      </c>
      <c r="D10" s="2">
        <v>14</v>
      </c>
      <c r="E10" s="6">
        <v>6</v>
      </c>
      <c r="F10" s="3">
        <f>1.523*D10*E10</f>
        <v>127.932</v>
      </c>
      <c r="G10" s="2" t="s">
        <v>20</v>
      </c>
      <c r="H10" s="2">
        <v>84</v>
      </c>
      <c r="I10" s="3"/>
    </row>
    <row r="11" ht="22" customHeight="1" spans="1:9">
      <c r="A11" s="2">
        <v>8</v>
      </c>
      <c r="B11" s="2" t="s">
        <v>10</v>
      </c>
      <c r="C11" s="2" t="s">
        <v>21</v>
      </c>
      <c r="D11" s="2">
        <v>6</v>
      </c>
      <c r="E11" s="6">
        <f>H11/6</f>
        <v>1</v>
      </c>
      <c r="F11" s="3">
        <v>90.5</v>
      </c>
      <c r="G11" s="2" t="s">
        <v>22</v>
      </c>
      <c r="H11" s="2">
        <v>6</v>
      </c>
      <c r="I11" s="2"/>
    </row>
    <row r="12" ht="22" customHeight="1" spans="1:9">
      <c r="A12" s="2">
        <v>9</v>
      </c>
      <c r="B12" s="2" t="s">
        <v>23</v>
      </c>
      <c r="C12" s="2"/>
      <c r="D12" s="2"/>
      <c r="E12" s="6"/>
      <c r="F12" s="3"/>
      <c r="G12" s="2"/>
      <c r="H12" s="2"/>
      <c r="I12" s="2"/>
    </row>
    <row r="13" ht="22" customHeight="1" spans="1:9">
      <c r="A13" s="2">
        <v>10</v>
      </c>
      <c r="B13" s="2" t="s">
        <v>24</v>
      </c>
      <c r="C13" s="2"/>
      <c r="D13" s="2"/>
      <c r="E13" s="6"/>
      <c r="F13" s="3"/>
      <c r="G13" s="2"/>
      <c r="H13" s="2"/>
      <c r="I13" s="2"/>
    </row>
    <row r="14" ht="22" customHeight="1" spans="1:9">
      <c r="A14" s="2">
        <v>11</v>
      </c>
      <c r="B14" s="2" t="s">
        <v>25</v>
      </c>
      <c r="C14" s="2"/>
      <c r="D14" s="2"/>
      <c r="E14" s="2"/>
      <c r="F14" s="2">
        <f>SUM(F3:F13)</f>
        <v>3146.176</v>
      </c>
      <c r="G14" s="2"/>
      <c r="H14" s="3"/>
      <c r="I14" s="2"/>
    </row>
  </sheetData>
  <mergeCells count="3">
    <mergeCell ref="A1:I1"/>
    <mergeCell ref="B14:C14"/>
    <mergeCell ref="H6:H7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view="pageBreakPreview" zoomScaleNormal="100" workbookViewId="0">
      <selection activeCell="G4" sqref="G9:G10 G3 G4"/>
    </sheetView>
  </sheetViews>
  <sheetFormatPr defaultColWidth="9" defaultRowHeight="13.5"/>
  <cols>
    <col min="1" max="1" width="9" style="1"/>
    <col min="2" max="2" width="9.75" style="1" customWidth="1"/>
    <col min="3" max="3" width="14.75" style="1" customWidth="1"/>
    <col min="4" max="4" width="11.125" style="1" customWidth="1"/>
    <col min="5" max="5" width="12.25" style="1" customWidth="1"/>
    <col min="6" max="8" width="9" style="1"/>
    <col min="9" max="9" width="10.375" style="1"/>
    <col min="10" max="16384" width="9" style="1"/>
  </cols>
  <sheetData>
    <row r="1" ht="22" customHeight="1" spans="1:10">
      <c r="A1" s="2" t="s">
        <v>26</v>
      </c>
      <c r="B1" s="2"/>
      <c r="C1" s="2"/>
      <c r="D1" s="2"/>
      <c r="E1" s="2"/>
      <c r="F1" s="2"/>
      <c r="G1" s="2"/>
      <c r="H1" s="2"/>
      <c r="I1" s="2"/>
      <c r="J1" s="2"/>
    </row>
    <row r="2" ht="22" customHeight="1" spans="1:10">
      <c r="A2" s="2" t="s">
        <v>1</v>
      </c>
      <c r="B2" s="2" t="s">
        <v>2</v>
      </c>
      <c r="C2" s="2" t="s">
        <v>3</v>
      </c>
      <c r="D2" s="2" t="s">
        <v>7</v>
      </c>
      <c r="E2" s="2" t="s">
        <v>27</v>
      </c>
      <c r="F2" s="2" t="s">
        <v>28</v>
      </c>
      <c r="G2" s="2" t="s">
        <v>29</v>
      </c>
      <c r="H2" s="3" t="s">
        <v>30</v>
      </c>
      <c r="I2" s="3" t="s">
        <v>31</v>
      </c>
      <c r="J2" s="2" t="s">
        <v>9</v>
      </c>
    </row>
    <row r="3" ht="22" customHeight="1" spans="1:10">
      <c r="A3" s="2">
        <v>1</v>
      </c>
      <c r="B3" s="2" t="s">
        <v>10</v>
      </c>
      <c r="C3" s="2" t="s">
        <v>11</v>
      </c>
      <c r="D3" s="2" t="s">
        <v>12</v>
      </c>
      <c r="E3" s="2">
        <f>28</f>
        <v>28</v>
      </c>
      <c r="F3" s="2">
        <v>2</v>
      </c>
      <c r="G3" s="2">
        <f>E3*F3</f>
        <v>56</v>
      </c>
      <c r="H3" s="2">
        <v>15.12</v>
      </c>
      <c r="I3" s="3">
        <f>G3*H3</f>
        <v>846.72</v>
      </c>
      <c r="J3" s="2"/>
    </row>
    <row r="4" ht="22" customHeight="1" spans="1:10">
      <c r="A4" s="2"/>
      <c r="B4" s="2"/>
      <c r="C4" s="2" t="s">
        <v>11</v>
      </c>
      <c r="D4" s="2" t="s">
        <v>12</v>
      </c>
      <c r="E4" s="2">
        <v>1.25</v>
      </c>
      <c r="F4" s="2">
        <v>4</v>
      </c>
      <c r="G4" s="2">
        <f>E4*F4</f>
        <v>5</v>
      </c>
      <c r="H4" s="2">
        <v>15.12</v>
      </c>
      <c r="I4" s="3">
        <f>G4*H4</f>
        <v>75.6</v>
      </c>
      <c r="J4" s="2"/>
    </row>
    <row r="5" ht="22" customHeight="1" spans="1:10">
      <c r="A5" s="2"/>
      <c r="B5" s="2"/>
      <c r="C5" s="2" t="s">
        <v>13</v>
      </c>
      <c r="D5" s="2" t="s">
        <v>14</v>
      </c>
      <c r="E5" s="2">
        <v>1</v>
      </c>
      <c r="F5" s="2">
        <v>64</v>
      </c>
      <c r="G5" s="2">
        <f>E5*F5</f>
        <v>64</v>
      </c>
      <c r="H5" s="2">
        <v>5.13</v>
      </c>
      <c r="I5" s="3">
        <f>G5*H5</f>
        <v>328.32</v>
      </c>
      <c r="J5" s="2"/>
    </row>
    <row r="6" ht="22" customHeight="1" spans="1:10">
      <c r="A6" s="2">
        <v>2</v>
      </c>
      <c r="B6" s="2"/>
      <c r="C6" s="2" t="s">
        <v>13</v>
      </c>
      <c r="D6" s="2" t="s">
        <v>14</v>
      </c>
      <c r="E6" s="2">
        <v>1.16</v>
      </c>
      <c r="F6" s="2">
        <v>60</v>
      </c>
      <c r="G6" s="2">
        <f>E6*F6</f>
        <v>69.6</v>
      </c>
      <c r="H6" s="2">
        <v>5.13</v>
      </c>
      <c r="I6" s="3">
        <f t="shared" ref="I6:I15" si="0">G6*H6</f>
        <v>357.048</v>
      </c>
      <c r="J6" s="2"/>
    </row>
    <row r="7" ht="22" customHeight="1" spans="1:10">
      <c r="A7" s="2">
        <v>3</v>
      </c>
      <c r="B7" s="2"/>
      <c r="C7" s="2" t="s">
        <v>15</v>
      </c>
      <c r="D7" s="2" t="s">
        <v>16</v>
      </c>
      <c r="E7" s="2">
        <v>14</v>
      </c>
      <c r="F7" s="2">
        <v>4</v>
      </c>
      <c r="G7" s="2">
        <f t="shared" ref="G7:G15" si="1">E7*F7</f>
        <v>56</v>
      </c>
      <c r="H7" s="2">
        <v>0.713</v>
      </c>
      <c r="I7" s="3">
        <f t="shared" si="0"/>
        <v>39.928</v>
      </c>
      <c r="J7" s="2"/>
    </row>
    <row r="8" ht="22" customHeight="1" spans="1:10">
      <c r="A8" s="2">
        <v>4</v>
      </c>
      <c r="B8" s="2"/>
      <c r="C8" s="2" t="s">
        <v>15</v>
      </c>
      <c r="D8" s="2" t="s">
        <v>16</v>
      </c>
      <c r="E8" s="2">
        <v>14</v>
      </c>
      <c r="F8" s="2">
        <v>4</v>
      </c>
      <c r="G8" s="2">
        <f t="shared" si="1"/>
        <v>56</v>
      </c>
      <c r="H8" s="2">
        <v>0.713</v>
      </c>
      <c r="I8" s="3">
        <f t="shared" si="0"/>
        <v>39.928</v>
      </c>
      <c r="J8" s="2"/>
    </row>
    <row r="9" ht="22" customHeight="1" spans="1:10">
      <c r="A9" s="2">
        <v>7</v>
      </c>
      <c r="B9" s="2" t="s">
        <v>10</v>
      </c>
      <c r="C9" s="2" t="s">
        <v>11</v>
      </c>
      <c r="D9" s="2" t="s">
        <v>32</v>
      </c>
      <c r="E9" s="2">
        <v>28</v>
      </c>
      <c r="F9" s="2">
        <v>2</v>
      </c>
      <c r="G9" s="2">
        <f t="shared" si="1"/>
        <v>56</v>
      </c>
      <c r="H9" s="2">
        <v>15.12</v>
      </c>
      <c r="I9" s="3">
        <f t="shared" si="0"/>
        <v>846.72</v>
      </c>
      <c r="J9" s="2"/>
    </row>
    <row r="10" ht="22" customHeight="1" spans="1:10">
      <c r="A10" s="2">
        <v>8</v>
      </c>
      <c r="B10" s="2"/>
      <c r="C10" s="2" t="s">
        <v>11</v>
      </c>
      <c r="D10" s="2" t="s">
        <v>32</v>
      </c>
      <c r="E10" s="2">
        <v>1.5</v>
      </c>
      <c r="F10" s="2">
        <v>4</v>
      </c>
      <c r="G10" s="2">
        <f t="shared" si="1"/>
        <v>6</v>
      </c>
      <c r="H10" s="2">
        <v>15.12</v>
      </c>
      <c r="I10" s="3">
        <f t="shared" si="0"/>
        <v>90.72</v>
      </c>
      <c r="J10" s="2"/>
    </row>
    <row r="11" ht="22" customHeight="1" spans="1:10">
      <c r="A11" s="2"/>
      <c r="B11" s="2"/>
      <c r="C11" s="2" t="s">
        <v>33</v>
      </c>
      <c r="D11" s="2" t="s">
        <v>18</v>
      </c>
      <c r="E11" s="2">
        <v>1.5</v>
      </c>
      <c r="F11" s="2">
        <v>20</v>
      </c>
      <c r="G11" s="2">
        <f t="shared" si="1"/>
        <v>30</v>
      </c>
      <c r="H11" s="3">
        <v>3.78</v>
      </c>
      <c r="I11" s="3">
        <f t="shared" si="0"/>
        <v>113.4</v>
      </c>
      <c r="J11" s="2"/>
    </row>
    <row r="12" ht="22" customHeight="1" spans="1:10">
      <c r="A12" s="2"/>
      <c r="B12" s="2"/>
      <c r="C12" s="2" t="s">
        <v>33</v>
      </c>
      <c r="D12" s="2" t="s">
        <v>18</v>
      </c>
      <c r="E12" s="2">
        <v>1</v>
      </c>
      <c r="F12" s="2">
        <v>16</v>
      </c>
      <c r="G12" s="2">
        <f t="shared" si="1"/>
        <v>16</v>
      </c>
      <c r="H12" s="3">
        <v>3.78</v>
      </c>
      <c r="I12" s="3">
        <f t="shared" si="0"/>
        <v>60.48</v>
      </c>
      <c r="J12" s="2"/>
    </row>
    <row r="13" ht="22" customHeight="1" spans="1:10">
      <c r="A13" s="2"/>
      <c r="B13" s="2"/>
      <c r="C13" s="2" t="s">
        <v>33</v>
      </c>
      <c r="D13" s="2" t="s">
        <v>18</v>
      </c>
      <c r="E13" s="2">
        <v>1.2</v>
      </c>
      <c r="F13" s="2">
        <v>24</v>
      </c>
      <c r="G13" s="2">
        <f t="shared" si="1"/>
        <v>28.8</v>
      </c>
      <c r="H13" s="3">
        <v>3.78</v>
      </c>
      <c r="I13" s="3">
        <f t="shared" si="0"/>
        <v>108.864</v>
      </c>
      <c r="J13" s="2"/>
    </row>
    <row r="14" ht="22" customHeight="1" spans="1:10">
      <c r="A14" s="2">
        <v>8</v>
      </c>
      <c r="B14" s="2"/>
      <c r="C14" s="2" t="s">
        <v>19</v>
      </c>
      <c r="D14" s="2" t="s">
        <v>20</v>
      </c>
      <c r="E14" s="2">
        <v>14</v>
      </c>
      <c r="F14" s="2">
        <v>6</v>
      </c>
      <c r="G14" s="2">
        <f t="shared" si="1"/>
        <v>84</v>
      </c>
      <c r="H14" s="3">
        <v>1.523</v>
      </c>
      <c r="I14" s="3">
        <f t="shared" si="0"/>
        <v>127.932</v>
      </c>
      <c r="J14" s="2"/>
    </row>
    <row r="15" ht="22" customHeight="1" spans="1:10">
      <c r="A15" s="2">
        <v>11</v>
      </c>
      <c r="B15" s="2"/>
      <c r="C15" s="2" t="s">
        <v>34</v>
      </c>
      <c r="D15" s="2" t="s">
        <v>22</v>
      </c>
      <c r="E15" s="2">
        <v>3</v>
      </c>
      <c r="F15" s="2">
        <v>2</v>
      </c>
      <c r="G15" s="2">
        <f t="shared" si="1"/>
        <v>6</v>
      </c>
      <c r="H15" s="2">
        <v>6.75</v>
      </c>
      <c r="I15" s="3">
        <f t="shared" si="0"/>
        <v>40.5</v>
      </c>
      <c r="J15" s="2"/>
    </row>
    <row r="16" ht="22" customHeight="1" spans="1:10">
      <c r="A16" s="2">
        <v>12</v>
      </c>
      <c r="B16" s="2" t="s">
        <v>25</v>
      </c>
      <c r="C16" s="2"/>
      <c r="D16" s="2"/>
      <c r="E16" s="2"/>
      <c r="F16" s="2"/>
      <c r="G16" s="2"/>
      <c r="H16" s="3"/>
      <c r="I16" s="3">
        <f>SUM(I3:I15)</f>
        <v>3076.16</v>
      </c>
      <c r="J16" s="2"/>
    </row>
    <row r="17" ht="22" customHeight="1" spans="1:10">
      <c r="A17" s="2">
        <v>13</v>
      </c>
      <c r="B17" s="2" t="s">
        <v>35</v>
      </c>
      <c r="C17" s="2"/>
      <c r="D17" s="2"/>
      <c r="E17" s="2"/>
      <c r="F17" s="2"/>
      <c r="G17" s="2"/>
      <c r="H17" s="3"/>
      <c r="I17" s="3"/>
      <c r="J17" s="2"/>
    </row>
  </sheetData>
  <autoFilter ref="A1:J17">
    <extLst/>
  </autoFilter>
  <mergeCells count="5">
    <mergeCell ref="A1:J1"/>
    <mergeCell ref="B16:C16"/>
    <mergeCell ref="B17:C17"/>
    <mergeCell ref="B3:B8"/>
    <mergeCell ref="B9:B1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WPS_1537882652</cp:lastModifiedBy>
  <dcterms:created xsi:type="dcterms:W3CDTF">2022-05-05T01:26:00Z</dcterms:created>
  <dcterms:modified xsi:type="dcterms:W3CDTF">2022-06-24T03:13:06Z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D3B9124FFAF149369A36A3985E3CE118</vt:lpwstr>
  </property>
  <property fmtid="{D5CDD505-2E9C-101B-9397-08002B2CF9AE}" pid="3" name="KSOProductBuildVer">
    <vt:lpwstr>2052-11.1.0.11830</vt:lpwstr>
  </property>
</Properties>
</file>