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55" windowHeight="13290" activeTab="1"/>
  </bookViews>
  <sheets>
    <sheet name="汇总" sheetId="1" r:id="rId1"/>
    <sheet name="铝引桥工程量" sheetId="4" r:id="rId2"/>
    <sheet name="铝引桥工程量 汇总" sheetId="6" r:id="rId3"/>
  </sheets>
  <definedNames>
    <definedName name="_xlnm._FilterDatabase" localSheetId="1" hidden="1">铝引桥工程量!$A$1:$K$25</definedName>
  </definedNames>
  <calcPr calcId="144525"/>
</workbook>
</file>

<file path=xl/sharedStrings.xml><?xml version="1.0" encoding="utf-8"?>
<sst xmlns="http://schemas.openxmlformats.org/spreadsheetml/2006/main" count="167" uniqueCount="83">
  <si>
    <t>钢结构材料汇总表</t>
  </si>
  <si>
    <t>序号</t>
  </si>
  <si>
    <t>规格mm</t>
  </si>
  <si>
    <t>部位</t>
  </si>
  <si>
    <t>长度（米/块）</t>
  </si>
  <si>
    <t>实际采购（支）</t>
  </si>
  <si>
    <t>理论重量（kg）</t>
  </si>
  <si>
    <t>备注</t>
  </si>
  <si>
    <t>14#槽钢</t>
  </si>
  <si>
    <t>钢架主梁</t>
  </si>
  <si>
    <t>8#槽钢</t>
  </si>
  <si>
    <t>次梁、斜撑</t>
  </si>
  <si>
    <t>60*40*2.5</t>
  </si>
  <si>
    <t>龙骨</t>
  </si>
  <si>
    <t>合计</t>
  </si>
  <si>
    <t>注：</t>
  </si>
  <si>
    <t>120*120</t>
  </si>
  <si>
    <t>加强板</t>
  </si>
  <si>
    <t>DL75</t>
  </si>
  <si>
    <t>系船栓</t>
  </si>
  <si>
    <t>5米×2.0米铝合金引桥工程量表</t>
  </si>
  <si>
    <t>名称</t>
  </si>
  <si>
    <t>材质</t>
  </si>
  <si>
    <t>数量</t>
  </si>
  <si>
    <t>长度mm</t>
  </si>
  <si>
    <t>总长度m</t>
  </si>
  <si>
    <t>米重kg/m</t>
  </si>
  <si>
    <t>单重/kg</t>
  </si>
  <si>
    <t>合重</t>
  </si>
  <si>
    <t>弧形面管</t>
  </si>
  <si>
    <t>85*45*3</t>
  </si>
  <si>
    <t>6061-T6</t>
  </si>
  <si>
    <t>扶手</t>
  </si>
  <si>
    <t>方管</t>
  </si>
  <si>
    <t>50*50*2</t>
  </si>
  <si>
    <t>斜撑</t>
  </si>
  <si>
    <t>50*20*2</t>
  </si>
  <si>
    <t>横档</t>
  </si>
  <si>
    <t>矩形管</t>
  </si>
  <si>
    <t>80*80*3.0</t>
  </si>
  <si>
    <t>底部框架</t>
  </si>
  <si>
    <t>76*44*3</t>
  </si>
  <si>
    <t>底面固定</t>
  </si>
  <si>
    <t>次梁</t>
  </si>
  <si>
    <t>花纹铝板</t>
  </si>
  <si>
    <t>2000*500*3mm厚</t>
  </si>
  <si>
    <t>铝合金</t>
  </si>
  <si>
    <t>角铝</t>
  </si>
  <si>
    <t>25*25*2</t>
  </si>
  <si>
    <t>25*25*2.5</t>
  </si>
  <si>
    <t>花纹板</t>
  </si>
  <si>
    <t>铝合金圆管</t>
  </si>
  <si>
    <t>φ22*3</t>
  </si>
  <si>
    <t>铝棒</t>
  </si>
  <si>
    <t>φ20</t>
  </si>
  <si>
    <t>轴</t>
  </si>
  <si>
    <t>滚轮组</t>
  </si>
  <si>
    <t>φ80*95</t>
  </si>
  <si>
    <t>尼龙滚轮</t>
  </si>
  <si>
    <t>铰接组件</t>
  </si>
  <si>
    <t>280*200</t>
  </si>
  <si>
    <t>接岸底座底板</t>
  </si>
  <si>
    <t>连接螺栓</t>
  </si>
  <si>
    <t>M16*220</t>
  </si>
  <si>
    <t>A4-70</t>
  </si>
  <si>
    <t>滚轴固定螺栓</t>
  </si>
  <si>
    <t>M14*200</t>
  </si>
  <si>
    <t>150*150*10</t>
  </si>
  <si>
    <t>塑木面板</t>
  </si>
  <si>
    <t>140*25</t>
  </si>
  <si>
    <t>塑木</t>
  </si>
  <si>
    <t>汇行广场5米×2.0米铝合金引桥工程量表</t>
  </si>
  <si>
    <t>长度m</t>
  </si>
  <si>
    <t>数量（支）</t>
  </si>
  <si>
    <t>25*25*2.0</t>
  </si>
  <si>
    <t>踏板骨架</t>
  </si>
  <si>
    <t>铝板</t>
  </si>
  <si>
    <t>200*180*10</t>
  </si>
  <si>
    <t>引桥支座</t>
  </si>
  <si>
    <t>60*100*10</t>
  </si>
  <si>
    <t>2000*500*3.0mm厚</t>
  </si>
  <si>
    <t>踏板</t>
  </si>
  <si>
    <t>85*45*3mm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</si>
</sst>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  <numFmt numFmtId="178" formatCode="yyyy&quot;年&quot;m&quot;月&quot;d&quot;日&quot;;@"/>
  </numFmts>
  <fonts count="23">
    <font>
      <sz val="11"/>
      <color theme="1"/>
      <name val="宋体"/>
      <charset val="134"/>
      <scheme val="minor"/>
    </font>
    <font>
      <sz val="16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27" applyNumberFormat="0" applyAlignment="0" applyProtection="0">
      <alignment vertical="center"/>
    </xf>
    <xf numFmtId="0" fontId="17" fillId="14" borderId="23" applyNumberFormat="0" applyAlignment="0" applyProtection="0">
      <alignment vertical="center"/>
    </xf>
    <xf numFmtId="0" fontId="18" fillId="15" borderId="2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 wrapText="1"/>
    </xf>
    <xf numFmtId="177" fontId="2" fillId="0" borderId="6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 wrapText="1"/>
    </xf>
    <xf numFmtId="177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 wrapText="1"/>
    </xf>
    <xf numFmtId="177" fontId="3" fillId="0" borderId="8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right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177" fontId="2" fillId="0" borderId="8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52" zoomScaleNormal="152" workbookViewId="0">
      <selection activeCell="C17" sqref="C17"/>
    </sheetView>
  </sheetViews>
  <sheetFormatPr defaultColWidth="9" defaultRowHeight="13.5" outlineLevelCol="7"/>
  <cols>
    <col min="2" max="2" width="9.61666666666667" customWidth="1"/>
    <col min="3" max="3" width="10.6833333333333" customWidth="1"/>
    <col min="4" max="4" width="12.0833333333333" customWidth="1"/>
    <col min="5" max="5" width="12.6583333333333" customWidth="1"/>
    <col min="6" max="6" width="12.575" customWidth="1"/>
    <col min="7" max="7" width="11.0166666666667" customWidth="1"/>
    <col min="8" max="8" width="12.825" customWidth="1"/>
    <col min="12" max="12" width="12.625"/>
  </cols>
  <sheetData>
    <row r="1" spans="1:7">
      <c r="A1" s="48" t="s">
        <v>0</v>
      </c>
      <c r="B1" s="49"/>
      <c r="C1" s="49"/>
      <c r="D1" s="49"/>
      <c r="E1" s="49"/>
      <c r="F1" s="49"/>
      <c r="G1" s="50"/>
    </row>
    <row r="2" spans="1:7">
      <c r="A2" s="51" t="s">
        <v>1</v>
      </c>
      <c r="B2" s="51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1" t="s">
        <v>7</v>
      </c>
    </row>
    <row r="3" spans="1:7">
      <c r="A3" s="51">
        <v>1</v>
      </c>
      <c r="B3" s="51" t="s">
        <v>8</v>
      </c>
      <c r="C3" s="51" t="s">
        <v>9</v>
      </c>
      <c r="D3" s="51">
        <v>6</v>
      </c>
      <c r="E3" s="51">
        <v>54</v>
      </c>
      <c r="F3" s="51">
        <f>14.534*D3*E3</f>
        <v>4709.016</v>
      </c>
      <c r="G3" s="51"/>
    </row>
    <row r="4" spans="1:7">
      <c r="A4" s="51">
        <v>2</v>
      </c>
      <c r="B4" s="51" t="s">
        <v>10</v>
      </c>
      <c r="C4" s="51" t="s">
        <v>11</v>
      </c>
      <c r="D4" s="51">
        <v>6</v>
      </c>
      <c r="E4" s="51">
        <v>85</v>
      </c>
      <c r="F4" s="51">
        <f>8.054*D4*E4</f>
        <v>4107.54</v>
      </c>
      <c r="G4" s="51"/>
    </row>
    <row r="5" spans="1:7">
      <c r="A5" s="51">
        <v>3</v>
      </c>
      <c r="B5" s="51" t="s">
        <v>12</v>
      </c>
      <c r="C5" s="51" t="s">
        <v>13</v>
      </c>
      <c r="D5" s="51">
        <v>6</v>
      </c>
      <c r="E5" s="51">
        <v>140</v>
      </c>
      <c r="F5" s="51">
        <f>4.427*D5*E5</f>
        <v>3718.68</v>
      </c>
      <c r="G5" s="51"/>
    </row>
    <row r="6" spans="1:7">
      <c r="A6" s="48" t="s">
        <v>14</v>
      </c>
      <c r="B6" s="49"/>
      <c r="C6" s="49"/>
      <c r="D6" s="49"/>
      <c r="E6" s="50"/>
      <c r="F6" s="52">
        <f>SUM(F3:F5)</f>
        <v>12535.236</v>
      </c>
      <c r="G6" s="53">
        <f>F6/357</f>
        <v>35.1127058823529</v>
      </c>
    </row>
    <row r="7" spans="1:7">
      <c r="A7" s="51" t="s">
        <v>15</v>
      </c>
      <c r="B7" s="51" t="s">
        <v>16</v>
      </c>
      <c r="C7" s="51" t="s">
        <v>17</v>
      </c>
      <c r="D7" s="51">
        <v>52</v>
      </c>
      <c r="E7" s="51">
        <v>52</v>
      </c>
      <c r="F7" s="51">
        <f>0.462*E7</f>
        <v>24.024</v>
      </c>
      <c r="G7" s="51"/>
    </row>
    <row r="8" spans="2:4">
      <c r="B8" t="s">
        <v>18</v>
      </c>
      <c r="C8" t="s">
        <v>19</v>
      </c>
      <c r="D8">
        <v>22</v>
      </c>
    </row>
    <row r="10" spans="1:4">
      <c r="A10" s="54"/>
      <c r="D10" s="54"/>
    </row>
    <row r="13" spans="1:8">
      <c r="A13" s="55"/>
      <c r="B13" s="55"/>
      <c r="C13" s="55"/>
      <c r="D13" s="55"/>
      <c r="E13" s="55"/>
      <c r="F13" s="55"/>
      <c r="G13" s="55"/>
      <c r="H13" s="55"/>
    </row>
    <row r="14" spans="1:8">
      <c r="A14" s="56"/>
      <c r="B14" s="56"/>
      <c r="C14" s="56"/>
      <c r="D14" s="56"/>
      <c r="E14" s="56"/>
      <c r="F14" s="56"/>
      <c r="G14" s="56"/>
      <c r="H14" s="56"/>
    </row>
    <row r="15" spans="1:8">
      <c r="A15" s="56"/>
      <c r="B15" s="56"/>
      <c r="C15" s="56"/>
      <c r="D15" s="56"/>
      <c r="E15" s="56"/>
      <c r="F15" s="56"/>
      <c r="G15" s="56"/>
      <c r="H15" s="56"/>
    </row>
    <row r="16" spans="1:8">
      <c r="A16" s="56"/>
      <c r="B16" s="56"/>
      <c r="C16" s="56"/>
      <c r="D16" s="56"/>
      <c r="E16" s="56"/>
      <c r="F16" s="56"/>
      <c r="G16" s="56"/>
      <c r="H16" s="56"/>
    </row>
    <row r="17" spans="1:8">
      <c r="A17" s="56"/>
      <c r="B17" s="56"/>
      <c r="C17" s="56"/>
      <c r="D17" s="56"/>
      <c r="E17" s="56"/>
      <c r="F17" s="56"/>
      <c r="G17" s="56"/>
      <c r="H17" s="56"/>
    </row>
    <row r="18" spans="1:8">
      <c r="A18" s="56"/>
      <c r="B18" s="56"/>
      <c r="C18" s="56"/>
      <c r="D18" s="56"/>
      <c r="E18" s="56"/>
      <c r="F18" s="56"/>
      <c r="G18" s="56"/>
      <c r="H18" s="56"/>
    </row>
    <row r="19" spans="1:8">
      <c r="A19" s="56"/>
      <c r="B19" s="56"/>
      <c r="C19" s="57"/>
      <c r="D19" s="56"/>
      <c r="E19" s="57"/>
      <c r="F19" s="57"/>
      <c r="G19" s="57"/>
      <c r="H19" s="56"/>
    </row>
    <row r="20" spans="1:8">
      <c r="A20" s="56"/>
      <c r="B20" s="56"/>
      <c r="C20" s="57"/>
      <c r="D20" s="56"/>
      <c r="E20" s="57"/>
      <c r="F20" s="57"/>
      <c r="G20" s="57"/>
      <c r="H20" s="58"/>
    </row>
    <row r="21" spans="1:8">
      <c r="A21" s="57"/>
      <c r="B21" s="57"/>
      <c r="C21" s="55"/>
      <c r="D21" s="57"/>
      <c r="E21" s="57"/>
      <c r="F21" s="55"/>
      <c r="G21" s="58"/>
      <c r="H21" s="58"/>
    </row>
    <row r="22" spans="1:8">
      <c r="A22" s="55"/>
      <c r="B22" s="55"/>
      <c r="C22" s="55"/>
      <c r="D22" s="55"/>
      <c r="E22" s="55"/>
      <c r="F22" s="55"/>
      <c r="G22" s="55"/>
      <c r="H22" s="55"/>
    </row>
  </sheetData>
  <mergeCells count="6">
    <mergeCell ref="A1:G1"/>
    <mergeCell ref="A6:E6"/>
    <mergeCell ref="A21:B21"/>
    <mergeCell ref="D21:E21"/>
    <mergeCell ref="G21:H21"/>
    <mergeCell ref="H18:H19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topLeftCell="A3" workbookViewId="0">
      <selection activeCell="I12" sqref="I12"/>
    </sheetView>
  </sheetViews>
  <sheetFormatPr defaultColWidth="9" defaultRowHeight="13.5"/>
  <cols>
    <col min="1" max="1" width="3.125" customWidth="1"/>
    <col min="2" max="2" width="9.625" customWidth="1"/>
    <col min="3" max="3" width="19.375" customWidth="1"/>
    <col min="4" max="4" width="9.625" customWidth="1"/>
    <col min="5" max="10" width="8.625" customWidth="1"/>
    <col min="11" max="11" width="16.625" customWidth="1"/>
  </cols>
  <sheetData>
    <row r="1" ht="30" customHeight="1" spans="1:11">
      <c r="A1" s="30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40"/>
    </row>
    <row r="2" ht="36" customHeight="1" spans="1:11">
      <c r="A2" s="3" t="s">
        <v>1</v>
      </c>
      <c r="B2" s="4" t="s">
        <v>21</v>
      </c>
      <c r="C2" s="4" t="s">
        <v>2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24" t="s">
        <v>7</v>
      </c>
    </row>
    <row r="3" ht="25" customHeight="1" spans="1:14">
      <c r="A3" s="5">
        <v>1</v>
      </c>
      <c r="B3" s="6" t="s">
        <v>29</v>
      </c>
      <c r="C3" s="11" t="s">
        <v>30</v>
      </c>
      <c r="D3" s="12" t="s">
        <v>31</v>
      </c>
      <c r="E3" s="6">
        <v>2</v>
      </c>
      <c r="F3" s="6">
        <v>4580</v>
      </c>
      <c r="G3" s="6">
        <f>E3*F3*0.001</f>
        <v>9.16</v>
      </c>
      <c r="H3" s="6">
        <v>2.016</v>
      </c>
      <c r="I3" s="10">
        <f t="shared" ref="I3:I13" si="0">H3*F3*0.001</f>
        <v>9.23328</v>
      </c>
      <c r="J3" s="10">
        <f t="shared" ref="J3:J18" si="1">E3*F3*0.001*H3</f>
        <v>18.46656</v>
      </c>
      <c r="K3" s="25" t="s">
        <v>32</v>
      </c>
      <c r="N3">
        <f>E3*F3</f>
        <v>9160</v>
      </c>
    </row>
    <row r="4" ht="25" customHeight="1" spans="1:14">
      <c r="A4" s="5">
        <v>2</v>
      </c>
      <c r="B4" s="6" t="s">
        <v>29</v>
      </c>
      <c r="C4" s="11" t="s">
        <v>30</v>
      </c>
      <c r="D4" s="12" t="s">
        <v>31</v>
      </c>
      <c r="E4" s="6">
        <v>4</v>
      </c>
      <c r="F4" s="6">
        <v>283</v>
      </c>
      <c r="G4" s="6">
        <f t="shared" ref="G4:G18" si="2">E4*F4*0.001</f>
        <v>1.132</v>
      </c>
      <c r="H4" s="6">
        <v>2.016</v>
      </c>
      <c r="I4" s="10">
        <f t="shared" si="0"/>
        <v>0.570528</v>
      </c>
      <c r="J4" s="10">
        <f t="shared" si="1"/>
        <v>2.282112</v>
      </c>
      <c r="K4" s="25" t="s">
        <v>32</v>
      </c>
      <c r="N4">
        <f>E4*F4</f>
        <v>1132</v>
      </c>
    </row>
    <row r="5" ht="25" customHeight="1" spans="1:14">
      <c r="A5" s="5">
        <v>3</v>
      </c>
      <c r="B5" s="6" t="s">
        <v>29</v>
      </c>
      <c r="C5" s="11" t="s">
        <v>30</v>
      </c>
      <c r="D5" s="12" t="s">
        <v>31</v>
      </c>
      <c r="E5" s="6">
        <v>4</v>
      </c>
      <c r="F5" s="6">
        <v>800</v>
      </c>
      <c r="G5" s="6">
        <f t="shared" si="2"/>
        <v>3.2</v>
      </c>
      <c r="H5" s="6">
        <v>2.016</v>
      </c>
      <c r="I5" s="10">
        <f t="shared" si="0"/>
        <v>1.6128</v>
      </c>
      <c r="J5" s="10">
        <f t="shared" si="1"/>
        <v>6.4512</v>
      </c>
      <c r="K5" s="25" t="s">
        <v>32</v>
      </c>
      <c r="N5">
        <f>E5*F5</f>
        <v>3200</v>
      </c>
    </row>
    <row r="6" ht="25" customHeight="1" spans="1:13">
      <c r="A6" s="5">
        <v>4</v>
      </c>
      <c r="B6" s="32" t="s">
        <v>33</v>
      </c>
      <c r="C6" s="33" t="s">
        <v>34</v>
      </c>
      <c r="D6" s="34" t="s">
        <v>31</v>
      </c>
      <c r="E6" s="32">
        <v>12</v>
      </c>
      <c r="F6" s="32">
        <v>1053</v>
      </c>
      <c r="G6" s="6">
        <f t="shared" si="2"/>
        <v>12.636</v>
      </c>
      <c r="H6" s="32">
        <v>1.075</v>
      </c>
      <c r="I6" s="41">
        <f t="shared" si="0"/>
        <v>1.131975</v>
      </c>
      <c r="J6" s="41">
        <f t="shared" si="1"/>
        <v>13.5837</v>
      </c>
      <c r="K6" s="42" t="s">
        <v>35</v>
      </c>
      <c r="M6" s="43">
        <f>E6*F6*0.001</f>
        <v>12.636</v>
      </c>
    </row>
    <row r="7" ht="25" customHeight="1" spans="1:13">
      <c r="A7" s="5">
        <v>5</v>
      </c>
      <c r="B7" s="32" t="s">
        <v>33</v>
      </c>
      <c r="C7" s="33" t="s">
        <v>34</v>
      </c>
      <c r="D7" s="34" t="s">
        <v>31</v>
      </c>
      <c r="E7" s="32">
        <v>4</v>
      </c>
      <c r="F7" s="32">
        <v>982</v>
      </c>
      <c r="G7" s="6">
        <f t="shared" si="2"/>
        <v>3.928</v>
      </c>
      <c r="H7" s="32">
        <v>1.075</v>
      </c>
      <c r="I7" s="41">
        <f t="shared" si="0"/>
        <v>1.05565</v>
      </c>
      <c r="J7" s="41">
        <f t="shared" si="1"/>
        <v>4.2226</v>
      </c>
      <c r="K7" s="42" t="s">
        <v>35</v>
      </c>
      <c r="M7" s="43">
        <f t="shared" ref="M7:M13" si="3">E7*F7*0.001</f>
        <v>3.928</v>
      </c>
    </row>
    <row r="8" ht="25" customHeight="1" spans="1:13">
      <c r="A8" s="5">
        <v>6</v>
      </c>
      <c r="B8" s="32" t="s">
        <v>33</v>
      </c>
      <c r="C8" s="33" t="s">
        <v>36</v>
      </c>
      <c r="D8" s="34" t="s">
        <v>31</v>
      </c>
      <c r="E8" s="32">
        <v>4</v>
      </c>
      <c r="F8" s="32">
        <v>5000</v>
      </c>
      <c r="G8" s="6">
        <f t="shared" si="2"/>
        <v>20</v>
      </c>
      <c r="H8" s="32">
        <v>0.739</v>
      </c>
      <c r="I8" s="41">
        <f t="shared" si="0"/>
        <v>3.695</v>
      </c>
      <c r="J8" s="41">
        <f t="shared" si="1"/>
        <v>14.78</v>
      </c>
      <c r="K8" s="42" t="s">
        <v>37</v>
      </c>
      <c r="M8" s="44">
        <f t="shared" si="3"/>
        <v>20</v>
      </c>
    </row>
    <row r="9" ht="25" customHeight="1" spans="1:13">
      <c r="A9" s="5">
        <v>7</v>
      </c>
      <c r="B9" s="32" t="s">
        <v>38</v>
      </c>
      <c r="C9" s="33" t="s">
        <v>39</v>
      </c>
      <c r="D9" s="34" t="s">
        <v>31</v>
      </c>
      <c r="E9" s="32">
        <v>2</v>
      </c>
      <c r="F9" s="32">
        <v>5000</v>
      </c>
      <c r="G9" s="6">
        <f t="shared" si="2"/>
        <v>10</v>
      </c>
      <c r="H9" s="32">
        <v>2.587</v>
      </c>
      <c r="I9" s="41">
        <f t="shared" si="0"/>
        <v>12.935</v>
      </c>
      <c r="J9" s="41">
        <f t="shared" si="1"/>
        <v>25.87</v>
      </c>
      <c r="K9" s="42" t="s">
        <v>40</v>
      </c>
      <c r="M9" s="45">
        <f t="shared" si="3"/>
        <v>10</v>
      </c>
    </row>
    <row r="10" ht="25" customHeight="1" spans="1:13">
      <c r="A10" s="5">
        <v>8</v>
      </c>
      <c r="B10" s="32" t="s">
        <v>38</v>
      </c>
      <c r="C10" s="33" t="s">
        <v>39</v>
      </c>
      <c r="D10" s="34" t="s">
        <v>31</v>
      </c>
      <c r="E10" s="32">
        <v>2</v>
      </c>
      <c r="F10" s="32">
        <v>2000</v>
      </c>
      <c r="G10" s="6">
        <f t="shared" si="2"/>
        <v>4</v>
      </c>
      <c r="H10" s="32">
        <v>2.587</v>
      </c>
      <c r="I10" s="41">
        <f t="shared" si="0"/>
        <v>5.174</v>
      </c>
      <c r="J10" s="41">
        <f t="shared" si="1"/>
        <v>10.348</v>
      </c>
      <c r="K10" s="42" t="s">
        <v>40</v>
      </c>
      <c r="M10" s="45">
        <f t="shared" si="3"/>
        <v>4</v>
      </c>
    </row>
    <row r="11" ht="25" customHeight="1" spans="1:13">
      <c r="A11" s="5">
        <v>9</v>
      </c>
      <c r="B11" s="32" t="s">
        <v>33</v>
      </c>
      <c r="C11" s="33" t="s">
        <v>41</v>
      </c>
      <c r="D11" s="34" t="s">
        <v>31</v>
      </c>
      <c r="E11" s="32">
        <v>2</v>
      </c>
      <c r="F11" s="32">
        <v>5000</v>
      </c>
      <c r="G11" s="6">
        <f t="shared" si="2"/>
        <v>10</v>
      </c>
      <c r="H11" s="32">
        <v>1.915</v>
      </c>
      <c r="I11" s="41">
        <f t="shared" si="0"/>
        <v>9.575</v>
      </c>
      <c r="J11" s="41">
        <f t="shared" si="1"/>
        <v>19.15</v>
      </c>
      <c r="K11" s="42" t="s">
        <v>42</v>
      </c>
      <c r="M11" s="44">
        <f t="shared" si="3"/>
        <v>10</v>
      </c>
    </row>
    <row r="12" ht="25" customHeight="1" spans="1:13">
      <c r="A12" s="5">
        <v>10</v>
      </c>
      <c r="B12" s="32" t="s">
        <v>33</v>
      </c>
      <c r="C12" s="33" t="s">
        <v>34</v>
      </c>
      <c r="D12" s="34" t="s">
        <v>31</v>
      </c>
      <c r="E12" s="32">
        <v>20</v>
      </c>
      <c r="F12" s="32">
        <v>1200</v>
      </c>
      <c r="G12" s="6">
        <f t="shared" si="2"/>
        <v>24</v>
      </c>
      <c r="H12" s="32">
        <v>1.915</v>
      </c>
      <c r="I12" s="41">
        <f t="shared" si="0"/>
        <v>2.298</v>
      </c>
      <c r="J12" s="41">
        <f t="shared" si="1"/>
        <v>45.96</v>
      </c>
      <c r="K12" s="42" t="s">
        <v>13</v>
      </c>
      <c r="M12" s="43">
        <f t="shared" si="3"/>
        <v>24</v>
      </c>
    </row>
    <row r="13" ht="25" customHeight="1" spans="1:13">
      <c r="A13" s="5">
        <v>11</v>
      </c>
      <c r="B13" s="32" t="s">
        <v>33</v>
      </c>
      <c r="C13" s="33" t="s">
        <v>34</v>
      </c>
      <c r="D13" s="34" t="s">
        <v>31</v>
      </c>
      <c r="E13" s="32">
        <v>3</v>
      </c>
      <c r="F13" s="32">
        <v>2000</v>
      </c>
      <c r="G13" s="6">
        <f t="shared" si="2"/>
        <v>6</v>
      </c>
      <c r="H13" s="32">
        <v>1.915</v>
      </c>
      <c r="I13" s="41">
        <f t="shared" si="0"/>
        <v>3.83</v>
      </c>
      <c r="J13" s="41">
        <f t="shared" si="1"/>
        <v>11.49</v>
      </c>
      <c r="K13" s="42" t="s">
        <v>43</v>
      </c>
      <c r="M13" s="43">
        <f t="shared" si="3"/>
        <v>6</v>
      </c>
    </row>
    <row r="14" ht="25" customHeight="1" spans="1:11">
      <c r="A14" s="5">
        <v>12</v>
      </c>
      <c r="B14" s="32" t="s">
        <v>44</v>
      </c>
      <c r="C14" s="35" t="s">
        <v>45</v>
      </c>
      <c r="D14" s="34" t="s">
        <v>46</v>
      </c>
      <c r="E14" s="32">
        <v>2</v>
      </c>
      <c r="F14" s="32"/>
      <c r="G14" s="6">
        <f t="shared" si="2"/>
        <v>0</v>
      </c>
      <c r="H14" s="32">
        <v>14.13</v>
      </c>
      <c r="I14" s="41"/>
      <c r="J14" s="41">
        <f t="shared" si="1"/>
        <v>0</v>
      </c>
      <c r="K14" s="42"/>
    </row>
    <row r="15" ht="25" customHeight="1" spans="1:11">
      <c r="A15" s="36">
        <v>13</v>
      </c>
      <c r="B15" s="6" t="s">
        <v>47</v>
      </c>
      <c r="C15" s="11" t="s">
        <v>48</v>
      </c>
      <c r="D15" s="12" t="s">
        <v>31</v>
      </c>
      <c r="E15" s="6">
        <v>2</v>
      </c>
      <c r="F15" s="6">
        <v>5000</v>
      </c>
      <c r="G15" s="6">
        <f t="shared" si="2"/>
        <v>10</v>
      </c>
      <c r="H15" s="6">
        <v>0.259</v>
      </c>
      <c r="I15" s="10">
        <f>H15*F15*0.001</f>
        <v>1.295</v>
      </c>
      <c r="J15" s="10">
        <f t="shared" si="1"/>
        <v>2.59</v>
      </c>
      <c r="K15" s="25"/>
    </row>
    <row r="16" ht="25" customHeight="1" spans="1:11">
      <c r="A16" s="5">
        <v>14</v>
      </c>
      <c r="B16" s="6" t="s">
        <v>33</v>
      </c>
      <c r="C16" s="11" t="s">
        <v>49</v>
      </c>
      <c r="D16" s="12" t="s">
        <v>31</v>
      </c>
      <c r="E16" s="6">
        <v>10</v>
      </c>
      <c r="F16" s="6">
        <v>478</v>
      </c>
      <c r="G16" s="6">
        <f t="shared" si="2"/>
        <v>4.78</v>
      </c>
      <c r="H16" s="6"/>
      <c r="I16" s="10">
        <f>H16*F16*0.001</f>
        <v>0</v>
      </c>
      <c r="J16" s="10">
        <f t="shared" si="1"/>
        <v>0</v>
      </c>
      <c r="K16" s="25" t="s">
        <v>50</v>
      </c>
    </row>
    <row r="17" ht="32" customHeight="1" spans="1:11">
      <c r="A17" s="5">
        <v>15</v>
      </c>
      <c r="B17" s="6" t="s">
        <v>51</v>
      </c>
      <c r="C17" s="11" t="s">
        <v>52</v>
      </c>
      <c r="D17" s="12" t="s">
        <v>31</v>
      </c>
      <c r="E17" s="6">
        <v>2</v>
      </c>
      <c r="F17" s="6">
        <v>2000</v>
      </c>
      <c r="G17" s="6">
        <f t="shared" si="2"/>
        <v>4</v>
      </c>
      <c r="H17" s="6"/>
      <c r="I17" s="10">
        <f>H17*F17*0.001</f>
        <v>0</v>
      </c>
      <c r="J17" s="10">
        <f t="shared" si="1"/>
        <v>0</v>
      </c>
      <c r="K17" s="25" t="s">
        <v>50</v>
      </c>
    </row>
    <row r="18" ht="25" customHeight="1" spans="1:11">
      <c r="A18" s="5">
        <v>16</v>
      </c>
      <c r="B18" s="6" t="s">
        <v>53</v>
      </c>
      <c r="C18" s="11" t="s">
        <v>54</v>
      </c>
      <c r="D18" s="12" t="s">
        <v>31</v>
      </c>
      <c r="E18" s="6">
        <v>2</v>
      </c>
      <c r="F18" s="6">
        <v>2000</v>
      </c>
      <c r="G18" s="6">
        <f t="shared" si="2"/>
        <v>4</v>
      </c>
      <c r="H18" s="6">
        <v>0.88</v>
      </c>
      <c r="I18" s="10"/>
      <c r="J18" s="10">
        <f t="shared" si="1"/>
        <v>3.52</v>
      </c>
      <c r="K18" s="25" t="s">
        <v>55</v>
      </c>
    </row>
    <row r="19" ht="25" customHeight="1" spans="1:11">
      <c r="A19" s="5">
        <v>17</v>
      </c>
      <c r="B19" s="6" t="s">
        <v>56</v>
      </c>
      <c r="C19" s="11" t="s">
        <v>57</v>
      </c>
      <c r="D19" s="12"/>
      <c r="E19" s="6">
        <v>3</v>
      </c>
      <c r="F19" s="6"/>
      <c r="G19" s="6"/>
      <c r="H19" s="6"/>
      <c r="I19" s="10"/>
      <c r="J19" s="10"/>
      <c r="K19" s="25" t="s">
        <v>58</v>
      </c>
    </row>
    <row r="20" ht="25" customHeight="1" spans="1:11">
      <c r="A20" s="5">
        <v>18</v>
      </c>
      <c r="B20" s="6" t="s">
        <v>59</v>
      </c>
      <c r="C20" s="11" t="s">
        <v>60</v>
      </c>
      <c r="D20" s="12"/>
      <c r="E20" s="6">
        <v>3</v>
      </c>
      <c r="F20" s="6"/>
      <c r="G20" s="6"/>
      <c r="H20" s="6"/>
      <c r="I20" s="10"/>
      <c r="J20" s="10"/>
      <c r="K20" s="25" t="s">
        <v>61</v>
      </c>
    </row>
    <row r="21" ht="25" customHeight="1" spans="1:11">
      <c r="A21" s="5">
        <v>19</v>
      </c>
      <c r="B21" s="6" t="s">
        <v>62</v>
      </c>
      <c r="C21" s="11" t="s">
        <v>63</v>
      </c>
      <c r="D21" s="12" t="s">
        <v>64</v>
      </c>
      <c r="E21" s="6">
        <v>3</v>
      </c>
      <c r="F21" s="6"/>
      <c r="G21" s="6"/>
      <c r="H21" s="6"/>
      <c r="I21" s="10"/>
      <c r="J21" s="10"/>
      <c r="K21" s="25" t="s">
        <v>65</v>
      </c>
    </row>
    <row r="22" ht="25" customHeight="1" spans="1:11">
      <c r="A22" s="5">
        <v>20</v>
      </c>
      <c r="B22" s="6" t="s">
        <v>62</v>
      </c>
      <c r="C22" s="11" t="s">
        <v>66</v>
      </c>
      <c r="D22" s="12" t="s">
        <v>64</v>
      </c>
      <c r="E22" s="6">
        <v>18</v>
      </c>
      <c r="F22" s="6"/>
      <c r="G22" s="6"/>
      <c r="H22" s="6"/>
      <c r="I22" s="10"/>
      <c r="J22" s="10"/>
      <c r="K22" s="25"/>
    </row>
    <row r="23" ht="25" customHeight="1" spans="1:11">
      <c r="A23" s="5">
        <v>21</v>
      </c>
      <c r="B23" s="6" t="s">
        <v>17</v>
      </c>
      <c r="C23" s="7" t="s">
        <v>67</v>
      </c>
      <c r="D23" s="37"/>
      <c r="E23" s="6">
        <v>4</v>
      </c>
      <c r="F23" s="6"/>
      <c r="G23" s="6"/>
      <c r="H23" s="6"/>
      <c r="I23" s="10"/>
      <c r="J23" s="10"/>
      <c r="K23" s="25"/>
    </row>
    <row r="24" ht="25" customHeight="1" spans="1:11">
      <c r="A24" s="5">
        <v>22</v>
      </c>
      <c r="B24" s="6" t="s">
        <v>68</v>
      </c>
      <c r="C24" s="7" t="s">
        <v>69</v>
      </c>
      <c r="D24" s="6" t="s">
        <v>70</v>
      </c>
      <c r="E24" s="6">
        <v>21</v>
      </c>
      <c r="F24" s="6">
        <v>1840</v>
      </c>
      <c r="G24" s="6"/>
      <c r="H24" s="6"/>
      <c r="I24" s="10"/>
      <c r="J24" s="10"/>
      <c r="K24" s="25"/>
    </row>
    <row r="25" ht="25" customHeight="1" spans="1:11">
      <c r="A25" s="5">
        <v>23</v>
      </c>
      <c r="B25" s="38" t="s">
        <v>14</v>
      </c>
      <c r="C25" s="39"/>
      <c r="D25" s="39"/>
      <c r="E25" s="39"/>
      <c r="F25" s="39"/>
      <c r="G25" s="39"/>
      <c r="H25" s="39"/>
      <c r="I25" s="39"/>
      <c r="J25" s="46">
        <f>SUM(J3:J18)</f>
        <v>178.714172</v>
      </c>
      <c r="K25" s="47"/>
    </row>
  </sheetData>
  <autoFilter ref="A1:K25">
    <extLst/>
  </autoFilter>
  <mergeCells count="2">
    <mergeCell ref="A1:K1"/>
    <mergeCell ref="B25:I25"/>
  </mergeCells>
  <pageMargins left="0.75" right="0.354166666666667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B14" sqref="B14"/>
    </sheetView>
  </sheetViews>
  <sheetFormatPr defaultColWidth="9" defaultRowHeight="13.5"/>
  <cols>
    <col min="1" max="1" width="4.75" customWidth="1"/>
    <col min="2" max="2" width="11.875" customWidth="1"/>
    <col min="3" max="3" width="17.75" customWidth="1"/>
    <col min="4" max="5" width="9.625" customWidth="1"/>
    <col min="6" max="6" width="12.75" customWidth="1"/>
    <col min="7" max="9" width="8.625" customWidth="1"/>
    <col min="10" max="10" width="13.625" customWidth="1"/>
  </cols>
  <sheetData>
    <row r="1" ht="30" customHeight="1" spans="1:10">
      <c r="A1" s="1" t="s">
        <v>71</v>
      </c>
      <c r="B1" s="2"/>
      <c r="C1" s="2"/>
      <c r="D1" s="2"/>
      <c r="E1" s="2"/>
      <c r="F1" s="2"/>
      <c r="G1" s="2"/>
      <c r="H1" s="2"/>
      <c r="I1" s="2"/>
      <c r="J1" s="23"/>
    </row>
    <row r="2" ht="25" customHeight="1" spans="1:10">
      <c r="A2" s="3" t="s">
        <v>1</v>
      </c>
      <c r="B2" s="4" t="s">
        <v>21</v>
      </c>
      <c r="C2" s="4" t="s">
        <v>2</v>
      </c>
      <c r="D2" s="4" t="s">
        <v>22</v>
      </c>
      <c r="E2" s="4" t="s">
        <v>72</v>
      </c>
      <c r="F2" s="4" t="s">
        <v>73</v>
      </c>
      <c r="G2" s="4" t="s">
        <v>26</v>
      </c>
      <c r="H2" s="4" t="s">
        <v>27</v>
      </c>
      <c r="I2" s="4" t="s">
        <v>28</v>
      </c>
      <c r="J2" s="24" t="s">
        <v>7</v>
      </c>
    </row>
    <row r="3" ht="25" customHeight="1" spans="1:10">
      <c r="A3" s="5">
        <v>1</v>
      </c>
      <c r="B3" s="6" t="s">
        <v>33</v>
      </c>
      <c r="C3" s="7" t="s">
        <v>39</v>
      </c>
      <c r="D3" s="8" t="s">
        <v>31</v>
      </c>
      <c r="E3" s="9">
        <v>7</v>
      </c>
      <c r="F3" s="6">
        <v>2</v>
      </c>
      <c r="G3" s="6">
        <v>2.587</v>
      </c>
      <c r="H3" s="10">
        <f>G3*E3</f>
        <v>18.109</v>
      </c>
      <c r="I3" s="10">
        <f>F3*E3*G3</f>
        <v>36.218</v>
      </c>
      <c r="J3" s="25" t="s">
        <v>40</v>
      </c>
    </row>
    <row r="4" ht="25" customHeight="1" spans="1:10">
      <c r="A4" s="5">
        <v>2</v>
      </c>
      <c r="B4" s="6" t="s">
        <v>33</v>
      </c>
      <c r="C4" s="7" t="s">
        <v>36</v>
      </c>
      <c r="D4" s="8" t="s">
        <v>31</v>
      </c>
      <c r="E4" s="9">
        <v>5</v>
      </c>
      <c r="F4" s="6">
        <v>4</v>
      </c>
      <c r="G4" s="6">
        <v>0.715</v>
      </c>
      <c r="H4" s="10">
        <f>G4*E4</f>
        <v>3.575</v>
      </c>
      <c r="I4" s="10">
        <f>F4*E4*G4</f>
        <v>14.3</v>
      </c>
      <c r="J4" s="25" t="s">
        <v>37</v>
      </c>
    </row>
    <row r="5" ht="25" customHeight="1" spans="1:10">
      <c r="A5" s="5">
        <v>3</v>
      </c>
      <c r="B5" s="6" t="s">
        <v>33</v>
      </c>
      <c r="C5" s="7" t="s">
        <v>34</v>
      </c>
      <c r="D5" s="8" t="s">
        <v>31</v>
      </c>
      <c r="E5" s="9">
        <v>6</v>
      </c>
      <c r="F5" s="6">
        <v>9</v>
      </c>
      <c r="G5" s="6">
        <v>1.041</v>
      </c>
      <c r="H5" s="10">
        <f>G5*E5</f>
        <v>6.246</v>
      </c>
      <c r="I5" s="10">
        <f>F5*E5*G5</f>
        <v>56.214</v>
      </c>
      <c r="J5" s="25" t="s">
        <v>35</v>
      </c>
    </row>
    <row r="6" ht="25" customHeight="1" spans="1:10">
      <c r="A6" s="5">
        <v>4</v>
      </c>
      <c r="B6" s="6" t="s">
        <v>33</v>
      </c>
      <c r="C6" s="7" t="s">
        <v>41</v>
      </c>
      <c r="D6" s="8" t="s">
        <v>31</v>
      </c>
      <c r="E6" s="9">
        <v>5</v>
      </c>
      <c r="F6" s="6">
        <v>2</v>
      </c>
      <c r="G6" s="6">
        <v>1.915</v>
      </c>
      <c r="H6" s="10">
        <v>9.575</v>
      </c>
      <c r="I6" s="10">
        <f>F6*E6*G6</f>
        <v>19.15</v>
      </c>
      <c r="J6" s="25" t="s">
        <v>42</v>
      </c>
    </row>
    <row r="7" ht="25" customHeight="1" spans="1:10">
      <c r="A7" s="5">
        <v>5</v>
      </c>
      <c r="B7" s="6" t="s">
        <v>47</v>
      </c>
      <c r="C7" s="11" t="s">
        <v>74</v>
      </c>
      <c r="D7" s="12" t="s">
        <v>31</v>
      </c>
      <c r="E7" s="9">
        <v>6</v>
      </c>
      <c r="F7" s="6">
        <v>1</v>
      </c>
      <c r="G7" s="6"/>
      <c r="H7" s="10"/>
      <c r="I7" s="10"/>
      <c r="J7" s="25" t="s">
        <v>75</v>
      </c>
    </row>
    <row r="8" ht="25" customHeight="1" spans="1:10">
      <c r="A8" s="5">
        <v>6</v>
      </c>
      <c r="B8" s="6" t="s">
        <v>76</v>
      </c>
      <c r="C8" s="7" t="s">
        <v>77</v>
      </c>
      <c r="D8" s="8" t="s">
        <v>31</v>
      </c>
      <c r="E8" s="9"/>
      <c r="F8" s="6">
        <v>3</v>
      </c>
      <c r="G8" s="6"/>
      <c r="H8" s="10"/>
      <c r="I8" s="10"/>
      <c r="J8" s="25" t="s">
        <v>78</v>
      </c>
    </row>
    <row r="9" ht="25" customHeight="1" spans="1:10">
      <c r="A9" s="5">
        <v>7</v>
      </c>
      <c r="B9" s="6" t="s">
        <v>76</v>
      </c>
      <c r="C9" s="7" t="s">
        <v>79</v>
      </c>
      <c r="D9" s="8" t="s">
        <v>31</v>
      </c>
      <c r="E9" s="9"/>
      <c r="F9" s="6">
        <v>12</v>
      </c>
      <c r="G9" s="6"/>
      <c r="H9" s="10"/>
      <c r="I9" s="10"/>
      <c r="J9" s="25" t="s">
        <v>78</v>
      </c>
    </row>
    <row r="10" ht="32" customHeight="1" spans="1:10">
      <c r="A10" s="5">
        <v>8</v>
      </c>
      <c r="B10" s="6" t="s">
        <v>44</v>
      </c>
      <c r="C10" s="7" t="s">
        <v>80</v>
      </c>
      <c r="D10" s="8" t="s">
        <v>46</v>
      </c>
      <c r="E10" s="6"/>
      <c r="F10" s="6">
        <v>2</v>
      </c>
      <c r="G10" s="6"/>
      <c r="H10" s="10"/>
      <c r="I10" s="10"/>
      <c r="J10" s="25" t="s">
        <v>81</v>
      </c>
    </row>
    <row r="11" ht="25" customHeight="1" spans="1:10">
      <c r="A11" s="5">
        <v>9</v>
      </c>
      <c r="B11" s="13" t="s">
        <v>29</v>
      </c>
      <c r="C11" s="14" t="s">
        <v>82</v>
      </c>
      <c r="D11" s="15" t="s">
        <v>31</v>
      </c>
      <c r="E11" s="16">
        <v>5</v>
      </c>
      <c r="F11" s="13">
        <v>3</v>
      </c>
      <c r="G11" s="13"/>
      <c r="H11" s="17"/>
      <c r="I11" s="17"/>
      <c r="J11" s="26" t="s">
        <v>32</v>
      </c>
    </row>
    <row r="12" ht="25" customHeight="1" spans="1:10">
      <c r="A12" s="5">
        <v>10</v>
      </c>
      <c r="B12" s="13" t="s">
        <v>51</v>
      </c>
      <c r="C12" s="14" t="s">
        <v>52</v>
      </c>
      <c r="D12" s="15" t="s">
        <v>31</v>
      </c>
      <c r="E12" s="16">
        <v>2</v>
      </c>
      <c r="F12" s="13">
        <v>2</v>
      </c>
      <c r="G12" s="13"/>
      <c r="H12" s="17"/>
      <c r="I12" s="17"/>
      <c r="J12" s="27" t="s">
        <v>50</v>
      </c>
    </row>
    <row r="13" ht="25" customHeight="1" spans="1:10">
      <c r="A13" s="5">
        <v>11</v>
      </c>
      <c r="B13" s="13" t="s">
        <v>53</v>
      </c>
      <c r="C13" s="14" t="s">
        <v>54</v>
      </c>
      <c r="D13" s="15" t="s">
        <v>31</v>
      </c>
      <c r="E13" s="18">
        <v>2</v>
      </c>
      <c r="F13" s="13">
        <v>2</v>
      </c>
      <c r="G13" s="13"/>
      <c r="H13" s="17"/>
      <c r="I13" s="17"/>
      <c r="J13" s="28"/>
    </row>
    <row r="14" ht="25" customHeight="1" spans="1:10">
      <c r="A14" s="5">
        <v>12</v>
      </c>
      <c r="B14" s="13"/>
      <c r="C14" s="14"/>
      <c r="D14" s="18"/>
      <c r="E14" s="18"/>
      <c r="F14" s="13"/>
      <c r="G14" s="13"/>
      <c r="H14" s="17"/>
      <c r="I14" s="17"/>
      <c r="J14" s="26"/>
    </row>
    <row r="15" ht="25" customHeight="1" spans="1:10">
      <c r="A15" s="5">
        <v>13</v>
      </c>
      <c r="B15" s="13"/>
      <c r="C15" s="14"/>
      <c r="D15" s="18"/>
      <c r="E15" s="18"/>
      <c r="F15" s="13"/>
      <c r="G15" s="13"/>
      <c r="H15" s="17"/>
      <c r="I15" s="17"/>
      <c r="J15" s="26"/>
    </row>
    <row r="16" ht="25" customHeight="1" spans="1:10">
      <c r="A16" s="5">
        <v>14</v>
      </c>
      <c r="B16" s="13"/>
      <c r="C16" s="14"/>
      <c r="D16" s="18"/>
      <c r="E16" s="18"/>
      <c r="F16" s="13"/>
      <c r="G16" s="13"/>
      <c r="H16" s="17"/>
      <c r="I16" s="17"/>
      <c r="J16" s="26"/>
    </row>
    <row r="17" ht="33" customHeight="1" spans="1:10">
      <c r="A17" s="5">
        <v>15</v>
      </c>
      <c r="B17" s="19"/>
      <c r="C17" s="20"/>
      <c r="D17" s="19"/>
      <c r="E17" s="19"/>
      <c r="F17" s="19"/>
      <c r="G17" s="19"/>
      <c r="H17" s="21"/>
      <c r="I17" s="21"/>
      <c r="J17" s="29"/>
    </row>
    <row r="18" ht="25" customHeight="1" spans="1:10">
      <c r="A18" s="22">
        <v>44714</v>
      </c>
      <c r="B18" s="22"/>
      <c r="C18" s="22"/>
      <c r="D18" s="22"/>
      <c r="E18" s="22"/>
      <c r="F18" s="22"/>
      <c r="G18" s="22"/>
      <c r="H18" s="22"/>
      <c r="I18" s="22"/>
      <c r="J18" s="22"/>
    </row>
  </sheetData>
  <mergeCells count="3">
    <mergeCell ref="A1:J1"/>
    <mergeCell ref="A18:J18"/>
    <mergeCell ref="J12:J13"/>
  </mergeCells>
  <pageMargins left="0.75" right="0.354166666666667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铝引桥工程量</vt:lpstr>
      <vt:lpstr>铝引桥工程量 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2022-05-18T00:39:00Z</dcterms:created>
  <dcterms:modified xsi:type="dcterms:W3CDTF">2022-07-05T09:32:47Z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03E8FC74A74B4A1EBE2D2AE38220E2BB</vt:lpwstr>
  </property>
  <property fmtid="{D5CDD505-2E9C-101B-9397-08002B2CF9AE}" pid="3" name="KSOProductBuildVer">
    <vt:lpwstr>2052-11.1.0.11830</vt:lpwstr>
  </property>
</Properties>
</file>