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<sst xmlns="http://schemas.openxmlformats.org/spreadsheetml/2006/main" count="69" uniqueCount="59">
  <si>
    <t>项目名称</t>
  </si>
  <si>
    <t>序号</t>
  </si>
  <si>
    <t>工程项目或费用名称</t>
  </si>
  <si>
    <t>估算价值（万元）</t>
  </si>
  <si>
    <t>技术经济指标</t>
  </si>
  <si>
    <t>占总投资比例（%）</t>
  </si>
  <si>
    <t>备注</t>
  </si>
  <si>
    <t>建筑工程</t>
  </si>
  <si>
    <t>安装工程</t>
  </si>
  <si>
    <t>设备</t>
  </si>
  <si>
    <t>其他费用</t>
  </si>
  <si>
    <t>合计</t>
  </si>
  <si>
    <t>建筑面积</t>
  </si>
  <si>
    <t>单位</t>
  </si>
  <si>
    <t>建筑单位造价（元）</t>
  </si>
  <si>
    <t>安装单位造价（元）</t>
  </si>
  <si>
    <t>建安单位造价（元）</t>
  </si>
  <si>
    <t>一</t>
  </si>
  <si>
    <t>第一部分：工程费用</t>
  </si>
  <si>
    <t>主要工程</t>
  </si>
  <si>
    <t>水上浮筒工程（500*500*400mm）</t>
  </si>
  <si>
    <r>
      <rPr>
        <sz val="11"/>
        <color theme="1"/>
        <rFont val="宋体"/>
        <charset val="134"/>
        <scheme val="minor"/>
      </rPr>
      <t>m</t>
    </r>
    <r>
      <rPr>
        <vertAlign val="superscript"/>
        <sz val="11"/>
        <color theme="1"/>
        <rFont val="宋体"/>
        <charset val="134"/>
        <scheme val="minor"/>
      </rPr>
      <t>2</t>
    </r>
  </si>
  <si>
    <t xml:space="preserve"> </t>
  </si>
  <si>
    <t>浮桥面层钢架</t>
  </si>
  <si>
    <t>浮桥面板工程（防腐木地板）+岸上地板工程</t>
  </si>
  <si>
    <t>泳池（池底浮筒：500*500*250mm）</t>
  </si>
  <si>
    <t>泳池（池壁：不锈钢，普通泳池1.5m深，儿童泳池0.7m深）</t>
  </si>
  <si>
    <t>绿色景观</t>
  </si>
  <si>
    <t>引桥</t>
  </si>
  <si>
    <t>座</t>
  </si>
  <si>
    <t>水上木屋</t>
  </si>
  <si>
    <t>个</t>
  </si>
  <si>
    <t>栏杆工程（吹塑护栏立柱高1.2米）</t>
  </si>
  <si>
    <t>m</t>
  </si>
  <si>
    <t>1.10</t>
  </si>
  <si>
    <t>楼梯工程</t>
  </si>
  <si>
    <t>1.11</t>
  </si>
  <si>
    <t>遮阳亭</t>
  </si>
  <si>
    <t>1.12</t>
  </si>
  <si>
    <t>附属设施（桌椅配套）</t>
  </si>
  <si>
    <t>套</t>
  </si>
  <si>
    <t>1.13</t>
  </si>
  <si>
    <t>帆船停靠配套（系船栓）</t>
  </si>
  <si>
    <t>1.14</t>
  </si>
  <si>
    <t>帆船停靠配套（橡胶防撞条）</t>
  </si>
  <si>
    <t>1.15</t>
  </si>
  <si>
    <t>高低压配电工程</t>
  </si>
  <si>
    <t>1.16</t>
  </si>
  <si>
    <t>给排水工程</t>
  </si>
  <si>
    <t>1.17</t>
  </si>
  <si>
    <t>安防及智能化工程</t>
  </si>
  <si>
    <t>1.18</t>
  </si>
  <si>
    <t>零星工程费</t>
  </si>
  <si>
    <t>1.19</t>
  </si>
  <si>
    <t>运输费</t>
  </si>
  <si>
    <t>1.20</t>
  </si>
  <si>
    <t>税金</t>
  </si>
  <si>
    <t>增值税专用发票</t>
  </si>
  <si>
    <t>合计(元）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</si>
</sst>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_ "/>
    <numFmt numFmtId="178" formatCode="[DBNum2][$-804]General"/>
  </numFmts>
  <fonts count="21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vertAlign val="superscript"/>
      <sz val="11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7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10" applyNumberFormat="0" applyAlignment="0" applyProtection="0">
      <alignment vertical="center"/>
    </xf>
    <xf numFmtId="0" fontId="10" fillId="4" borderId="11" applyNumberFormat="0" applyAlignment="0" applyProtection="0">
      <alignment vertical="center"/>
    </xf>
    <xf numFmtId="0" fontId="11" fillId="4" borderId="10" applyNumberFormat="0" applyAlignment="0" applyProtection="0">
      <alignment vertical="center"/>
    </xf>
    <xf numFmtId="0" fontId="12" fillId="5" borderId="12" applyNumberFormat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 vertical="center" wrapText="1"/>
    </xf>
    <xf numFmtId="176" fontId="0" fillId="0" borderId="6" xfId="0" applyNumberFormat="1" applyBorder="1" applyAlignment="1">
      <alignment horizontal="center" vertical="center" wrapText="1"/>
    </xf>
    <xf numFmtId="177" fontId="0" fillId="0" borderId="6" xfId="0" applyNumberFormat="1" applyBorder="1" applyAlignment="1">
      <alignment horizontal="center" vertical="center" wrapText="1"/>
    </xf>
    <xf numFmtId="178" fontId="0" fillId="0" borderId="1" xfId="0" applyNumberFormat="1" applyBorder="1" applyAlignment="1">
      <alignment horizontal="center" vertical="center" wrapText="1"/>
    </xf>
    <xf numFmtId="178" fontId="0" fillId="0" borderId="2" xfId="0" applyNumberFormat="1" applyBorder="1" applyAlignment="1">
      <alignment horizontal="center" vertical="center" wrapText="1"/>
    </xf>
    <xf numFmtId="178" fontId="0" fillId="0" borderId="4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9" fontId="0" fillId="0" borderId="6" xfId="0" applyNumberForma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0"/>
  <sheetViews>
    <sheetView tabSelected="1" zoomScale="130" zoomScaleNormal="130" workbookViewId="0">
      <pane xSplit="2" topLeftCell="C1" activePane="topRight" state="frozen"/>
      <selection/>
      <selection pane="topRight" activeCell="F14" sqref="F14"/>
    </sheetView>
  </sheetViews>
  <sheetFormatPr defaultColWidth="9" defaultRowHeight="13.5"/>
  <cols>
    <col min="1" max="1" width="5" style="2" customWidth="1"/>
    <col min="2" max="2" width="20.9583333333333" style="1" customWidth="1"/>
    <col min="3" max="3" width="9.45833333333333" style="1" customWidth="1"/>
    <col min="4" max="4" width="9.125" style="1" customWidth="1"/>
    <col min="5" max="5" width="9.63333333333333" style="1" customWidth="1"/>
    <col min="6" max="6" width="11.7833333333333" style="1" customWidth="1"/>
    <col min="7" max="7" width="14.9916666666667" style="1" customWidth="1"/>
    <col min="8" max="8" width="10" style="1" customWidth="1"/>
    <col min="9" max="9" width="5.38333333333333" style="1" customWidth="1"/>
    <col min="10" max="10" width="18.0333333333333" style="1" customWidth="1"/>
    <col min="11" max="11" width="17.3166666666667" style="1" customWidth="1"/>
    <col min="12" max="12" width="16.4166666666667" style="1" customWidth="1"/>
    <col min="13" max="13" width="12.85" style="1" customWidth="1"/>
    <col min="14" max="14" width="12.625" style="1"/>
    <col min="15" max="15" width="14.875" style="1"/>
    <col min="16" max="16384" width="9" style="1"/>
  </cols>
  <sheetData>
    <row r="1" spans="1:14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20"/>
    </row>
    <row r="2" spans="1:14">
      <c r="A2" s="5" t="s">
        <v>1</v>
      </c>
      <c r="B2" s="6" t="s">
        <v>2</v>
      </c>
      <c r="C2" s="7" t="s">
        <v>3</v>
      </c>
      <c r="D2" s="8"/>
      <c r="E2" s="8"/>
      <c r="F2" s="8"/>
      <c r="G2" s="9"/>
      <c r="H2" s="7" t="s">
        <v>4</v>
      </c>
      <c r="I2" s="8"/>
      <c r="J2" s="8"/>
      <c r="K2" s="8"/>
      <c r="L2" s="9"/>
      <c r="M2" s="6" t="s">
        <v>5</v>
      </c>
      <c r="N2" s="6" t="s">
        <v>6</v>
      </c>
    </row>
    <row r="3" ht="27" spans="1:14">
      <c r="A3" s="10"/>
      <c r="B3" s="11"/>
      <c r="C3" s="12" t="s">
        <v>7</v>
      </c>
      <c r="D3" s="12" t="s">
        <v>8</v>
      </c>
      <c r="E3" s="12" t="s">
        <v>9</v>
      </c>
      <c r="F3" s="12" t="s">
        <v>10</v>
      </c>
      <c r="G3" s="12" t="s">
        <v>11</v>
      </c>
      <c r="H3" s="13" t="s">
        <v>12</v>
      </c>
      <c r="I3" s="12" t="s">
        <v>13</v>
      </c>
      <c r="J3" s="12" t="s">
        <v>14</v>
      </c>
      <c r="K3" s="12" t="s">
        <v>15</v>
      </c>
      <c r="L3" s="12" t="s">
        <v>16</v>
      </c>
      <c r="M3" s="11"/>
      <c r="N3" s="11"/>
    </row>
    <row r="4" spans="1:14">
      <c r="A4" s="14">
        <v>1</v>
      </c>
      <c r="B4" s="12">
        <v>2</v>
      </c>
      <c r="C4" s="12">
        <v>3</v>
      </c>
      <c r="D4" s="12">
        <v>4</v>
      </c>
      <c r="E4" s="12">
        <v>5</v>
      </c>
      <c r="F4" s="12">
        <v>6</v>
      </c>
      <c r="G4" s="12">
        <v>7</v>
      </c>
      <c r="H4" s="12">
        <v>8</v>
      </c>
      <c r="I4" s="12">
        <v>9</v>
      </c>
      <c r="J4" s="12">
        <v>10</v>
      </c>
      <c r="K4" s="12">
        <v>11</v>
      </c>
      <c r="L4" s="12">
        <v>12</v>
      </c>
      <c r="M4" s="12">
        <v>13</v>
      </c>
      <c r="N4" s="12">
        <v>14</v>
      </c>
    </row>
    <row r="5" spans="1:14">
      <c r="A5" s="14" t="s">
        <v>17</v>
      </c>
      <c r="B5" s="12" t="s">
        <v>18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</row>
    <row r="6" spans="1:14">
      <c r="A6" s="14">
        <v>1</v>
      </c>
      <c r="B6" s="12" t="s">
        <v>19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</row>
    <row r="7" ht="27" spans="1:14">
      <c r="A7" s="14">
        <v>1.1</v>
      </c>
      <c r="B7" s="12" t="s">
        <v>20</v>
      </c>
      <c r="C7" s="15">
        <f>H7*J7/10000</f>
        <v>414.582</v>
      </c>
      <c r="D7" s="12"/>
      <c r="E7" s="12"/>
      <c r="F7" s="12"/>
      <c r="G7" s="12">
        <f>C7</f>
        <v>414.582</v>
      </c>
      <c r="H7" s="12">
        <v>9871</v>
      </c>
      <c r="I7" s="13" t="s">
        <v>21</v>
      </c>
      <c r="J7" s="12">
        <v>420</v>
      </c>
      <c r="K7" s="12" t="s">
        <v>22</v>
      </c>
      <c r="L7" s="12">
        <f>J7</f>
        <v>420</v>
      </c>
      <c r="M7" s="12"/>
      <c r="N7" s="12"/>
    </row>
    <row r="8" ht="15" spans="1:14">
      <c r="A8" s="14">
        <v>1.2</v>
      </c>
      <c r="B8" s="12" t="s">
        <v>23</v>
      </c>
      <c r="C8" s="15">
        <f t="shared" ref="C8:C21" si="0">H8*J8/10000</f>
        <v>569.64</v>
      </c>
      <c r="D8" s="12"/>
      <c r="E8" s="12"/>
      <c r="F8" s="12"/>
      <c r="G8" s="12">
        <f t="shared" ref="G8:G25" si="1">C8</f>
        <v>569.64</v>
      </c>
      <c r="H8" s="12">
        <f>H9</f>
        <v>14241</v>
      </c>
      <c r="I8" s="13" t="s">
        <v>21</v>
      </c>
      <c r="J8" s="12">
        <v>400</v>
      </c>
      <c r="K8" s="12"/>
      <c r="L8" s="12">
        <f t="shared" ref="L8:L24" si="2">J8</f>
        <v>400</v>
      </c>
      <c r="M8" s="12"/>
      <c r="N8" s="12"/>
    </row>
    <row r="9" ht="27" spans="1:14">
      <c r="A9" s="14">
        <v>1.3</v>
      </c>
      <c r="B9" s="12" t="s">
        <v>24</v>
      </c>
      <c r="C9" s="15">
        <f t="shared" si="0"/>
        <v>327.543</v>
      </c>
      <c r="D9" s="12"/>
      <c r="E9" s="12"/>
      <c r="F9" s="12"/>
      <c r="G9" s="12">
        <f t="shared" si="1"/>
        <v>327.543</v>
      </c>
      <c r="H9" s="12">
        <f>13464+777</f>
        <v>14241</v>
      </c>
      <c r="I9" s="13" t="s">
        <v>21</v>
      </c>
      <c r="J9" s="12">
        <v>230</v>
      </c>
      <c r="K9" s="12"/>
      <c r="L9" s="12">
        <f t="shared" si="2"/>
        <v>230</v>
      </c>
      <c r="M9" s="12"/>
      <c r="N9" s="12"/>
    </row>
    <row r="10" ht="27" spans="1:14">
      <c r="A10" s="14">
        <v>1.4</v>
      </c>
      <c r="B10" s="12" t="s">
        <v>25</v>
      </c>
      <c r="C10" s="15">
        <f t="shared" si="0"/>
        <v>83.4025</v>
      </c>
      <c r="D10" s="12"/>
      <c r="E10" s="12"/>
      <c r="F10" s="12"/>
      <c r="G10" s="12">
        <f t="shared" si="1"/>
        <v>83.4025</v>
      </c>
      <c r="H10" s="12">
        <v>1825</v>
      </c>
      <c r="I10" s="13" t="s">
        <v>21</v>
      </c>
      <c r="J10" s="12">
        <v>457</v>
      </c>
      <c r="K10" s="12"/>
      <c r="L10" s="12">
        <f t="shared" si="2"/>
        <v>457</v>
      </c>
      <c r="M10" s="12"/>
      <c r="N10" s="12"/>
    </row>
    <row r="11" ht="40.5" spans="1:14">
      <c r="A11" s="14">
        <v>1.5</v>
      </c>
      <c r="B11" s="12" t="s">
        <v>26</v>
      </c>
      <c r="C11" s="15">
        <f t="shared" si="0"/>
        <v>11.488</v>
      </c>
      <c r="D11" s="12"/>
      <c r="E11" s="12"/>
      <c r="F11" s="12"/>
      <c r="G11" s="12">
        <f t="shared" si="1"/>
        <v>11.488</v>
      </c>
      <c r="H11" s="12">
        <v>718</v>
      </c>
      <c r="I11" s="13" t="s">
        <v>21</v>
      </c>
      <c r="J11" s="12">
        <v>160</v>
      </c>
      <c r="K11" s="12"/>
      <c r="L11" s="12">
        <f t="shared" si="2"/>
        <v>160</v>
      </c>
      <c r="M11" s="12"/>
      <c r="N11" s="12"/>
    </row>
    <row r="12" ht="15" spans="1:14">
      <c r="A12" s="14">
        <v>1.6</v>
      </c>
      <c r="B12" s="12" t="s">
        <v>27</v>
      </c>
      <c r="C12" s="15">
        <f t="shared" si="0"/>
        <v>71.205</v>
      </c>
      <c r="D12" s="12"/>
      <c r="E12" s="12"/>
      <c r="F12" s="12"/>
      <c r="G12" s="12">
        <f t="shared" si="1"/>
        <v>71.205</v>
      </c>
      <c r="H12" s="12">
        <f>H8</f>
        <v>14241</v>
      </c>
      <c r="I12" s="13" t="s">
        <v>21</v>
      </c>
      <c r="J12" s="12">
        <v>50</v>
      </c>
      <c r="K12" s="12"/>
      <c r="L12" s="12">
        <f t="shared" si="2"/>
        <v>50</v>
      </c>
      <c r="M12" s="12"/>
      <c r="N12" s="12"/>
    </row>
    <row r="13" spans="1:14">
      <c r="A13" s="14">
        <v>1.7</v>
      </c>
      <c r="B13" s="12" t="s">
        <v>28</v>
      </c>
      <c r="C13" s="15">
        <f t="shared" si="0"/>
        <v>12.4</v>
      </c>
      <c r="D13" s="12"/>
      <c r="E13" s="12"/>
      <c r="F13" s="12"/>
      <c r="G13" s="12">
        <f t="shared" si="1"/>
        <v>12.4</v>
      </c>
      <c r="H13" s="12">
        <v>2</v>
      </c>
      <c r="I13" s="12" t="s">
        <v>29</v>
      </c>
      <c r="J13" s="12">
        <v>62000</v>
      </c>
      <c r="K13" s="12"/>
      <c r="L13" s="12">
        <f t="shared" si="2"/>
        <v>62000</v>
      </c>
      <c r="M13" s="12"/>
      <c r="N13" s="12"/>
    </row>
    <row r="14" spans="1:14">
      <c r="A14" s="14">
        <v>1.8</v>
      </c>
      <c r="B14" s="12" t="s">
        <v>30</v>
      </c>
      <c r="C14" s="15">
        <f t="shared" si="0"/>
        <v>18</v>
      </c>
      <c r="D14" s="12"/>
      <c r="E14" s="12"/>
      <c r="F14" s="12"/>
      <c r="G14" s="12">
        <f t="shared" si="1"/>
        <v>18</v>
      </c>
      <c r="H14" s="12">
        <v>12</v>
      </c>
      <c r="I14" s="12" t="s">
        <v>31</v>
      </c>
      <c r="J14" s="12">
        <v>15000</v>
      </c>
      <c r="K14" s="12"/>
      <c r="L14" s="12">
        <f t="shared" si="2"/>
        <v>15000</v>
      </c>
      <c r="M14" s="12"/>
      <c r="N14" s="12"/>
    </row>
    <row r="15" ht="27" spans="1:14">
      <c r="A15" s="14">
        <v>1.9</v>
      </c>
      <c r="B15" s="12" t="s">
        <v>32</v>
      </c>
      <c r="C15" s="15">
        <f t="shared" si="0"/>
        <v>64.784</v>
      </c>
      <c r="D15" s="12"/>
      <c r="E15" s="12"/>
      <c r="F15" s="12"/>
      <c r="G15" s="12">
        <f t="shared" si="1"/>
        <v>64.784</v>
      </c>
      <c r="H15" s="12">
        <f>3423+626</f>
        <v>4049</v>
      </c>
      <c r="I15" s="12" t="s">
        <v>33</v>
      </c>
      <c r="J15" s="12">
        <v>160</v>
      </c>
      <c r="K15" s="12"/>
      <c r="L15" s="12">
        <f t="shared" si="2"/>
        <v>160</v>
      </c>
      <c r="M15" s="12"/>
      <c r="N15" s="12"/>
    </row>
    <row r="16" spans="1:14">
      <c r="A16" s="14" t="s">
        <v>34</v>
      </c>
      <c r="B16" s="12" t="s">
        <v>35</v>
      </c>
      <c r="C16" s="15">
        <f t="shared" si="0"/>
        <v>2.4</v>
      </c>
      <c r="D16" s="12"/>
      <c r="E16" s="12"/>
      <c r="F16" s="12"/>
      <c r="G16" s="12">
        <f t="shared" si="1"/>
        <v>2.4</v>
      </c>
      <c r="H16" s="12">
        <v>2</v>
      </c>
      <c r="I16" s="12" t="s">
        <v>31</v>
      </c>
      <c r="J16" s="12">
        <v>12000</v>
      </c>
      <c r="K16" s="12"/>
      <c r="L16" s="12">
        <f t="shared" si="2"/>
        <v>12000</v>
      </c>
      <c r="M16" s="12"/>
      <c r="N16" s="12"/>
    </row>
    <row r="17" spans="1:14">
      <c r="A17" s="14" t="s">
        <v>36</v>
      </c>
      <c r="B17" s="12" t="s">
        <v>37</v>
      </c>
      <c r="C17" s="15">
        <f t="shared" si="0"/>
        <v>0.75</v>
      </c>
      <c r="D17" s="12"/>
      <c r="E17" s="12"/>
      <c r="F17" s="12"/>
      <c r="G17" s="12">
        <f t="shared" si="1"/>
        <v>0.75</v>
      </c>
      <c r="H17" s="12">
        <v>5</v>
      </c>
      <c r="I17" s="12" t="s">
        <v>31</v>
      </c>
      <c r="J17" s="12">
        <v>1500</v>
      </c>
      <c r="K17" s="12" t="s">
        <v>22</v>
      </c>
      <c r="L17" s="12">
        <f t="shared" si="2"/>
        <v>1500</v>
      </c>
      <c r="M17" s="12"/>
      <c r="N17" s="12"/>
    </row>
    <row r="18" spans="1:14">
      <c r="A18" s="14" t="s">
        <v>38</v>
      </c>
      <c r="B18" s="12" t="s">
        <v>39</v>
      </c>
      <c r="C18" s="15">
        <f t="shared" si="0"/>
        <v>12.6</v>
      </c>
      <c r="D18" s="12"/>
      <c r="E18" s="12"/>
      <c r="F18" s="12"/>
      <c r="G18" s="12">
        <f t="shared" si="1"/>
        <v>12.6</v>
      </c>
      <c r="H18" s="12">
        <v>60</v>
      </c>
      <c r="I18" s="12" t="s">
        <v>40</v>
      </c>
      <c r="J18" s="12">
        <v>2100</v>
      </c>
      <c r="K18" s="12"/>
      <c r="L18" s="12">
        <f t="shared" si="2"/>
        <v>2100</v>
      </c>
      <c r="M18" s="12"/>
      <c r="N18" s="12"/>
    </row>
    <row r="19" ht="27" spans="1:14">
      <c r="A19" s="14" t="s">
        <v>41</v>
      </c>
      <c r="B19" s="12" t="s">
        <v>42</v>
      </c>
      <c r="C19" s="15">
        <f t="shared" si="0"/>
        <v>0.5</v>
      </c>
      <c r="D19" s="12"/>
      <c r="E19" s="12"/>
      <c r="F19" s="12"/>
      <c r="G19" s="12">
        <f t="shared" si="1"/>
        <v>0.5</v>
      </c>
      <c r="H19" s="12">
        <v>20</v>
      </c>
      <c r="I19" s="12" t="s">
        <v>40</v>
      </c>
      <c r="J19" s="12">
        <v>250</v>
      </c>
      <c r="K19" s="12"/>
      <c r="L19" s="12">
        <f t="shared" si="2"/>
        <v>250</v>
      </c>
      <c r="M19" s="12"/>
      <c r="N19" s="12"/>
    </row>
    <row r="20" s="1" customFormat="1" ht="27" spans="1:14">
      <c r="A20" s="14" t="s">
        <v>43</v>
      </c>
      <c r="B20" s="12" t="s">
        <v>44</v>
      </c>
      <c r="C20" s="15">
        <f t="shared" si="0"/>
        <v>0.864</v>
      </c>
      <c r="D20" s="12"/>
      <c r="E20" s="12"/>
      <c r="F20" s="12"/>
      <c r="G20" s="12">
        <f t="shared" si="1"/>
        <v>0.864</v>
      </c>
      <c r="H20" s="12">
        <v>48</v>
      </c>
      <c r="I20" s="12" t="s">
        <v>33</v>
      </c>
      <c r="J20" s="12">
        <v>180</v>
      </c>
      <c r="K20" s="12"/>
      <c r="L20" s="12">
        <f t="shared" si="2"/>
        <v>180</v>
      </c>
      <c r="M20" s="12"/>
      <c r="N20" s="12"/>
    </row>
    <row r="21" spans="1:14">
      <c r="A21" s="14" t="s">
        <v>45</v>
      </c>
      <c r="B21" s="12" t="s">
        <v>46</v>
      </c>
      <c r="C21" s="15">
        <f t="shared" si="0"/>
        <v>0</v>
      </c>
      <c r="D21" s="12"/>
      <c r="E21" s="12"/>
      <c r="F21" s="12"/>
      <c r="G21" s="12">
        <f t="shared" si="1"/>
        <v>0</v>
      </c>
      <c r="H21" s="12">
        <v>1</v>
      </c>
      <c r="I21" s="12"/>
      <c r="J21" s="12"/>
      <c r="K21" s="12"/>
      <c r="L21" s="12">
        <f t="shared" si="2"/>
        <v>0</v>
      </c>
      <c r="M21" s="12"/>
      <c r="N21" s="12"/>
    </row>
    <row r="22" spans="1:14">
      <c r="A22" s="14" t="s">
        <v>47</v>
      </c>
      <c r="B22" s="12" t="s">
        <v>48</v>
      </c>
      <c r="C22" s="12"/>
      <c r="D22" s="12"/>
      <c r="E22" s="12"/>
      <c r="F22" s="12"/>
      <c r="G22" s="12">
        <f t="shared" si="1"/>
        <v>0</v>
      </c>
      <c r="H22" s="12">
        <v>1</v>
      </c>
      <c r="I22" s="12"/>
      <c r="J22" s="12"/>
      <c r="K22" s="12"/>
      <c r="L22" s="12">
        <f t="shared" si="2"/>
        <v>0</v>
      </c>
      <c r="M22" s="12"/>
      <c r="N22" s="12"/>
    </row>
    <row r="23" spans="1:14">
      <c r="A23" s="14" t="s">
        <v>49</v>
      </c>
      <c r="B23" s="12" t="s">
        <v>50</v>
      </c>
      <c r="C23" s="12"/>
      <c r="D23" s="12"/>
      <c r="E23" s="12"/>
      <c r="F23" s="12"/>
      <c r="G23" s="12">
        <f t="shared" si="1"/>
        <v>0</v>
      </c>
      <c r="H23" s="12">
        <v>1</v>
      </c>
      <c r="I23" s="12"/>
      <c r="J23" s="12"/>
      <c r="K23" s="12"/>
      <c r="L23" s="12">
        <f t="shared" si="2"/>
        <v>0</v>
      </c>
      <c r="M23" s="12"/>
      <c r="N23" s="12"/>
    </row>
    <row r="24" spans="1:14">
      <c r="A24" s="14" t="s">
        <v>51</v>
      </c>
      <c r="B24" s="12" t="s">
        <v>52</v>
      </c>
      <c r="C24" s="12"/>
      <c r="D24" s="12"/>
      <c r="E24" s="12"/>
      <c r="F24" s="12"/>
      <c r="G24" s="12">
        <f t="shared" si="1"/>
        <v>0</v>
      </c>
      <c r="H24" s="12">
        <v>1</v>
      </c>
      <c r="I24" s="12"/>
      <c r="J24" s="12"/>
      <c r="K24" s="12"/>
      <c r="L24" s="12">
        <f t="shared" si="2"/>
        <v>0</v>
      </c>
      <c r="M24" s="12"/>
      <c r="N24" s="12"/>
    </row>
    <row r="25" spans="1:14">
      <c r="A25" s="14" t="s">
        <v>53</v>
      </c>
      <c r="B25" s="12" t="s">
        <v>54</v>
      </c>
      <c r="C25" s="12"/>
      <c r="D25" s="12"/>
      <c r="E25" s="12"/>
      <c r="F25" s="12"/>
      <c r="G25" s="12">
        <f t="shared" si="1"/>
        <v>0</v>
      </c>
      <c r="H25" s="12">
        <v>1</v>
      </c>
      <c r="I25" s="12"/>
      <c r="J25" s="12"/>
      <c r="K25" s="12"/>
      <c r="L25" s="12"/>
      <c r="M25" s="12"/>
      <c r="N25" s="12"/>
    </row>
    <row r="26" spans="1:14">
      <c r="A26" s="14" t="s">
        <v>55</v>
      </c>
      <c r="B26" s="12" t="s">
        <v>56</v>
      </c>
      <c r="C26" s="12" t="s">
        <v>57</v>
      </c>
      <c r="D26" s="12"/>
      <c r="E26" s="12"/>
      <c r="F26" s="12"/>
      <c r="G26" s="16">
        <f>SUM(G7:G25)*J26</f>
        <v>206.720605</v>
      </c>
      <c r="H26" s="12">
        <v>1</v>
      </c>
      <c r="I26" s="12"/>
      <c r="J26" s="21">
        <v>0.13</v>
      </c>
      <c r="K26" s="12"/>
      <c r="L26" s="12"/>
      <c r="M26" s="12"/>
      <c r="N26" s="12"/>
    </row>
    <row r="27" spans="1:14">
      <c r="A27" s="14" t="s">
        <v>58</v>
      </c>
      <c r="B27" s="14"/>
      <c r="C27" s="17">
        <f>G27</f>
        <v>17968791.05</v>
      </c>
      <c r="D27" s="18"/>
      <c r="E27" s="18"/>
      <c r="F27" s="19"/>
      <c r="G27" s="16">
        <f>SUM(G7:G26)*10000</f>
        <v>17968791.05</v>
      </c>
      <c r="H27" s="12"/>
      <c r="I27" s="12"/>
      <c r="J27" s="12"/>
      <c r="K27" s="12"/>
      <c r="L27" s="12"/>
      <c r="M27" s="12"/>
      <c r="N27" s="12"/>
    </row>
    <row r="28" spans="1:14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</row>
    <row r="29" spans="1:14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</row>
    <row r="30" spans="1:14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</row>
    <row r="31" spans="1:14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</row>
    <row r="32" spans="1:14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</row>
    <row r="33" spans="1:14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</row>
    <row r="34" spans="1:14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</row>
    <row r="35" spans="1:14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</row>
    <row r="36" spans="1:14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</row>
    <row r="37" spans="1:14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</row>
    <row r="38" spans="1:14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</row>
    <row r="39" spans="1:14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</row>
    <row r="40" spans="1:14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</row>
  </sheetData>
  <mergeCells count="10">
    <mergeCell ref="A1:N1"/>
    <mergeCell ref="C2:G2"/>
    <mergeCell ref="H2:L2"/>
    <mergeCell ref="C26:F26"/>
    <mergeCell ref="A27:B27"/>
    <mergeCell ref="C27:F27"/>
    <mergeCell ref="A2:A3"/>
    <mergeCell ref="B2:B3"/>
    <mergeCell ref="M2:M3"/>
    <mergeCell ref="N2:N3"/>
  </mergeCells>
  <pageMargins left="0.590277777777778" right="0.393055555555556" top="0.590277777777778" bottom="0.472222222222222" header="0.5" footer="0.393055555555556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lili</cp:lastModifiedBy>
  <dcterms:created xsi:type="dcterms:W3CDTF">2023-06-30T07:05:00Z</dcterms:created>
  <dcterms:modified xsi:type="dcterms:W3CDTF">2023-10-30T09:25:06Z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353F22CCDB4A4252B1A5FC161754E6C2_13</vt:lpwstr>
  </property>
  <property fmtid="{D5CDD505-2E9C-101B-9397-08002B2CF9AE}" pid="3" name="KSOProductBuildVer">
    <vt:lpwstr>2052-12.1.0.15712</vt:lpwstr>
  </property>
</Properties>
</file>