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queryTables/queryTable2.xml" ContentType="application/vnd.openxmlformats-officedocument.spreadsheetml.queryTable+xml"/>
  <Override PartName="/xl/tables/table12.xml" ContentType="application/vnd.openxmlformats-officedocument.spreadsheetml.table+xml"/>
  <Override PartName="/xl/queryTables/queryTable3.xml" ContentType="application/vnd.openxmlformats-officedocument.spreadsheetml.queryTable+xml"/>
  <Override PartName="/xl/tables/table13.xml" ContentType="application/vnd.openxmlformats-officedocument.spreadsheetml.table+xml"/>
  <Override PartName="/xl/queryTables/queryTable4.xml" ContentType="application/vnd.openxmlformats-officedocument.spreadsheetml.queryTable+xml"/>
  <Override PartName="/xl/tables/table14.xml" ContentType="application/vnd.openxmlformats-officedocument.spreadsheetml.table+xml"/>
  <Override PartName="/xl/queryTables/queryTable5.xml" ContentType="application/vnd.openxmlformats-officedocument.spreadsheetml.queryTable+xml"/>
  <Override PartName="/xl/tables/table15.xml" ContentType="application/vnd.openxmlformats-officedocument.spreadsheetml.table+xml"/>
  <Override PartName="/xl/queryTables/queryTable6.xml" ContentType="application/vnd.openxmlformats-officedocument.spreadsheetml.queryTable+xml"/>
  <Override PartName="/xl/tables/table16.xml" ContentType="application/vnd.openxmlformats-officedocument.spreadsheetml.table+xml"/>
  <Override PartName="/xl/queryTables/queryTable7.xml" ContentType="application/vnd.openxmlformats-officedocument.spreadsheetml.queryTable+xml"/>
  <Override PartName="/xl/tables/table17.xml" ContentType="application/vnd.openxmlformats-officedocument.spreadsheetml.table+xml"/>
  <Override PartName="/xl/queryTables/queryTable8.xml" ContentType="application/vnd.openxmlformats-officedocument.spreadsheetml.queryTable+xml"/>
  <Override PartName="/xl/tables/table18.xml" ContentType="application/vnd.openxmlformats-officedocument.spreadsheetml.table+xml"/>
  <Override PartName="/xl/queryTables/queryTable9.xml" ContentType="application/vnd.openxmlformats-officedocument.spreadsheetml.queryTable+xml"/>
  <Override PartName="/xl/tables/table19.xml" ContentType="application/vnd.openxmlformats-officedocument.spreadsheetml.table+xml"/>
  <Override PartName="/xl/queryTables/queryTable10.xml" ContentType="application/vnd.openxmlformats-officedocument.spreadsheetml.queryTable+xml"/>
  <Override PartName="/xl/tables/table20.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13_ncr:1_{31DA5EE8-2227-4CD9-B5F7-3DAE3328A23B}" xr6:coauthVersionLast="47" xr6:coauthVersionMax="47" xr10:uidLastSave="{00000000-0000-0000-0000-000000000000}"/>
  <bookViews>
    <workbookView xWindow="-108" yWindow="-108" windowWidth="23256" windowHeight="12576" tabRatio="630" xr2:uid="{3EB8FB32-9F92-4FAB-A721-3084CAE1F141}"/>
  </bookViews>
  <sheets>
    <sheet name="Network Data" sheetId="2" r:id="rId1"/>
    <sheet name="Adjacency Matrix" sheetId="3" r:id="rId2"/>
    <sheet name="Hidden Adj Mat 2" sheetId="27" state="hidden" r:id="rId3"/>
    <sheet name="Hidden Network Data 1" sheetId="11" state="hidden" r:id="rId4"/>
    <sheet name="Q1" sheetId="8" state="hidden" r:id="rId5"/>
    <sheet name="Q2" sheetId="37" state="hidden" r:id="rId6"/>
    <sheet name="Q3" sheetId="35" state="hidden" r:id="rId7"/>
    <sheet name="Q4" sheetId="38" state="hidden" r:id="rId8"/>
    <sheet name="Q5" sheetId="39" state="hidden" r:id="rId9"/>
    <sheet name="Q6" sheetId="40" state="hidden" r:id="rId10"/>
    <sheet name="Q7" sheetId="41" state="hidden" r:id="rId11"/>
    <sheet name="Q8" sheetId="36" state="hidden" r:id="rId12"/>
    <sheet name="Q9" sheetId="42" state="hidden" r:id="rId13"/>
    <sheet name="Weighted LIMfile" sheetId="43" r:id="rId14"/>
    <sheet name="Unweighted LIMfile" sheetId="44" r:id="rId15"/>
  </sheets>
  <definedNames>
    <definedName name="ExternalData_1" localSheetId="2" hidden="1">'Hidden Adj Mat 2'!$A$206:$C$312</definedName>
    <definedName name="ExternalData_1" localSheetId="9" hidden="1">'Q6'!$A$1:$A$11</definedName>
    <definedName name="ExternalData_1" localSheetId="14" hidden="1">'Unweighted LIMfile'!$A$1:$A$122</definedName>
    <definedName name="ExternalData_1" localSheetId="13" hidden="1">'Weighted LIMfile'!$A$1:$A$125</definedName>
    <definedName name="ExternalData_11" localSheetId="4" hidden="1">'Q1'!#REF!</definedName>
    <definedName name="ExternalData_2" localSheetId="6" hidden="1">'Q3'!$A$1:$A$7</definedName>
    <definedName name="ExternalData_2" localSheetId="7" hidden="1">'Q4'!$A$1:$A$4</definedName>
    <definedName name="ExternalData_2" localSheetId="8" hidden="1">'Q5'!$A$1:$A$5</definedName>
    <definedName name="ExternalData_2" localSheetId="10" hidden="1">'Q7'!$A$1:$A$4</definedName>
    <definedName name="ExternalData_2" localSheetId="12" hidden="1">'Q9'!$A$1:$A$4</definedName>
    <definedName name="ExternalData_3" localSheetId="11" hidden="1">'Q8'!$A$1:$A$2</definedName>
    <definedName name="ExternalData_7" localSheetId="5" hidden="1">'Q2'!$A$1:$A$3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7" i="27" l="1"/>
  <c r="F207" i="27" s="1"/>
  <c r="G207" i="27" s="1"/>
  <c r="D208" i="27"/>
  <c r="D209" i="27"/>
  <c r="D210" i="27"/>
  <c r="F210" i="27" s="1"/>
  <c r="G210" i="27" s="1"/>
  <c r="D211" i="27"/>
  <c r="D212" i="27"/>
  <c r="F212" i="27" s="1"/>
  <c r="G212" i="27" s="1"/>
  <c r="D213" i="27"/>
  <c r="D214" i="27"/>
  <c r="D215" i="27"/>
  <c r="D216" i="27"/>
  <c r="D217" i="27"/>
  <c r="D218" i="27"/>
  <c r="D219" i="27"/>
  <c r="D220" i="27"/>
  <c r="D221" i="27"/>
  <c r="D222" i="27"/>
  <c r="D223" i="27"/>
  <c r="D224" i="27"/>
  <c r="D225" i="27"/>
  <c r="D226" i="27"/>
  <c r="D227" i="27"/>
  <c r="D228" i="27"/>
  <c r="D229" i="27"/>
  <c r="D230" i="27"/>
  <c r="D231" i="27"/>
  <c r="D232" i="27"/>
  <c r="D233" i="27"/>
  <c r="D234" i="27"/>
  <c r="D235" i="27"/>
  <c r="D236" i="27"/>
  <c r="D237" i="27"/>
  <c r="D238" i="27"/>
  <c r="D239" i="27"/>
  <c r="D240" i="27"/>
  <c r="D241" i="27"/>
  <c r="D242" i="27"/>
  <c r="D243" i="27"/>
  <c r="D244" i="27"/>
  <c r="D245" i="27"/>
  <c r="D246" i="27"/>
  <c r="D247" i="27"/>
  <c r="D248" i="27"/>
  <c r="D249" i="27"/>
  <c r="D250" i="27"/>
  <c r="D251" i="27"/>
  <c r="D252" i="27"/>
  <c r="D253" i="27"/>
  <c r="D254" i="27"/>
  <c r="D255" i="27"/>
  <c r="D256" i="27"/>
  <c r="D257" i="27"/>
  <c r="D258" i="27"/>
  <c r="D259" i="27"/>
  <c r="D260" i="27"/>
  <c r="D261" i="27"/>
  <c r="D262" i="27"/>
  <c r="D263" i="27"/>
  <c r="D264" i="27"/>
  <c r="D265" i="27"/>
  <c r="D266" i="27"/>
  <c r="D267" i="27"/>
  <c r="D268" i="27"/>
  <c r="D269" i="27"/>
  <c r="D270" i="27"/>
  <c r="D271" i="27"/>
  <c r="D272" i="27"/>
  <c r="D273" i="27"/>
  <c r="D274" i="27"/>
  <c r="D275" i="27"/>
  <c r="D276" i="27"/>
  <c r="D277" i="27"/>
  <c r="D278" i="27"/>
  <c r="D279" i="27"/>
  <c r="D280" i="27"/>
  <c r="D281" i="27"/>
  <c r="D282" i="27"/>
  <c r="D283" i="27"/>
  <c r="D284" i="27"/>
  <c r="D285" i="27"/>
  <c r="D286" i="27"/>
  <c r="D287" i="27"/>
  <c r="D288" i="27"/>
  <c r="D289" i="27"/>
  <c r="D290" i="27"/>
  <c r="D291" i="27"/>
  <c r="D292" i="27"/>
  <c r="D293" i="27"/>
  <c r="D294" i="27"/>
  <c r="D295" i="27"/>
  <c r="D296" i="27"/>
  <c r="D297" i="27"/>
  <c r="D298" i="27"/>
  <c r="D299" i="27"/>
  <c r="D300" i="27"/>
  <c r="D301" i="27"/>
  <c r="D302" i="27"/>
  <c r="D303" i="27"/>
  <c r="D304" i="27"/>
  <c r="D305" i="27"/>
  <c r="D306" i="27"/>
  <c r="D307" i="27"/>
  <c r="D308" i="27"/>
  <c r="D309" i="27"/>
  <c r="D310" i="27"/>
  <c r="D311" i="27"/>
  <c r="D312"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F208" i="27"/>
  <c r="F209" i="27"/>
  <c r="F211" i="27"/>
  <c r="F213" i="27"/>
  <c r="G213" i="27" s="1"/>
  <c r="F214" i="27"/>
  <c r="F215" i="27"/>
  <c r="G215" i="27" s="1"/>
  <c r="F216" i="27"/>
  <c r="F217" i="27"/>
  <c r="F218" i="27"/>
  <c r="F219" i="27"/>
  <c r="F220" i="27"/>
  <c r="F221" i="27"/>
  <c r="F222" i="27"/>
  <c r="F223" i="27"/>
  <c r="F224" i="27"/>
  <c r="F225" i="27"/>
  <c r="F226" i="27"/>
  <c r="F227" i="27"/>
  <c r="F228" i="27"/>
  <c r="F229" i="27"/>
  <c r="F230" i="27"/>
  <c r="F231" i="27"/>
  <c r="F232" i="27"/>
  <c r="F233" i="27"/>
  <c r="F234" i="27"/>
  <c r="F235" i="27"/>
  <c r="F236" i="27"/>
  <c r="F237" i="27"/>
  <c r="F238" i="27"/>
  <c r="F239" i="27"/>
  <c r="F240" i="27"/>
  <c r="F241" i="27"/>
  <c r="F242" i="27"/>
  <c r="F243" i="27"/>
  <c r="F244" i="27"/>
  <c r="F245" i="27"/>
  <c r="F246" i="27"/>
  <c r="F247" i="27"/>
  <c r="F248" i="27"/>
  <c r="F249" i="27"/>
  <c r="F250" i="27"/>
  <c r="F251" i="27"/>
  <c r="F252" i="27"/>
  <c r="F253" i="27"/>
  <c r="F254" i="27"/>
  <c r="F255" i="27"/>
  <c r="F256" i="27"/>
  <c r="F257" i="27"/>
  <c r="F258" i="27"/>
  <c r="F259" i="27"/>
  <c r="F260" i="27"/>
  <c r="F261" i="27"/>
  <c r="F262" i="27"/>
  <c r="F263" i="27"/>
  <c r="F264" i="27"/>
  <c r="F265" i="27"/>
  <c r="F266" i="27"/>
  <c r="F267" i="27"/>
  <c r="F268" i="27"/>
  <c r="F269" i="27"/>
  <c r="F270" i="27"/>
  <c r="F271" i="27"/>
  <c r="F272" i="27"/>
  <c r="F273" i="27"/>
  <c r="F274" i="27"/>
  <c r="F275" i="27"/>
  <c r="F276" i="27"/>
  <c r="F277" i="27"/>
  <c r="F278" i="27"/>
  <c r="F279" i="27"/>
  <c r="F280" i="27"/>
  <c r="F281" i="27"/>
  <c r="F282" i="27"/>
  <c r="F283" i="27"/>
  <c r="F284" i="27"/>
  <c r="F285" i="27"/>
  <c r="F286" i="27"/>
  <c r="F287" i="27"/>
  <c r="F288" i="27"/>
  <c r="F289" i="27"/>
  <c r="F290" i="27"/>
  <c r="F291" i="27"/>
  <c r="F292" i="27"/>
  <c r="F293" i="27"/>
  <c r="F294" i="27"/>
  <c r="F295" i="27"/>
  <c r="F296" i="27"/>
  <c r="F297" i="27"/>
  <c r="F298" i="27"/>
  <c r="F299" i="27"/>
  <c r="F300" i="27"/>
  <c r="F301" i="27"/>
  <c r="F302" i="27"/>
  <c r="F303" i="27"/>
  <c r="F304" i="27"/>
  <c r="F305" i="27"/>
  <c r="F306" i="27"/>
  <c r="F307" i="27"/>
  <c r="F308" i="27"/>
  <c r="F309" i="27"/>
  <c r="F310" i="27"/>
  <c r="F311" i="27"/>
  <c r="F312" i="27"/>
  <c r="G208" i="27"/>
  <c r="G209" i="27"/>
  <c r="G211" i="27"/>
  <c r="G214" i="27"/>
  <c r="G216" i="27"/>
  <c r="G217" i="27"/>
  <c r="G218" i="27"/>
  <c r="G219" i="27"/>
  <c r="G220" i="27"/>
  <c r="G221" i="27"/>
  <c r="G222" i="27"/>
  <c r="G223" i="27"/>
  <c r="G224" i="27"/>
  <c r="G225" i="27"/>
  <c r="G226" i="27"/>
  <c r="G227" i="27"/>
  <c r="G228" i="27"/>
  <c r="G229" i="27"/>
  <c r="G230" i="27"/>
  <c r="G231" i="27"/>
  <c r="G232" i="27"/>
  <c r="G233" i="27"/>
  <c r="G234" i="27"/>
  <c r="G235" i="27"/>
  <c r="G236" i="27"/>
  <c r="G237" i="27"/>
  <c r="G238" i="27"/>
  <c r="G239" i="27"/>
  <c r="G240" i="27"/>
  <c r="G241" i="27"/>
  <c r="G242" i="27"/>
  <c r="G243" i="27"/>
  <c r="G244" i="27"/>
  <c r="G245" i="27"/>
  <c r="G246" i="27"/>
  <c r="G247" i="27"/>
  <c r="G248" i="27"/>
  <c r="G249" i="27"/>
  <c r="G250" i="27"/>
  <c r="G251" i="27"/>
  <c r="G252" i="27"/>
  <c r="G253" i="27"/>
  <c r="G254" i="27"/>
  <c r="G255" i="27"/>
  <c r="G256" i="27"/>
  <c r="G257" i="27"/>
  <c r="G258" i="27"/>
  <c r="G259" i="27"/>
  <c r="G260" i="27"/>
  <c r="G261" i="27"/>
  <c r="G262" i="27"/>
  <c r="G263" i="27"/>
  <c r="G264" i="27"/>
  <c r="G265" i="27"/>
  <c r="G266" i="27"/>
  <c r="G267" i="27"/>
  <c r="G268" i="27"/>
  <c r="G269" i="27"/>
  <c r="G270" i="27"/>
  <c r="G271" i="27"/>
  <c r="G272" i="27"/>
  <c r="G273" i="27"/>
  <c r="G274" i="27"/>
  <c r="G275" i="27"/>
  <c r="G276" i="27"/>
  <c r="G277" i="27"/>
  <c r="G278" i="27"/>
  <c r="G279" i="27"/>
  <c r="G280" i="27"/>
  <c r="G281" i="27"/>
  <c r="G282" i="27"/>
  <c r="G283" i="27"/>
  <c r="G284" i="27"/>
  <c r="G285" i="27"/>
  <c r="G286" i="27"/>
  <c r="G287" i="27"/>
  <c r="G288" i="27"/>
  <c r="G289" i="27"/>
  <c r="G290" i="27"/>
  <c r="G291" i="27"/>
  <c r="G292" i="27"/>
  <c r="G293" i="27"/>
  <c r="G294" i="27"/>
  <c r="G295" i="27"/>
  <c r="G296" i="27"/>
  <c r="G297" i="27"/>
  <c r="G298" i="27"/>
  <c r="G299" i="27"/>
  <c r="G300" i="27"/>
  <c r="G301" i="27"/>
  <c r="G302" i="27"/>
  <c r="G303" i="27"/>
  <c r="G304" i="27"/>
  <c r="G305" i="27"/>
  <c r="G306" i="27"/>
  <c r="G307" i="27"/>
  <c r="G308" i="27"/>
  <c r="G309" i="27"/>
  <c r="G310" i="27"/>
  <c r="G311" i="27"/>
  <c r="G312" i="27"/>
  <c r="H207" i="27"/>
  <c r="H208" i="27"/>
  <c r="H209" i="27"/>
  <c r="H210" i="27"/>
  <c r="H211" i="27"/>
  <c r="H212" i="27"/>
  <c r="H213" i="27"/>
  <c r="H214" i="27"/>
  <c r="H215" i="27"/>
  <c r="H216" i="27"/>
  <c r="H217" i="27"/>
  <c r="H218" i="27"/>
  <c r="H219" i="27"/>
  <c r="H220" i="27"/>
  <c r="H221" i="27"/>
  <c r="H222" i="27"/>
  <c r="H223" i="27"/>
  <c r="H224" i="27"/>
  <c r="H225" i="27"/>
  <c r="H226" i="27"/>
  <c r="H227" i="27"/>
  <c r="H228" i="27"/>
  <c r="H229" i="27"/>
  <c r="H230" i="27"/>
  <c r="H231" i="27"/>
  <c r="H232" i="27"/>
  <c r="H233" i="27"/>
  <c r="H234" i="27"/>
  <c r="H235" i="27"/>
  <c r="H236" i="27"/>
  <c r="H237" i="27"/>
  <c r="H238" i="27"/>
  <c r="H239" i="27"/>
  <c r="H240" i="27"/>
  <c r="H241" i="27"/>
  <c r="H242" i="27"/>
  <c r="H243" i="27"/>
  <c r="H244" i="27"/>
  <c r="H245" i="27"/>
  <c r="H246" i="27"/>
  <c r="H247" i="27"/>
  <c r="H248" i="27"/>
  <c r="H249" i="27"/>
  <c r="H250" i="27"/>
  <c r="H251" i="27"/>
  <c r="H252" i="27"/>
  <c r="H253" i="27"/>
  <c r="H254" i="27"/>
  <c r="H255" i="27"/>
  <c r="H256" i="27"/>
  <c r="H257" i="27"/>
  <c r="H258" i="27"/>
  <c r="H259" i="27"/>
  <c r="H260" i="27"/>
  <c r="H261" i="27"/>
  <c r="H262" i="27"/>
  <c r="H263" i="27"/>
  <c r="H264" i="27"/>
  <c r="H265" i="27"/>
  <c r="H266" i="27"/>
  <c r="H267" i="27"/>
  <c r="H268" i="27"/>
  <c r="H269" i="27"/>
  <c r="H270" i="27"/>
  <c r="H271" i="27"/>
  <c r="H272" i="27"/>
  <c r="H273" i="27"/>
  <c r="H274" i="27"/>
  <c r="H275" i="27"/>
  <c r="H276" i="27"/>
  <c r="H277" i="27"/>
  <c r="H278" i="27"/>
  <c r="H279" i="27"/>
  <c r="H280" i="27"/>
  <c r="H281" i="27"/>
  <c r="H282" i="27"/>
  <c r="H283" i="27"/>
  <c r="H284" i="27"/>
  <c r="H285" i="27"/>
  <c r="H286" i="27"/>
  <c r="H287" i="27"/>
  <c r="H288" i="27"/>
  <c r="H289" i="27"/>
  <c r="H290" i="27"/>
  <c r="H291" i="27"/>
  <c r="H292" i="27"/>
  <c r="H293" i="27"/>
  <c r="H294" i="27"/>
  <c r="H295" i="27"/>
  <c r="H296" i="27"/>
  <c r="H297" i="27"/>
  <c r="H298" i="27"/>
  <c r="H299" i="27"/>
  <c r="H300" i="27"/>
  <c r="H301" i="27"/>
  <c r="H302" i="27"/>
  <c r="H303" i="27"/>
  <c r="H304" i="27"/>
  <c r="H305" i="27"/>
  <c r="H306" i="27"/>
  <c r="H307" i="27"/>
  <c r="H308" i="27"/>
  <c r="H309" i="27"/>
  <c r="H310" i="27"/>
  <c r="H311" i="27"/>
  <c r="H312" i="27"/>
  <c r="I207" i="27"/>
  <c r="I208" i="27"/>
  <c r="I209" i="27"/>
  <c r="I210" i="27"/>
  <c r="I211" i="27"/>
  <c r="I212" i="27"/>
  <c r="I213" i="27"/>
  <c r="I214" i="27"/>
  <c r="I215" i="27"/>
  <c r="I216" i="27"/>
  <c r="I217" i="27"/>
  <c r="I218" i="27"/>
  <c r="I219" i="27"/>
  <c r="I220" i="27"/>
  <c r="I221" i="27"/>
  <c r="I222" i="27"/>
  <c r="I223" i="27"/>
  <c r="I224" i="27"/>
  <c r="I225" i="27"/>
  <c r="I226" i="27"/>
  <c r="I227" i="27"/>
  <c r="I228" i="27"/>
  <c r="I229" i="27"/>
  <c r="I230" i="27"/>
  <c r="I231" i="27"/>
  <c r="I232" i="27"/>
  <c r="I233" i="27"/>
  <c r="I234" i="27"/>
  <c r="I235" i="27"/>
  <c r="I236" i="27"/>
  <c r="I237" i="27"/>
  <c r="I238" i="27"/>
  <c r="I239" i="27"/>
  <c r="I240" i="27"/>
  <c r="I241" i="27"/>
  <c r="I242" i="27"/>
  <c r="I243" i="27"/>
  <c r="I244" i="27"/>
  <c r="I245" i="27"/>
  <c r="I246" i="27"/>
  <c r="I247" i="27"/>
  <c r="I248" i="27"/>
  <c r="I249" i="27"/>
  <c r="I250" i="27"/>
  <c r="I251" i="27"/>
  <c r="I252" i="27"/>
  <c r="I253" i="27"/>
  <c r="I254" i="27"/>
  <c r="I255" i="27"/>
  <c r="I256" i="27"/>
  <c r="I257" i="27"/>
  <c r="I258" i="27"/>
  <c r="I259" i="27"/>
  <c r="I260" i="27"/>
  <c r="I261" i="27"/>
  <c r="I262" i="27"/>
  <c r="I263" i="27"/>
  <c r="I264" i="27"/>
  <c r="I265" i="27"/>
  <c r="I266" i="27"/>
  <c r="I267" i="27"/>
  <c r="I268" i="27"/>
  <c r="I269" i="27"/>
  <c r="I270" i="27"/>
  <c r="I271" i="27"/>
  <c r="I272" i="27"/>
  <c r="I273" i="27"/>
  <c r="I274" i="27"/>
  <c r="I275" i="27"/>
  <c r="I276" i="27"/>
  <c r="I277" i="27"/>
  <c r="I278" i="27"/>
  <c r="I279" i="27"/>
  <c r="I280" i="27"/>
  <c r="I281" i="27"/>
  <c r="I282" i="27"/>
  <c r="I283" i="27"/>
  <c r="I284" i="27"/>
  <c r="I285" i="27"/>
  <c r="I286" i="27"/>
  <c r="I287" i="27"/>
  <c r="I288" i="27"/>
  <c r="I289" i="27"/>
  <c r="I290" i="27"/>
  <c r="I291" i="27"/>
  <c r="I292" i="27"/>
  <c r="I293" i="27"/>
  <c r="I294" i="27"/>
  <c r="I295" i="27"/>
  <c r="I296" i="27"/>
  <c r="I297" i="27"/>
  <c r="I298" i="27"/>
  <c r="I299" i="27"/>
  <c r="I300" i="27"/>
  <c r="I301" i="27"/>
  <c r="I302" i="27"/>
  <c r="I303" i="27"/>
  <c r="I304" i="27"/>
  <c r="I305" i="27"/>
  <c r="I306" i="27"/>
  <c r="I307" i="27"/>
  <c r="I308" i="27"/>
  <c r="I309" i="27"/>
  <c r="I310" i="27"/>
  <c r="I311" i="27"/>
  <c r="I312" i="27"/>
  <c r="J207" i="27"/>
  <c r="J208" i="27"/>
  <c r="J209" i="27"/>
  <c r="J210" i="27"/>
  <c r="J211" i="27"/>
  <c r="J212" i="27"/>
  <c r="J213" i="27"/>
  <c r="J214" i="27"/>
  <c r="J215" i="27"/>
  <c r="J216" i="27"/>
  <c r="J217" i="27"/>
  <c r="J218" i="27"/>
  <c r="J219" i="27"/>
  <c r="J220" i="27"/>
  <c r="J221" i="27"/>
  <c r="J222" i="27"/>
  <c r="J223" i="27"/>
  <c r="J224" i="27"/>
  <c r="J225" i="27"/>
  <c r="J226" i="27"/>
  <c r="J227" i="27"/>
  <c r="J228" i="27"/>
  <c r="J229" i="27"/>
  <c r="J230" i="27"/>
  <c r="J231" i="27"/>
  <c r="J232" i="27"/>
  <c r="J233" i="27"/>
  <c r="J234" i="27"/>
  <c r="J235" i="27"/>
  <c r="J236" i="27"/>
  <c r="J237" i="27"/>
  <c r="J238" i="27"/>
  <c r="J239" i="27"/>
  <c r="J240" i="27"/>
  <c r="J241" i="27"/>
  <c r="J242" i="27"/>
  <c r="J243" i="27"/>
  <c r="J244" i="27"/>
  <c r="J245" i="27"/>
  <c r="J246" i="27"/>
  <c r="J247" i="27"/>
  <c r="J248" i="27"/>
  <c r="J249" i="27"/>
  <c r="J250" i="27"/>
  <c r="J251" i="27"/>
  <c r="J252" i="27"/>
  <c r="J253" i="27"/>
  <c r="J254" i="27"/>
  <c r="J255" i="27"/>
  <c r="J256" i="27"/>
  <c r="J257" i="27"/>
  <c r="J258" i="27"/>
  <c r="J259" i="27"/>
  <c r="J260" i="27"/>
  <c r="J261" i="27"/>
  <c r="J262" i="27"/>
  <c r="J263" i="27"/>
  <c r="J264" i="27"/>
  <c r="J265" i="27"/>
  <c r="J266" i="27"/>
  <c r="J267" i="27"/>
  <c r="J268" i="27"/>
  <c r="J269" i="27"/>
  <c r="J270" i="27"/>
  <c r="J271" i="27"/>
  <c r="J272" i="27"/>
  <c r="J273" i="27"/>
  <c r="J274" i="27"/>
  <c r="J275" i="27"/>
  <c r="J276" i="27"/>
  <c r="J277" i="27"/>
  <c r="J278" i="27"/>
  <c r="J279" i="27"/>
  <c r="J280" i="27"/>
  <c r="J281" i="27"/>
  <c r="J282" i="27"/>
  <c r="J283" i="27"/>
  <c r="J284" i="27"/>
  <c r="J285" i="27"/>
  <c r="J286" i="27"/>
  <c r="J287" i="27"/>
  <c r="J288" i="27"/>
  <c r="J289" i="27"/>
  <c r="J290" i="27"/>
  <c r="J291" i="27"/>
  <c r="J292" i="27"/>
  <c r="J293" i="27"/>
  <c r="J294" i="27"/>
  <c r="J295" i="27"/>
  <c r="J296" i="27"/>
  <c r="J297" i="27"/>
  <c r="J298" i="27"/>
  <c r="J299" i="27"/>
  <c r="J300" i="27"/>
  <c r="J301" i="27"/>
  <c r="J302" i="27"/>
  <c r="J303" i="27"/>
  <c r="J304" i="27"/>
  <c r="J305" i="27"/>
  <c r="J306" i="27"/>
  <c r="J307" i="27"/>
  <c r="J308" i="27"/>
  <c r="J309" i="27"/>
  <c r="J310" i="27"/>
  <c r="J311" i="27"/>
  <c r="J312" i="27"/>
  <c r="AZ7" i="11"/>
  <c r="AZ8" i="11"/>
  <c r="AZ9" i="11"/>
  <c r="AZ10" i="11"/>
  <c r="AZ11" i="11"/>
  <c r="AZ12" i="11"/>
  <c r="AZ13" i="11"/>
  <c r="AZ14" i="11"/>
  <c r="AZ15" i="11"/>
  <c r="AZ16" i="11"/>
  <c r="AZ17" i="11"/>
  <c r="AZ18" i="11"/>
  <c r="AZ19" i="11"/>
  <c r="AZ20" i="11"/>
  <c r="AZ21" i="11"/>
  <c r="AZ22" i="11"/>
  <c r="AZ23" i="11"/>
  <c r="AZ24" i="11"/>
  <c r="AZ25" i="11"/>
  <c r="AZ26" i="11"/>
  <c r="AZ27" i="11"/>
  <c r="AZ28" i="11"/>
  <c r="AZ29" i="11"/>
  <c r="AZ30" i="11"/>
  <c r="AZ31" i="11"/>
  <c r="AZ32" i="11"/>
  <c r="AZ33" i="11"/>
  <c r="AZ34" i="11"/>
  <c r="AZ35" i="11"/>
  <c r="AZ36" i="11"/>
  <c r="AZ37" i="11"/>
  <c r="AZ38" i="11"/>
  <c r="AZ39" i="11"/>
  <c r="AZ40" i="11"/>
  <c r="AZ41" i="11"/>
  <c r="AZ42" i="11"/>
  <c r="AZ43" i="11"/>
  <c r="AZ44" i="11"/>
  <c r="AZ45" i="11"/>
  <c r="AZ46" i="11"/>
  <c r="AZ47" i="11"/>
  <c r="AZ48" i="11"/>
  <c r="AZ49" i="11"/>
  <c r="AZ50" i="11"/>
  <c r="AZ51" i="11"/>
  <c r="AZ52" i="11"/>
  <c r="AZ53" i="11"/>
  <c r="AZ54" i="11"/>
  <c r="AZ55" i="11"/>
  <c r="AZ56" i="11"/>
  <c r="AZ57" i="11"/>
  <c r="AZ58" i="11"/>
  <c r="AZ59" i="11"/>
  <c r="AZ60" i="11"/>
  <c r="AZ61" i="11"/>
  <c r="AZ62" i="11"/>
  <c r="AZ63" i="11"/>
  <c r="AZ64" i="11"/>
  <c r="AZ65" i="11"/>
  <c r="AZ66" i="11"/>
  <c r="AZ67" i="11"/>
  <c r="AZ68" i="11"/>
  <c r="AZ69" i="11"/>
  <c r="AZ70" i="11"/>
  <c r="AZ71" i="11"/>
  <c r="AZ72" i="11"/>
  <c r="AZ73" i="11"/>
  <c r="AZ74" i="11"/>
  <c r="AZ75" i="11"/>
  <c r="AZ76" i="11"/>
  <c r="AZ77" i="11"/>
  <c r="AZ78" i="11"/>
  <c r="AZ79" i="11"/>
  <c r="AZ80" i="11"/>
  <c r="AZ81" i="11"/>
  <c r="AZ82" i="11"/>
  <c r="AZ83" i="11"/>
  <c r="AZ84" i="11"/>
  <c r="AZ85" i="11"/>
  <c r="AZ86" i="11"/>
  <c r="AZ87" i="11"/>
  <c r="AZ88" i="11"/>
  <c r="AZ89" i="11"/>
  <c r="AZ90" i="11"/>
  <c r="AZ91" i="11"/>
  <c r="AZ92" i="11"/>
  <c r="AZ93" i="11"/>
  <c r="AZ94" i="11"/>
  <c r="AZ95" i="11"/>
  <c r="AZ96" i="11"/>
  <c r="AZ97" i="11"/>
  <c r="AZ98" i="11"/>
  <c r="AZ99" i="11"/>
  <c r="AZ100" i="11"/>
  <c r="AZ101" i="11"/>
  <c r="AZ102" i="11"/>
  <c r="AZ103" i="11"/>
  <c r="AZ104" i="11"/>
  <c r="AZ105" i="11"/>
  <c r="AV7" i="11"/>
  <c r="AV8" i="11"/>
  <c r="AV9" i="11"/>
  <c r="AV10" i="11"/>
  <c r="AV11" i="11"/>
  <c r="AV12" i="11"/>
  <c r="AV13" i="11"/>
  <c r="AV14" i="11"/>
  <c r="AV15" i="11"/>
  <c r="AV16" i="11"/>
  <c r="AV17" i="11"/>
  <c r="AV18" i="11"/>
  <c r="AV19" i="11"/>
  <c r="AV20" i="11"/>
  <c r="AV21" i="11"/>
  <c r="AV22" i="11"/>
  <c r="AV23" i="11"/>
  <c r="AV24" i="11"/>
  <c r="AV25" i="11"/>
  <c r="AV26" i="11"/>
  <c r="AV27" i="11"/>
  <c r="AV28" i="11"/>
  <c r="AV29" i="11"/>
  <c r="AV30" i="11"/>
  <c r="AV31" i="11"/>
  <c r="AV32" i="11"/>
  <c r="AV33" i="11"/>
  <c r="AV34" i="11"/>
  <c r="AV35" i="11"/>
  <c r="AV36" i="11"/>
  <c r="AV37" i="11"/>
  <c r="AV38" i="11"/>
  <c r="AV39" i="11"/>
  <c r="AV40" i="11"/>
  <c r="AV41" i="11"/>
  <c r="AV42" i="11"/>
  <c r="AV43" i="11"/>
  <c r="AV44" i="11"/>
  <c r="AV45" i="11"/>
  <c r="AV46" i="11"/>
  <c r="AV47" i="11"/>
  <c r="AV48" i="11"/>
  <c r="AV49" i="11"/>
  <c r="AV50" i="11"/>
  <c r="AV51" i="11"/>
  <c r="AV52" i="11"/>
  <c r="AV53" i="11"/>
  <c r="AV54" i="11"/>
  <c r="AV55" i="11"/>
  <c r="AV56" i="11"/>
  <c r="AV57" i="11"/>
  <c r="AV58" i="11"/>
  <c r="AV59" i="11"/>
  <c r="AV60" i="11"/>
  <c r="AV61" i="11"/>
  <c r="AV62" i="11"/>
  <c r="AV63" i="11"/>
  <c r="AV64" i="11"/>
  <c r="AV65" i="11"/>
  <c r="AV66" i="11"/>
  <c r="AV67" i="11"/>
  <c r="AV68" i="11"/>
  <c r="AV69" i="11"/>
  <c r="AV70" i="11"/>
  <c r="AV71" i="11"/>
  <c r="AV72" i="11"/>
  <c r="AV73" i="11"/>
  <c r="AV74" i="11"/>
  <c r="AV75" i="11"/>
  <c r="AV76" i="11"/>
  <c r="AV77" i="11"/>
  <c r="AV78" i="11"/>
  <c r="AV79" i="11"/>
  <c r="AV80" i="11"/>
  <c r="AV81" i="11"/>
  <c r="AV82" i="11"/>
  <c r="AV83" i="11"/>
  <c r="AV84" i="11"/>
  <c r="AV85" i="11"/>
  <c r="AV86" i="11"/>
  <c r="AV87" i="11"/>
  <c r="AV88" i="11"/>
  <c r="AV89" i="11"/>
  <c r="AV90" i="11"/>
  <c r="AV91" i="11"/>
  <c r="AV92" i="11"/>
  <c r="AV93" i="11"/>
  <c r="AV94" i="11"/>
  <c r="AV95" i="11"/>
  <c r="AV96" i="11"/>
  <c r="AV97" i="11"/>
  <c r="AV98" i="11"/>
  <c r="AV99" i="11"/>
  <c r="AV100" i="11"/>
  <c r="AV101" i="11"/>
  <c r="AV102" i="11"/>
  <c r="AV103" i="11"/>
  <c r="AV104" i="11"/>
  <c r="AV105" i="11"/>
  <c r="BD11" i="11"/>
  <c r="BD12" i="11"/>
  <c r="BD13" i="11"/>
  <c r="BD14" i="11"/>
  <c r="BD15" i="11"/>
  <c r="BD16" i="11"/>
  <c r="BD17" i="11"/>
  <c r="BD18" i="11"/>
  <c r="BD19" i="11"/>
  <c r="BD20" i="11"/>
  <c r="BD21" i="11"/>
  <c r="BD22" i="11"/>
  <c r="BD23" i="11"/>
  <c r="BD24" i="11"/>
  <c r="BD25" i="11"/>
  <c r="BD26" i="11"/>
  <c r="BD27" i="11"/>
  <c r="BD28" i="11"/>
  <c r="BD29" i="11"/>
  <c r="BD30" i="11"/>
  <c r="BD31" i="11"/>
  <c r="BD32" i="11"/>
  <c r="BD33" i="11"/>
  <c r="BD34" i="11"/>
  <c r="BD35" i="11"/>
  <c r="BD36" i="11"/>
  <c r="BD37" i="11"/>
  <c r="BD38" i="11"/>
  <c r="BD39" i="11"/>
  <c r="BD40" i="11"/>
  <c r="BD41" i="11"/>
  <c r="BD42" i="11"/>
  <c r="BD43" i="11"/>
  <c r="BD44" i="11"/>
  <c r="BD45" i="11"/>
  <c r="BD46" i="11"/>
  <c r="BD47" i="11"/>
  <c r="BD48" i="11"/>
  <c r="BD49" i="11"/>
  <c r="BD50" i="11"/>
  <c r="BD51" i="11"/>
  <c r="BD52" i="11"/>
  <c r="BD53" i="11"/>
  <c r="BD54" i="11"/>
  <c r="BD55" i="11"/>
  <c r="BD56" i="11"/>
  <c r="BD57" i="11"/>
  <c r="BD58" i="11"/>
  <c r="BD59" i="11"/>
  <c r="BD60" i="11"/>
  <c r="BD61" i="11"/>
  <c r="BD62" i="11"/>
  <c r="BD63" i="11"/>
  <c r="BD64" i="11"/>
  <c r="BD65" i="11"/>
  <c r="BD66" i="11"/>
  <c r="BD67" i="11"/>
  <c r="BD68" i="11"/>
  <c r="BD69" i="11"/>
  <c r="BD70" i="11"/>
  <c r="BD71" i="11"/>
  <c r="BD72" i="11"/>
  <c r="BD73" i="11"/>
  <c r="BD74" i="11"/>
  <c r="BD75" i="11"/>
  <c r="BD76" i="11"/>
  <c r="BD77" i="11"/>
  <c r="BD78" i="11"/>
  <c r="BD79" i="11"/>
  <c r="BD80" i="11"/>
  <c r="BD81" i="11"/>
  <c r="BD82" i="11"/>
  <c r="BD83" i="11"/>
  <c r="BD84" i="11"/>
  <c r="BD85" i="11"/>
  <c r="BD86" i="11"/>
  <c r="BD87" i="11"/>
  <c r="BD88" i="11"/>
  <c r="BD89" i="11"/>
  <c r="BD90" i="11"/>
  <c r="BD91" i="11"/>
  <c r="BD92" i="11"/>
  <c r="BD93" i="11"/>
  <c r="BD94" i="11"/>
  <c r="BD95" i="11"/>
  <c r="BD96" i="11"/>
  <c r="BD97" i="11"/>
  <c r="BD98" i="11"/>
  <c r="BD99" i="11"/>
  <c r="BD100" i="11"/>
  <c r="BD101" i="11"/>
  <c r="BD102" i="11"/>
  <c r="BD103" i="11"/>
  <c r="BD104" i="11"/>
  <c r="BD105" i="11"/>
  <c r="BD7" i="11"/>
  <c r="BD8" i="11"/>
  <c r="BD9" i="11"/>
  <c r="BD10" i="11"/>
  <c r="BD6" i="11"/>
  <c r="AZ6" i="11"/>
  <c r="BA6" i="43"/>
  <c r="BE6" i="43"/>
  <c r="BE7" i="43"/>
  <c r="H6" i="11"/>
  <c r="CE7" i="11"/>
  <c r="CE8" i="11"/>
  <c r="CE9" i="11"/>
  <c r="CE10" i="11"/>
  <c r="CE11" i="11"/>
  <c r="CE12" i="11"/>
  <c r="CE13" i="11"/>
  <c r="CE14" i="11"/>
  <c r="CE15" i="11"/>
  <c r="CE16" i="11"/>
  <c r="CE17" i="11"/>
  <c r="CE18" i="11"/>
  <c r="CE19" i="11"/>
  <c r="CE20" i="11"/>
  <c r="CE21" i="11"/>
  <c r="CE22" i="11"/>
  <c r="CE23" i="11"/>
  <c r="CE24" i="11"/>
  <c r="CE25" i="11"/>
  <c r="CE26" i="11"/>
  <c r="CE27" i="11"/>
  <c r="CE28" i="11"/>
  <c r="CE29" i="11"/>
  <c r="CE30" i="11"/>
  <c r="CE31" i="11"/>
  <c r="CE32" i="11"/>
  <c r="CE33" i="11"/>
  <c r="CE34" i="11"/>
  <c r="CE35" i="11"/>
  <c r="CE36" i="11"/>
  <c r="CE37" i="11"/>
  <c r="CE38" i="11"/>
  <c r="CE39" i="11"/>
  <c r="CE40" i="11"/>
  <c r="CE41" i="11"/>
  <c r="CE42" i="11"/>
  <c r="CE43" i="11"/>
  <c r="CE44" i="11"/>
  <c r="CE45" i="11"/>
  <c r="CE46" i="11"/>
  <c r="CE47" i="11"/>
  <c r="CE48" i="11"/>
  <c r="CE49" i="11"/>
  <c r="CE50" i="11"/>
  <c r="CE51" i="11"/>
  <c r="CE52" i="11"/>
  <c r="CE53" i="11"/>
  <c r="CE54" i="11"/>
  <c r="CE55" i="11"/>
  <c r="CE56" i="11"/>
  <c r="CE57" i="11"/>
  <c r="CE58" i="11"/>
  <c r="CE59" i="11"/>
  <c r="CE60" i="11"/>
  <c r="CE61" i="11"/>
  <c r="CE62" i="11"/>
  <c r="CE63" i="11"/>
  <c r="CE64" i="11"/>
  <c r="CE65" i="11"/>
  <c r="CE66" i="11"/>
  <c r="CE67" i="11"/>
  <c r="CE68" i="11"/>
  <c r="CE69" i="11"/>
  <c r="CE70" i="11"/>
  <c r="CE71" i="11"/>
  <c r="CE72" i="11"/>
  <c r="CE73" i="11"/>
  <c r="CE74" i="11"/>
  <c r="CE75" i="11"/>
  <c r="CE76" i="11"/>
  <c r="CE77" i="11"/>
  <c r="CE78" i="11"/>
  <c r="CE79" i="11"/>
  <c r="CE80" i="11"/>
  <c r="CE81" i="11"/>
  <c r="CE82" i="11"/>
  <c r="CE83" i="11"/>
  <c r="CE84" i="11"/>
  <c r="CE85" i="11"/>
  <c r="CE86" i="11"/>
  <c r="CE87" i="11"/>
  <c r="CE88" i="11"/>
  <c r="CE89" i="11"/>
  <c r="CE90" i="11"/>
  <c r="CE91" i="11"/>
  <c r="CE92" i="11"/>
  <c r="CE93" i="11"/>
  <c r="CE94" i="11"/>
  <c r="CE95" i="11"/>
  <c r="CE96" i="11"/>
  <c r="CE97" i="11"/>
  <c r="CE98" i="11"/>
  <c r="CE99" i="11"/>
  <c r="CE100" i="11"/>
  <c r="CE101" i="11"/>
  <c r="CE102" i="11"/>
  <c r="CE103" i="11"/>
  <c r="CE104" i="11"/>
  <c r="CE105" i="11"/>
  <c r="CE6" i="11"/>
  <c r="CD6" i="11"/>
  <c r="CD7" i="11"/>
  <c r="CD8" i="11"/>
  <c r="CD9" i="11"/>
  <c r="CD10" i="11"/>
  <c r="CD11" i="11"/>
  <c r="CD12" i="11"/>
  <c r="CD13" i="11"/>
  <c r="CD14" i="11"/>
  <c r="CD15" i="11"/>
  <c r="CD16" i="11"/>
  <c r="CD17" i="11"/>
  <c r="CD18" i="11"/>
  <c r="CD19" i="11"/>
  <c r="CD20" i="11"/>
  <c r="CD21" i="11"/>
  <c r="CD22" i="11"/>
  <c r="CD23" i="11"/>
  <c r="CD24" i="11"/>
  <c r="CD25" i="11"/>
  <c r="CD26" i="11"/>
  <c r="CD27" i="11"/>
  <c r="CD28" i="11"/>
  <c r="CD29" i="11"/>
  <c r="CD30" i="11"/>
  <c r="CD31" i="11"/>
  <c r="CD32" i="11"/>
  <c r="CD33" i="11"/>
  <c r="CD34" i="11"/>
  <c r="CD35" i="11"/>
  <c r="CD36" i="11"/>
  <c r="CD37" i="11"/>
  <c r="CD38" i="11"/>
  <c r="CD39" i="11"/>
  <c r="CD40" i="11"/>
  <c r="CD41" i="11"/>
  <c r="CD42" i="11"/>
  <c r="CD43" i="11"/>
  <c r="CD44" i="11"/>
  <c r="CD45" i="11"/>
  <c r="CD46" i="11"/>
  <c r="CD47" i="11"/>
  <c r="CD48" i="11"/>
  <c r="CD49" i="11"/>
  <c r="CD50" i="11"/>
  <c r="CD51" i="11"/>
  <c r="CD52" i="11"/>
  <c r="CD53" i="11"/>
  <c r="CD54" i="11"/>
  <c r="CD55" i="11"/>
  <c r="CD56" i="11"/>
  <c r="CD57" i="11"/>
  <c r="CD58" i="11"/>
  <c r="CD59" i="11"/>
  <c r="CD60" i="11"/>
  <c r="CD61" i="11"/>
  <c r="CD62" i="11"/>
  <c r="CD63" i="11"/>
  <c r="CD64" i="11"/>
  <c r="CD65" i="11"/>
  <c r="CD66" i="11"/>
  <c r="CD67" i="11"/>
  <c r="CD68" i="11"/>
  <c r="CD69" i="11"/>
  <c r="CD70" i="11"/>
  <c r="CD71" i="11"/>
  <c r="CD72" i="11"/>
  <c r="CD73" i="11"/>
  <c r="CD74" i="11"/>
  <c r="CD75" i="11"/>
  <c r="CD76" i="11"/>
  <c r="CD77" i="11"/>
  <c r="CD78" i="11"/>
  <c r="CD79" i="11"/>
  <c r="CD80" i="11"/>
  <c r="CD81" i="11"/>
  <c r="CD82" i="11"/>
  <c r="CD83" i="11"/>
  <c r="CD84" i="11"/>
  <c r="CD85" i="11"/>
  <c r="CD86" i="11"/>
  <c r="CD87" i="11"/>
  <c r="CD88" i="11"/>
  <c r="CD89" i="11"/>
  <c r="CD90" i="11"/>
  <c r="CD91" i="11"/>
  <c r="CD92" i="11"/>
  <c r="CD93" i="11"/>
  <c r="CD94" i="11"/>
  <c r="CD95" i="11"/>
  <c r="CD96" i="11"/>
  <c r="CD97" i="11"/>
  <c r="CD98" i="11"/>
  <c r="CD99" i="11"/>
  <c r="CD100" i="11"/>
  <c r="CD101" i="11"/>
  <c r="CD102" i="11"/>
  <c r="CD103" i="11"/>
  <c r="CD104" i="11"/>
  <c r="CD105" i="11"/>
  <c r="DG7" i="11"/>
  <c r="DG8" i="11"/>
  <c r="DG9" i="11"/>
  <c r="DG10" i="11"/>
  <c r="DG11" i="11"/>
  <c r="DG12" i="11"/>
  <c r="DG13" i="11"/>
  <c r="DG14" i="11"/>
  <c r="DG15" i="11"/>
  <c r="DG16" i="11"/>
  <c r="DG17" i="11"/>
  <c r="DG18" i="11"/>
  <c r="DG19" i="11"/>
  <c r="DG20" i="11"/>
  <c r="DG21" i="11"/>
  <c r="DG22" i="11"/>
  <c r="DG23" i="11"/>
  <c r="DG24" i="11"/>
  <c r="DG25" i="11"/>
  <c r="DG26" i="11"/>
  <c r="DG27" i="11"/>
  <c r="DG28" i="11"/>
  <c r="DG29" i="11"/>
  <c r="DG30" i="11"/>
  <c r="DG31" i="11"/>
  <c r="DG32" i="11"/>
  <c r="DG33" i="11"/>
  <c r="DG34" i="11"/>
  <c r="DG35" i="11"/>
  <c r="DG36" i="11"/>
  <c r="DG37" i="11"/>
  <c r="DG38" i="11"/>
  <c r="DG39" i="11"/>
  <c r="DG40" i="11"/>
  <c r="DG41" i="11"/>
  <c r="DG42" i="11"/>
  <c r="DG43" i="11"/>
  <c r="DG44" i="11"/>
  <c r="DG45" i="11"/>
  <c r="DG46" i="11"/>
  <c r="DG47" i="11"/>
  <c r="DG48" i="11"/>
  <c r="DG49" i="11"/>
  <c r="DG50" i="11"/>
  <c r="DG51" i="11"/>
  <c r="DG52" i="11"/>
  <c r="DG53" i="11"/>
  <c r="DG54" i="11"/>
  <c r="DG55" i="11"/>
  <c r="DG56" i="11"/>
  <c r="DG57" i="11"/>
  <c r="DG58" i="11"/>
  <c r="DG59" i="11"/>
  <c r="DG60" i="11"/>
  <c r="DG61" i="11"/>
  <c r="DG62" i="11"/>
  <c r="DG63" i="11"/>
  <c r="DG64" i="11"/>
  <c r="DG65" i="11"/>
  <c r="DG66" i="11"/>
  <c r="DG67" i="11"/>
  <c r="DG68" i="11"/>
  <c r="DG69" i="11"/>
  <c r="DG70" i="11"/>
  <c r="DG71" i="11"/>
  <c r="DG72" i="11"/>
  <c r="DG73" i="11"/>
  <c r="DG74" i="11"/>
  <c r="DG75" i="11"/>
  <c r="DG76" i="11"/>
  <c r="DG77" i="11"/>
  <c r="DG78" i="11"/>
  <c r="DG79" i="11"/>
  <c r="DG80" i="11"/>
  <c r="DG81" i="11"/>
  <c r="DG82" i="11"/>
  <c r="DG83" i="11"/>
  <c r="DG84" i="11"/>
  <c r="DG85" i="11"/>
  <c r="DG86" i="11"/>
  <c r="DG87" i="11"/>
  <c r="DG88" i="11"/>
  <c r="DG89" i="11"/>
  <c r="DG90" i="11"/>
  <c r="DG91" i="11"/>
  <c r="DG92" i="11"/>
  <c r="DG93" i="11"/>
  <c r="DG94" i="11"/>
  <c r="DG95" i="11"/>
  <c r="DG96" i="11"/>
  <c r="DG97" i="11"/>
  <c r="DG98" i="11"/>
  <c r="DG99" i="11"/>
  <c r="DG100" i="11"/>
  <c r="DG101" i="11"/>
  <c r="DG102" i="11"/>
  <c r="DG103" i="11"/>
  <c r="DG104" i="11"/>
  <c r="DG105" i="11"/>
  <c r="DG6" i="11"/>
  <c r="DF7" i="11"/>
  <c r="DF8" i="11"/>
  <c r="DF9" i="11"/>
  <c r="DF10" i="11"/>
  <c r="DF11" i="11"/>
  <c r="DF12" i="11"/>
  <c r="DF13" i="11"/>
  <c r="DF14" i="11"/>
  <c r="DF15" i="11"/>
  <c r="DF16" i="11"/>
  <c r="DF17" i="11"/>
  <c r="DF18" i="11"/>
  <c r="DF19" i="11"/>
  <c r="DF20" i="11"/>
  <c r="DF21" i="11"/>
  <c r="DF22" i="11"/>
  <c r="DF23" i="11"/>
  <c r="DF24" i="11"/>
  <c r="DF25" i="11"/>
  <c r="DF26" i="11"/>
  <c r="DF27" i="11"/>
  <c r="DF28" i="11"/>
  <c r="DF29" i="11"/>
  <c r="DF30" i="11"/>
  <c r="DF31" i="11"/>
  <c r="DF32" i="11"/>
  <c r="DF33" i="11"/>
  <c r="DF34" i="11"/>
  <c r="DF35" i="11"/>
  <c r="DF36" i="11"/>
  <c r="DF37" i="11"/>
  <c r="DF38" i="11"/>
  <c r="DF39" i="11"/>
  <c r="DF40" i="11"/>
  <c r="DF41" i="11"/>
  <c r="DF42" i="11"/>
  <c r="DF43" i="11"/>
  <c r="DF44" i="11"/>
  <c r="DF45" i="11"/>
  <c r="DF46" i="11"/>
  <c r="DF47" i="11"/>
  <c r="DF48" i="11"/>
  <c r="DF49" i="11"/>
  <c r="DF50" i="11"/>
  <c r="DF51" i="11"/>
  <c r="DF52" i="11"/>
  <c r="DF53" i="11"/>
  <c r="DF54" i="11"/>
  <c r="DF55" i="11"/>
  <c r="DF56" i="11"/>
  <c r="DF57" i="11"/>
  <c r="DF58" i="11"/>
  <c r="DF59" i="11"/>
  <c r="DF60" i="11"/>
  <c r="DF61" i="11"/>
  <c r="DF62" i="11"/>
  <c r="DF63" i="11"/>
  <c r="DF64" i="11"/>
  <c r="DF65" i="11"/>
  <c r="DF66" i="11"/>
  <c r="DF67" i="11"/>
  <c r="DF68" i="11"/>
  <c r="DF69" i="11"/>
  <c r="DF70" i="11"/>
  <c r="DF71" i="11"/>
  <c r="DF72" i="11"/>
  <c r="DF73" i="11"/>
  <c r="DF74" i="11"/>
  <c r="DF75" i="11"/>
  <c r="DF76" i="11"/>
  <c r="DF77" i="11"/>
  <c r="DF78" i="11"/>
  <c r="DF79" i="11"/>
  <c r="DF80" i="11"/>
  <c r="DF81" i="11"/>
  <c r="DF82" i="11"/>
  <c r="DF83" i="11"/>
  <c r="DF84" i="11"/>
  <c r="DF85" i="11"/>
  <c r="DF86" i="11"/>
  <c r="DF87" i="11"/>
  <c r="DF88" i="11"/>
  <c r="DF89" i="11"/>
  <c r="DF90" i="11"/>
  <c r="DF91" i="11"/>
  <c r="DF92" i="11"/>
  <c r="DF93" i="11"/>
  <c r="DF94" i="11"/>
  <c r="DF95" i="11"/>
  <c r="DF96" i="11"/>
  <c r="DF97" i="11"/>
  <c r="DF98" i="11"/>
  <c r="DF99" i="11"/>
  <c r="DF100" i="11"/>
  <c r="DF101" i="11"/>
  <c r="DF102" i="11"/>
  <c r="DF103" i="11"/>
  <c r="DF104" i="11"/>
  <c r="DF105" i="11"/>
  <c r="DF6" i="11"/>
  <c r="DE6" i="11"/>
  <c r="DE7" i="11"/>
  <c r="DE8" i="11"/>
  <c r="DE9" i="11"/>
  <c r="DE10" i="11"/>
  <c r="DE11" i="11"/>
  <c r="DE12" i="11"/>
  <c r="DE13" i="11"/>
  <c r="DE14" i="11"/>
  <c r="DE15" i="11"/>
  <c r="DE16" i="11"/>
  <c r="DE17" i="11"/>
  <c r="DE18" i="11"/>
  <c r="DE19" i="11"/>
  <c r="DE20" i="11"/>
  <c r="DE21" i="11"/>
  <c r="DE22" i="11"/>
  <c r="DE23" i="11"/>
  <c r="DE24" i="11"/>
  <c r="DE25" i="11"/>
  <c r="DE26" i="11"/>
  <c r="DE27" i="11"/>
  <c r="DE28" i="11"/>
  <c r="DE29" i="11"/>
  <c r="DE30" i="11"/>
  <c r="DE31" i="11"/>
  <c r="DE32" i="11"/>
  <c r="DE33" i="11"/>
  <c r="DE34" i="11"/>
  <c r="DE35" i="11"/>
  <c r="DE36" i="11"/>
  <c r="DE37" i="11"/>
  <c r="DE38" i="11"/>
  <c r="DE39" i="11"/>
  <c r="DE40" i="11"/>
  <c r="DE41" i="11"/>
  <c r="DE42" i="11"/>
  <c r="DE43" i="11"/>
  <c r="DE44" i="11"/>
  <c r="DE45" i="11"/>
  <c r="DE46" i="11"/>
  <c r="DE47" i="11"/>
  <c r="DE48" i="11"/>
  <c r="DE49" i="11"/>
  <c r="DE50" i="11"/>
  <c r="DE51" i="11"/>
  <c r="DE52" i="11"/>
  <c r="DE53" i="11"/>
  <c r="DE54" i="11"/>
  <c r="DE55" i="11"/>
  <c r="DE56" i="11"/>
  <c r="DE57" i="11"/>
  <c r="DE58" i="11"/>
  <c r="DE59" i="11"/>
  <c r="DE60" i="11"/>
  <c r="DE61" i="11"/>
  <c r="DE62" i="11"/>
  <c r="DE63" i="11"/>
  <c r="DE64" i="11"/>
  <c r="DE65" i="11"/>
  <c r="DE66" i="11"/>
  <c r="DE67" i="11"/>
  <c r="DE68" i="11"/>
  <c r="DE69" i="11"/>
  <c r="DE70" i="11"/>
  <c r="DE71" i="11"/>
  <c r="DE72" i="11"/>
  <c r="DE73" i="11"/>
  <c r="DE74" i="11"/>
  <c r="DE75" i="11"/>
  <c r="DE76" i="11"/>
  <c r="DE77" i="11"/>
  <c r="DE78" i="11"/>
  <c r="DE79" i="11"/>
  <c r="DE80" i="11"/>
  <c r="DE81" i="11"/>
  <c r="DE82" i="11"/>
  <c r="DE83" i="11"/>
  <c r="DE84" i="11"/>
  <c r="DE85" i="11"/>
  <c r="DE86" i="11"/>
  <c r="DE87" i="11"/>
  <c r="DE88" i="11"/>
  <c r="DE89" i="11"/>
  <c r="DE90" i="11"/>
  <c r="DE91" i="11"/>
  <c r="DE92" i="11"/>
  <c r="DE93" i="11"/>
  <c r="DE94" i="11"/>
  <c r="DE95" i="11"/>
  <c r="DE96" i="11"/>
  <c r="DE97" i="11"/>
  <c r="DE98" i="11"/>
  <c r="DE99" i="11"/>
  <c r="DE100" i="11"/>
  <c r="DE101" i="11"/>
  <c r="DE102" i="11"/>
  <c r="DE103" i="11"/>
  <c r="DE104" i="11"/>
  <c r="DE10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5" i="11"/>
  <c r="DD86" i="11"/>
  <c r="DD87" i="11"/>
  <c r="DD88" i="11"/>
  <c r="DD89" i="11"/>
  <c r="DD90" i="11"/>
  <c r="DD91" i="11"/>
  <c r="DD92" i="11"/>
  <c r="DD93" i="11"/>
  <c r="DD94" i="11"/>
  <c r="DD95" i="11"/>
  <c r="DD96" i="11"/>
  <c r="DD97" i="11"/>
  <c r="DD98" i="11"/>
  <c r="DD99" i="11"/>
  <c r="DD100" i="11"/>
  <c r="DD101" i="11"/>
  <c r="DD102" i="11"/>
  <c r="DD103" i="11"/>
  <c r="DD104" i="11"/>
  <c r="DD105" i="11"/>
  <c r="DC7" i="11"/>
  <c r="DC8" i="11"/>
  <c r="DC9" i="11"/>
  <c r="DC10" i="11"/>
  <c r="DC11" i="11"/>
  <c r="DC12" i="11"/>
  <c r="DC13" i="11"/>
  <c r="DC14" i="11"/>
  <c r="DC15" i="11"/>
  <c r="DC16" i="11"/>
  <c r="DC17" i="11"/>
  <c r="DC18" i="11"/>
  <c r="DC19" i="11"/>
  <c r="DC20" i="11"/>
  <c r="DC21" i="11"/>
  <c r="DC22" i="11"/>
  <c r="DC23" i="11"/>
  <c r="DC24" i="11"/>
  <c r="DC25" i="11"/>
  <c r="DC26" i="11"/>
  <c r="DC27" i="11"/>
  <c r="DC28" i="11"/>
  <c r="DC29" i="11"/>
  <c r="DC30" i="11"/>
  <c r="DC31" i="11"/>
  <c r="DC32" i="11"/>
  <c r="DC33" i="11"/>
  <c r="DC34" i="11"/>
  <c r="DC35" i="11"/>
  <c r="DC36" i="11"/>
  <c r="DC37" i="11"/>
  <c r="DC38" i="11"/>
  <c r="DC39" i="11"/>
  <c r="DC40" i="11"/>
  <c r="DC41" i="11"/>
  <c r="DC42" i="11"/>
  <c r="DC43" i="11"/>
  <c r="DC44" i="11"/>
  <c r="DC45" i="11"/>
  <c r="DC46" i="11"/>
  <c r="DC47" i="11"/>
  <c r="DC48" i="11"/>
  <c r="DC49" i="11"/>
  <c r="DC50" i="11"/>
  <c r="DC51" i="11"/>
  <c r="DC52" i="11"/>
  <c r="DC53" i="11"/>
  <c r="DC54" i="11"/>
  <c r="DC55" i="11"/>
  <c r="DC56" i="11"/>
  <c r="DC57" i="11"/>
  <c r="DC58" i="11"/>
  <c r="DC59" i="11"/>
  <c r="DC60" i="11"/>
  <c r="DC61" i="11"/>
  <c r="DC62" i="11"/>
  <c r="DC63" i="11"/>
  <c r="DC64" i="11"/>
  <c r="DC65" i="11"/>
  <c r="DC66" i="11"/>
  <c r="DC67" i="11"/>
  <c r="DC68" i="11"/>
  <c r="DC69" i="11"/>
  <c r="DC70" i="11"/>
  <c r="DC71" i="11"/>
  <c r="DC72" i="11"/>
  <c r="DC73" i="11"/>
  <c r="DC74" i="11"/>
  <c r="DC75" i="11"/>
  <c r="DC76" i="11"/>
  <c r="DC77" i="11"/>
  <c r="DC78" i="11"/>
  <c r="DC79" i="11"/>
  <c r="DC80" i="11"/>
  <c r="DC81" i="11"/>
  <c r="DC82" i="11"/>
  <c r="DC83" i="11"/>
  <c r="DC84" i="11"/>
  <c r="DC85" i="11"/>
  <c r="DC86" i="11"/>
  <c r="DC87" i="11"/>
  <c r="DC88" i="11"/>
  <c r="DC89" i="11"/>
  <c r="DC90" i="11"/>
  <c r="DC91" i="11"/>
  <c r="DC92" i="11"/>
  <c r="DC93" i="11"/>
  <c r="DC94" i="11"/>
  <c r="DC95" i="11"/>
  <c r="DC96" i="11"/>
  <c r="DC97" i="11"/>
  <c r="DC98" i="11"/>
  <c r="DC99" i="11"/>
  <c r="DC100" i="11"/>
  <c r="DC101" i="11"/>
  <c r="DC102" i="11"/>
  <c r="DC103" i="11"/>
  <c r="DC104" i="11"/>
  <c r="DC105" i="11"/>
  <c r="DC6" i="11"/>
  <c r="DB6" i="11"/>
  <c r="DB7" i="11"/>
  <c r="DB8" i="11"/>
  <c r="DB9" i="11"/>
  <c r="DB10" i="11"/>
  <c r="DB11" i="11"/>
  <c r="DB12" i="11"/>
  <c r="DB13" i="11"/>
  <c r="DB14" i="11"/>
  <c r="DB15" i="11"/>
  <c r="DB16" i="11"/>
  <c r="DB17" i="11"/>
  <c r="DB18" i="11"/>
  <c r="DB19" i="11"/>
  <c r="DB20" i="11"/>
  <c r="DB21" i="11"/>
  <c r="DB22" i="11"/>
  <c r="DB23" i="11"/>
  <c r="DB24" i="11"/>
  <c r="DB25" i="11"/>
  <c r="DB26" i="11"/>
  <c r="DB27" i="11"/>
  <c r="DB28" i="11"/>
  <c r="DB29" i="11"/>
  <c r="DB30" i="11"/>
  <c r="DB31" i="11"/>
  <c r="DB32" i="11"/>
  <c r="DB33" i="11"/>
  <c r="DB34" i="11"/>
  <c r="DB35" i="11"/>
  <c r="DB36" i="11"/>
  <c r="DB37" i="11"/>
  <c r="DB38" i="11"/>
  <c r="DB39" i="11"/>
  <c r="DB40" i="11"/>
  <c r="DB41" i="11"/>
  <c r="DB42" i="11"/>
  <c r="DB43" i="11"/>
  <c r="DB44" i="11"/>
  <c r="DB45" i="11"/>
  <c r="DB46" i="11"/>
  <c r="DB47" i="11"/>
  <c r="DB48" i="11"/>
  <c r="DB49" i="11"/>
  <c r="DB50" i="11"/>
  <c r="DB51" i="11"/>
  <c r="DB52" i="11"/>
  <c r="DB53" i="11"/>
  <c r="DB54" i="11"/>
  <c r="DB55" i="11"/>
  <c r="DB56" i="11"/>
  <c r="DB57" i="11"/>
  <c r="DB58" i="11"/>
  <c r="DB59" i="11"/>
  <c r="DB60" i="11"/>
  <c r="DB61" i="11"/>
  <c r="DB62" i="11"/>
  <c r="DB63" i="11"/>
  <c r="DB64" i="11"/>
  <c r="DB65" i="11"/>
  <c r="DB66" i="11"/>
  <c r="DB67" i="11"/>
  <c r="DB68" i="11"/>
  <c r="DB69" i="11"/>
  <c r="DB70" i="11"/>
  <c r="DB71" i="11"/>
  <c r="DB72" i="11"/>
  <c r="DB73" i="11"/>
  <c r="DB74" i="11"/>
  <c r="DB75" i="11"/>
  <c r="DB76" i="11"/>
  <c r="DB77" i="11"/>
  <c r="DB78" i="11"/>
  <c r="DB79" i="11"/>
  <c r="DB80" i="11"/>
  <c r="DB81" i="11"/>
  <c r="DB82" i="11"/>
  <c r="DB83" i="11"/>
  <c r="DB84" i="11"/>
  <c r="DB85" i="11"/>
  <c r="DB86" i="11"/>
  <c r="DB87" i="11"/>
  <c r="DB88" i="11"/>
  <c r="DB89" i="11"/>
  <c r="DB90" i="11"/>
  <c r="DB91" i="11"/>
  <c r="DB92" i="11"/>
  <c r="DB93" i="11"/>
  <c r="DB94" i="11"/>
  <c r="DB95" i="11"/>
  <c r="DB96" i="11"/>
  <c r="DB97" i="11"/>
  <c r="DB98" i="11"/>
  <c r="DB99" i="11"/>
  <c r="DB100" i="11"/>
  <c r="DB101" i="11"/>
  <c r="DB102" i="11"/>
  <c r="DB103" i="11"/>
  <c r="DB104" i="11"/>
  <c r="DB105" i="11"/>
  <c r="DA6" i="11"/>
  <c r="DA7" i="11"/>
  <c r="DA8" i="11"/>
  <c r="DA9" i="11"/>
  <c r="DA10" i="11"/>
  <c r="DA11" i="11"/>
  <c r="DA12" i="11"/>
  <c r="DA13" i="11"/>
  <c r="DA14" i="11"/>
  <c r="DA15" i="11"/>
  <c r="DA16" i="11"/>
  <c r="DA17" i="11"/>
  <c r="DA18" i="11"/>
  <c r="DA19" i="11"/>
  <c r="DA20" i="11"/>
  <c r="DA21" i="11"/>
  <c r="DA22" i="11"/>
  <c r="DA23" i="11"/>
  <c r="DA24" i="11"/>
  <c r="DA25" i="11"/>
  <c r="DA26" i="11"/>
  <c r="DA27" i="11"/>
  <c r="DA28" i="11"/>
  <c r="DA29" i="11"/>
  <c r="DA30" i="11"/>
  <c r="DA31" i="11"/>
  <c r="DA32" i="11"/>
  <c r="DA33" i="11"/>
  <c r="DA34" i="11"/>
  <c r="DA35" i="11"/>
  <c r="DA36" i="11"/>
  <c r="DA37" i="11"/>
  <c r="DA38" i="11"/>
  <c r="DA39" i="11"/>
  <c r="DA40" i="11"/>
  <c r="DA41" i="11"/>
  <c r="DA42" i="11"/>
  <c r="DA43" i="11"/>
  <c r="DA44" i="11"/>
  <c r="DA45" i="11"/>
  <c r="DA46" i="11"/>
  <c r="DA47" i="11"/>
  <c r="DA48" i="11"/>
  <c r="DA49" i="11"/>
  <c r="DA50" i="11"/>
  <c r="DA51" i="11"/>
  <c r="DA52" i="11"/>
  <c r="DA53" i="11"/>
  <c r="DA54" i="11"/>
  <c r="DA55" i="11"/>
  <c r="DA56" i="11"/>
  <c r="DA57" i="11"/>
  <c r="DA58" i="11"/>
  <c r="DA59" i="11"/>
  <c r="DA60" i="11"/>
  <c r="DA61" i="11"/>
  <c r="DA62" i="11"/>
  <c r="DA63" i="11"/>
  <c r="DA64" i="11"/>
  <c r="DA65" i="11"/>
  <c r="DA66" i="11"/>
  <c r="DA67" i="11"/>
  <c r="DA68" i="11"/>
  <c r="DA69" i="11"/>
  <c r="DA70" i="11"/>
  <c r="DA71" i="11"/>
  <c r="DA72" i="11"/>
  <c r="DA73" i="11"/>
  <c r="DA74" i="11"/>
  <c r="DA75" i="11"/>
  <c r="DA76" i="11"/>
  <c r="DA77" i="11"/>
  <c r="DA78" i="11"/>
  <c r="DA79" i="11"/>
  <c r="DA80" i="11"/>
  <c r="DA81" i="11"/>
  <c r="DA82" i="11"/>
  <c r="DA83" i="11"/>
  <c r="DA84" i="11"/>
  <c r="DA85" i="11"/>
  <c r="DA86" i="11"/>
  <c r="DA87" i="11"/>
  <c r="DA88" i="11"/>
  <c r="DA89" i="11"/>
  <c r="DA90" i="11"/>
  <c r="DA91" i="11"/>
  <c r="DA92" i="11"/>
  <c r="DA93" i="11"/>
  <c r="DA94" i="11"/>
  <c r="DA95" i="11"/>
  <c r="DA96" i="11"/>
  <c r="DA97" i="11"/>
  <c r="DA98" i="11"/>
  <c r="DA99" i="11"/>
  <c r="DA100" i="11"/>
  <c r="DA101" i="11"/>
  <c r="DA102" i="11"/>
  <c r="DA103" i="11"/>
  <c r="DA104" i="11"/>
  <c r="DA105" i="11"/>
  <c r="CZ6" i="11"/>
  <c r="CZ7" i="11"/>
  <c r="CZ8" i="11"/>
  <c r="CZ9" i="11"/>
  <c r="CZ10" i="11"/>
  <c r="CZ11" i="11"/>
  <c r="CZ12" i="11"/>
  <c r="CZ13" i="11"/>
  <c r="CZ14" i="11"/>
  <c r="CZ15" i="11"/>
  <c r="CZ16" i="11"/>
  <c r="CZ17" i="11"/>
  <c r="CZ18" i="11"/>
  <c r="CZ19" i="11"/>
  <c r="CZ20" i="11"/>
  <c r="CZ21" i="11"/>
  <c r="CZ22" i="11"/>
  <c r="CZ23" i="11"/>
  <c r="CZ24" i="11"/>
  <c r="CZ25" i="11"/>
  <c r="CZ26" i="11"/>
  <c r="CZ27" i="11"/>
  <c r="CZ28" i="11"/>
  <c r="CZ29" i="11"/>
  <c r="CZ30" i="11"/>
  <c r="CZ31" i="11"/>
  <c r="CZ32" i="11"/>
  <c r="CZ33" i="11"/>
  <c r="CZ34" i="11"/>
  <c r="CZ35" i="11"/>
  <c r="CZ36" i="11"/>
  <c r="CZ37" i="11"/>
  <c r="CZ38" i="11"/>
  <c r="CZ39" i="11"/>
  <c r="CZ40" i="11"/>
  <c r="CZ41" i="11"/>
  <c r="CZ42" i="11"/>
  <c r="CZ43" i="11"/>
  <c r="CZ44" i="11"/>
  <c r="CZ45" i="11"/>
  <c r="CZ46" i="11"/>
  <c r="CZ47" i="11"/>
  <c r="CZ48" i="11"/>
  <c r="CZ49" i="11"/>
  <c r="CZ50" i="11"/>
  <c r="CZ51" i="11"/>
  <c r="CZ52" i="11"/>
  <c r="CZ53" i="11"/>
  <c r="CZ54" i="11"/>
  <c r="CZ55" i="11"/>
  <c r="CZ56" i="11"/>
  <c r="CZ57" i="11"/>
  <c r="CZ58" i="11"/>
  <c r="CZ59" i="11"/>
  <c r="CZ60" i="11"/>
  <c r="CZ61" i="11"/>
  <c r="CZ62" i="11"/>
  <c r="CZ63" i="11"/>
  <c r="CZ64" i="11"/>
  <c r="CZ65" i="11"/>
  <c r="CZ66" i="11"/>
  <c r="CZ67" i="11"/>
  <c r="CZ68" i="11"/>
  <c r="CZ69" i="11"/>
  <c r="CZ70" i="11"/>
  <c r="CZ71" i="11"/>
  <c r="CZ72" i="11"/>
  <c r="CZ73" i="11"/>
  <c r="CZ74" i="11"/>
  <c r="CZ75" i="11"/>
  <c r="CZ76" i="11"/>
  <c r="CZ77" i="11"/>
  <c r="CZ78" i="11"/>
  <c r="CZ79" i="11"/>
  <c r="CZ80" i="11"/>
  <c r="CZ81" i="11"/>
  <c r="CZ82" i="11"/>
  <c r="CZ83" i="11"/>
  <c r="CZ84" i="11"/>
  <c r="CZ85" i="11"/>
  <c r="CZ86" i="11"/>
  <c r="CZ87" i="11"/>
  <c r="CZ88" i="11"/>
  <c r="CZ89" i="11"/>
  <c r="CZ90" i="11"/>
  <c r="CZ91" i="11"/>
  <c r="CZ92" i="11"/>
  <c r="CZ93" i="11"/>
  <c r="CZ94" i="11"/>
  <c r="CZ95" i="11"/>
  <c r="CZ96" i="11"/>
  <c r="CZ97" i="11"/>
  <c r="CZ98" i="11"/>
  <c r="CZ99" i="11"/>
  <c r="CZ100" i="11"/>
  <c r="CZ101" i="11"/>
  <c r="CZ102" i="11"/>
  <c r="CZ103" i="11"/>
  <c r="CZ104" i="11"/>
  <c r="CZ105" i="11"/>
  <c r="CX6" i="11"/>
  <c r="CX7" i="11"/>
  <c r="CX8" i="11"/>
  <c r="CX9" i="11"/>
  <c r="CX10" i="11"/>
  <c r="CX11" i="11"/>
  <c r="CX12" i="11"/>
  <c r="CX13" i="11"/>
  <c r="CX14" i="11"/>
  <c r="CX15" i="11"/>
  <c r="CX16" i="11"/>
  <c r="CX17" i="11"/>
  <c r="CX18" i="11"/>
  <c r="CX19" i="11"/>
  <c r="CX20" i="11"/>
  <c r="CX21" i="11"/>
  <c r="CX22" i="11"/>
  <c r="CX23" i="11"/>
  <c r="CX24" i="11"/>
  <c r="CX25" i="11"/>
  <c r="CX26" i="11"/>
  <c r="CX27" i="11"/>
  <c r="CX28" i="11"/>
  <c r="CX29" i="11"/>
  <c r="CX30" i="11"/>
  <c r="CX31" i="11"/>
  <c r="CX32" i="11"/>
  <c r="CX33" i="11"/>
  <c r="CX34" i="11"/>
  <c r="CX35" i="11"/>
  <c r="CX36" i="11"/>
  <c r="CX37" i="11"/>
  <c r="CX38" i="11"/>
  <c r="CX39" i="11"/>
  <c r="CX40" i="11"/>
  <c r="CX41" i="11"/>
  <c r="CX42" i="11"/>
  <c r="CX43" i="11"/>
  <c r="CX44" i="11"/>
  <c r="CX45" i="11"/>
  <c r="CX46" i="11"/>
  <c r="CX47" i="11"/>
  <c r="CX48" i="11"/>
  <c r="CX49" i="11"/>
  <c r="CX50" i="11"/>
  <c r="CX51" i="11"/>
  <c r="CX52" i="11"/>
  <c r="CX53" i="11"/>
  <c r="CX54" i="11"/>
  <c r="CX55" i="11"/>
  <c r="CX56" i="11"/>
  <c r="CX57" i="11"/>
  <c r="CX58" i="11"/>
  <c r="CX59" i="11"/>
  <c r="CX60" i="11"/>
  <c r="CX61" i="11"/>
  <c r="CX62" i="11"/>
  <c r="CX63" i="11"/>
  <c r="CX64" i="11"/>
  <c r="CX65" i="11"/>
  <c r="CX66" i="11"/>
  <c r="CX67" i="11"/>
  <c r="CX68" i="11"/>
  <c r="CX69" i="11"/>
  <c r="CX70" i="11"/>
  <c r="CX71" i="11"/>
  <c r="CX72" i="11"/>
  <c r="CX73" i="11"/>
  <c r="CX74" i="11"/>
  <c r="CX75" i="11"/>
  <c r="CX76" i="11"/>
  <c r="CX77" i="11"/>
  <c r="CX78" i="11"/>
  <c r="CX79" i="11"/>
  <c r="CX80" i="11"/>
  <c r="CX81" i="11"/>
  <c r="CX82" i="11"/>
  <c r="CX83" i="11"/>
  <c r="CX84" i="11"/>
  <c r="CX85" i="11"/>
  <c r="CX86" i="11"/>
  <c r="CX87" i="11"/>
  <c r="CX88" i="11"/>
  <c r="CX89" i="11"/>
  <c r="CX90" i="11"/>
  <c r="CX91" i="11"/>
  <c r="CX92" i="11"/>
  <c r="CX93" i="11"/>
  <c r="CX94" i="11"/>
  <c r="CX95" i="11"/>
  <c r="CX96" i="11"/>
  <c r="CX97" i="11"/>
  <c r="CX98" i="11"/>
  <c r="CX99" i="11"/>
  <c r="CX100" i="11"/>
  <c r="CX101" i="11"/>
  <c r="CX102" i="11"/>
  <c r="CX103" i="11"/>
  <c r="CX104" i="11"/>
  <c r="CX105" i="11"/>
  <c r="CV6" i="11"/>
  <c r="CV7" i="11"/>
  <c r="CV8" i="11"/>
  <c r="CV9" i="11"/>
  <c r="CV10" i="11"/>
  <c r="CV11" i="11"/>
  <c r="CV12" i="11"/>
  <c r="CV13" i="11"/>
  <c r="CV14" i="11"/>
  <c r="CV15" i="11"/>
  <c r="CV16" i="11"/>
  <c r="CV17" i="11"/>
  <c r="CV18" i="11"/>
  <c r="CV19" i="11"/>
  <c r="CV20" i="11"/>
  <c r="CV21" i="11"/>
  <c r="CV22" i="11"/>
  <c r="CV23" i="11"/>
  <c r="CV24" i="11"/>
  <c r="CV25" i="11"/>
  <c r="CV26" i="11"/>
  <c r="CV27" i="11"/>
  <c r="CV28" i="11"/>
  <c r="CV29" i="11"/>
  <c r="CV30" i="11"/>
  <c r="CV31" i="11"/>
  <c r="CV32" i="11"/>
  <c r="CV33" i="11"/>
  <c r="CV34" i="11"/>
  <c r="CV35" i="11"/>
  <c r="CV36" i="11"/>
  <c r="CV37" i="11"/>
  <c r="CV38" i="11"/>
  <c r="CV39" i="11"/>
  <c r="CV40" i="11"/>
  <c r="CV41" i="11"/>
  <c r="CV42" i="11"/>
  <c r="CV43" i="11"/>
  <c r="CV44" i="11"/>
  <c r="CV45" i="11"/>
  <c r="CV46" i="11"/>
  <c r="CV47" i="11"/>
  <c r="CV48" i="11"/>
  <c r="CV49" i="11"/>
  <c r="CV50" i="11"/>
  <c r="CV51" i="11"/>
  <c r="CV52" i="11"/>
  <c r="CV53" i="11"/>
  <c r="CV54" i="11"/>
  <c r="CV55" i="11"/>
  <c r="CV56" i="11"/>
  <c r="CV57" i="11"/>
  <c r="CV58" i="11"/>
  <c r="CV59" i="11"/>
  <c r="CV60" i="11"/>
  <c r="CV61" i="11"/>
  <c r="CV62" i="11"/>
  <c r="CV63" i="11"/>
  <c r="CV64" i="11"/>
  <c r="CV65" i="11"/>
  <c r="CV66" i="11"/>
  <c r="CV67" i="11"/>
  <c r="CV68" i="11"/>
  <c r="CV69" i="11"/>
  <c r="CV70" i="11"/>
  <c r="CV71" i="11"/>
  <c r="CV72" i="11"/>
  <c r="CV73" i="11"/>
  <c r="CV74" i="11"/>
  <c r="CV75" i="11"/>
  <c r="CV76" i="11"/>
  <c r="CV77" i="11"/>
  <c r="CV78" i="11"/>
  <c r="CV79" i="11"/>
  <c r="CV80" i="11"/>
  <c r="CV81" i="11"/>
  <c r="CV82" i="11"/>
  <c r="CV83" i="11"/>
  <c r="CV84" i="11"/>
  <c r="CV85" i="11"/>
  <c r="CV86" i="11"/>
  <c r="CV87" i="11"/>
  <c r="CV88" i="11"/>
  <c r="CV89" i="11"/>
  <c r="CV90" i="11"/>
  <c r="CV91" i="11"/>
  <c r="CV92" i="11"/>
  <c r="CV93" i="11"/>
  <c r="CV94" i="11"/>
  <c r="CV95" i="11"/>
  <c r="CV96" i="11"/>
  <c r="CV97" i="11"/>
  <c r="CV98" i="11"/>
  <c r="CV99" i="11"/>
  <c r="CV100" i="11"/>
  <c r="CV101" i="11"/>
  <c r="CV102" i="11"/>
  <c r="CV103" i="11"/>
  <c r="CV104" i="11"/>
  <c r="CV105" i="11"/>
  <c r="CW7" i="11"/>
  <c r="CW8" i="11"/>
  <c r="CW9" i="11"/>
  <c r="CW10" i="11"/>
  <c r="CW11" i="11"/>
  <c r="CW12" i="11"/>
  <c r="CW13" i="11"/>
  <c r="CW14" i="11"/>
  <c r="CW15" i="11"/>
  <c r="CW16" i="11"/>
  <c r="CW17" i="11"/>
  <c r="CW18" i="11"/>
  <c r="CW19" i="11"/>
  <c r="CW20" i="11"/>
  <c r="CW21" i="11"/>
  <c r="CW22" i="11"/>
  <c r="CW23" i="11"/>
  <c r="CW24" i="11"/>
  <c r="CW25" i="11"/>
  <c r="CW26" i="11"/>
  <c r="CW27" i="11"/>
  <c r="CW28" i="11"/>
  <c r="CW29" i="11"/>
  <c r="CW30" i="11"/>
  <c r="CW31" i="11"/>
  <c r="CW32" i="11"/>
  <c r="CW33" i="11"/>
  <c r="CW34" i="11"/>
  <c r="CW35" i="11"/>
  <c r="CW36" i="11"/>
  <c r="CW37" i="11"/>
  <c r="CW38" i="11"/>
  <c r="CW39" i="11"/>
  <c r="CW40" i="11"/>
  <c r="CW41" i="11"/>
  <c r="CW42" i="11"/>
  <c r="CW43" i="11"/>
  <c r="CW44" i="11"/>
  <c r="CW45" i="11"/>
  <c r="CW46" i="11"/>
  <c r="CW47" i="11"/>
  <c r="CW48" i="11"/>
  <c r="CW49" i="11"/>
  <c r="CW50" i="11"/>
  <c r="CW51" i="11"/>
  <c r="CW52" i="11"/>
  <c r="CW53" i="11"/>
  <c r="CW54" i="11"/>
  <c r="CW55" i="11"/>
  <c r="CW56" i="11"/>
  <c r="CW57" i="11"/>
  <c r="CW58" i="11"/>
  <c r="CW59" i="11"/>
  <c r="CW60" i="11"/>
  <c r="CW61" i="11"/>
  <c r="CW62" i="11"/>
  <c r="CW63" i="11"/>
  <c r="CW64" i="11"/>
  <c r="CW65" i="11"/>
  <c r="CW66" i="11"/>
  <c r="CW67" i="11"/>
  <c r="CW68" i="11"/>
  <c r="CW69" i="11"/>
  <c r="CW70" i="11"/>
  <c r="CW71" i="11"/>
  <c r="CW72" i="11"/>
  <c r="CW73" i="11"/>
  <c r="CW74" i="11"/>
  <c r="CW75" i="11"/>
  <c r="CW76" i="11"/>
  <c r="CW77" i="11"/>
  <c r="CW78" i="11"/>
  <c r="CW79" i="11"/>
  <c r="CW80" i="11"/>
  <c r="CW81" i="11"/>
  <c r="CW82" i="11"/>
  <c r="CW83" i="11"/>
  <c r="CW84" i="11"/>
  <c r="CW85" i="11"/>
  <c r="CW86" i="11"/>
  <c r="CW87" i="11"/>
  <c r="CW88" i="11"/>
  <c r="CW89" i="11"/>
  <c r="CW90" i="11"/>
  <c r="CW91" i="11"/>
  <c r="CW92" i="11"/>
  <c r="CW93" i="11"/>
  <c r="CW94" i="11"/>
  <c r="CW95" i="11"/>
  <c r="CW96" i="11"/>
  <c r="CW97" i="11"/>
  <c r="CW98" i="11"/>
  <c r="CW99" i="11"/>
  <c r="CW100" i="11"/>
  <c r="CW101" i="11"/>
  <c r="CW102" i="11"/>
  <c r="CW103" i="11"/>
  <c r="CW104" i="11"/>
  <c r="CW105" i="11"/>
  <c r="CW6" i="11"/>
  <c r="CU7" i="11"/>
  <c r="CU8" i="11"/>
  <c r="CU9" i="11"/>
  <c r="CU10" i="11"/>
  <c r="CU11" i="11"/>
  <c r="CU12" i="11"/>
  <c r="CU13" i="11"/>
  <c r="CU14" i="11"/>
  <c r="CU15" i="11"/>
  <c r="CU16" i="11"/>
  <c r="CU17" i="11"/>
  <c r="CU18" i="11"/>
  <c r="CU19" i="11"/>
  <c r="CU20" i="11"/>
  <c r="CU21" i="11"/>
  <c r="CU22" i="11"/>
  <c r="CU23" i="11"/>
  <c r="CU24" i="11"/>
  <c r="CU25" i="11"/>
  <c r="CU26" i="11"/>
  <c r="CU27" i="11"/>
  <c r="CU28" i="11"/>
  <c r="CU29" i="11"/>
  <c r="CU30" i="11"/>
  <c r="CU31" i="11"/>
  <c r="CU32" i="11"/>
  <c r="CU33" i="11"/>
  <c r="CU34" i="11"/>
  <c r="CU35" i="11"/>
  <c r="CU36" i="11"/>
  <c r="CU37" i="11"/>
  <c r="CU38" i="11"/>
  <c r="CU39" i="11"/>
  <c r="CU40" i="11"/>
  <c r="CU41" i="11"/>
  <c r="CU42" i="11"/>
  <c r="CU43" i="11"/>
  <c r="CU44" i="11"/>
  <c r="CU45" i="11"/>
  <c r="CU46" i="11"/>
  <c r="CU47" i="11"/>
  <c r="CU48" i="11"/>
  <c r="CU49" i="11"/>
  <c r="CU50" i="11"/>
  <c r="CU51" i="11"/>
  <c r="CU52" i="11"/>
  <c r="CU53" i="11"/>
  <c r="CU54" i="11"/>
  <c r="CU55" i="11"/>
  <c r="CU56" i="11"/>
  <c r="CU57" i="11"/>
  <c r="CU58" i="11"/>
  <c r="CU59" i="11"/>
  <c r="CU60" i="11"/>
  <c r="CU61" i="11"/>
  <c r="CU62" i="11"/>
  <c r="CU63" i="11"/>
  <c r="CU64" i="11"/>
  <c r="CU65" i="11"/>
  <c r="CU66" i="11"/>
  <c r="CU67" i="11"/>
  <c r="CU68" i="11"/>
  <c r="CU69" i="11"/>
  <c r="CU70" i="11"/>
  <c r="CU71" i="11"/>
  <c r="CU72" i="11"/>
  <c r="CU73" i="11"/>
  <c r="CU74" i="11"/>
  <c r="CU75" i="11"/>
  <c r="CU76" i="11"/>
  <c r="CU77" i="11"/>
  <c r="CU78" i="11"/>
  <c r="CU79" i="11"/>
  <c r="CU80" i="11"/>
  <c r="CU81" i="11"/>
  <c r="CU82" i="11"/>
  <c r="CU83" i="11"/>
  <c r="CU84" i="11"/>
  <c r="CU85" i="11"/>
  <c r="CU86" i="11"/>
  <c r="CU87" i="11"/>
  <c r="CU88" i="11"/>
  <c r="CU89" i="11"/>
  <c r="CU90" i="11"/>
  <c r="CU91" i="11"/>
  <c r="CU92" i="11"/>
  <c r="CU93" i="11"/>
  <c r="CU94" i="11"/>
  <c r="CU95" i="11"/>
  <c r="CU96" i="11"/>
  <c r="CU97" i="11"/>
  <c r="CU98" i="11"/>
  <c r="CU99" i="11"/>
  <c r="CU100" i="11"/>
  <c r="CU101" i="11"/>
  <c r="CU102" i="11"/>
  <c r="CU103" i="11"/>
  <c r="CU104" i="11"/>
  <c r="CU105" i="11"/>
  <c r="CU6" i="11"/>
  <c r="CS7" i="11"/>
  <c r="CS8" i="11"/>
  <c r="CS9" i="11"/>
  <c r="CS10" i="11"/>
  <c r="CS11" i="11"/>
  <c r="CS12" i="11"/>
  <c r="CS13" i="11"/>
  <c r="CS14" i="11"/>
  <c r="CS15" i="11"/>
  <c r="CS16" i="11"/>
  <c r="CS17" i="11"/>
  <c r="CS18" i="11"/>
  <c r="CS19" i="11"/>
  <c r="CS20" i="11"/>
  <c r="CS21" i="11"/>
  <c r="CS22" i="11"/>
  <c r="CS23" i="11"/>
  <c r="CS24" i="11"/>
  <c r="CS25" i="11"/>
  <c r="CS26" i="11"/>
  <c r="CS27" i="11"/>
  <c r="CS28" i="11"/>
  <c r="CS29" i="11"/>
  <c r="CS30" i="11"/>
  <c r="CS31" i="11"/>
  <c r="CS32" i="11"/>
  <c r="CS33" i="11"/>
  <c r="CS34" i="11"/>
  <c r="CS35" i="11"/>
  <c r="CS36" i="11"/>
  <c r="CS37" i="11"/>
  <c r="CS38" i="11"/>
  <c r="CS39" i="11"/>
  <c r="CS40" i="11"/>
  <c r="CS41" i="11"/>
  <c r="CS42" i="11"/>
  <c r="CS43" i="11"/>
  <c r="CS44" i="11"/>
  <c r="CS45" i="11"/>
  <c r="CS46" i="11"/>
  <c r="CS47" i="11"/>
  <c r="CS48" i="11"/>
  <c r="CS49" i="11"/>
  <c r="CS50" i="11"/>
  <c r="CS51" i="11"/>
  <c r="CS52" i="11"/>
  <c r="CS53" i="11"/>
  <c r="CS54" i="11"/>
  <c r="CS55" i="11"/>
  <c r="CS56" i="11"/>
  <c r="CS57" i="11"/>
  <c r="CS58" i="11"/>
  <c r="CS59" i="11"/>
  <c r="CS60" i="11"/>
  <c r="CS61" i="11"/>
  <c r="CS62" i="11"/>
  <c r="CS63" i="11"/>
  <c r="CS64" i="11"/>
  <c r="CS65" i="11"/>
  <c r="CS66" i="11"/>
  <c r="CS67" i="11"/>
  <c r="CS68" i="11"/>
  <c r="CS69" i="11"/>
  <c r="CS70" i="11"/>
  <c r="CS71" i="11"/>
  <c r="CS72" i="11"/>
  <c r="CS73" i="11"/>
  <c r="CS74" i="11"/>
  <c r="CS75" i="11"/>
  <c r="CS76" i="11"/>
  <c r="CS77" i="11"/>
  <c r="CS78" i="11"/>
  <c r="CS79" i="11"/>
  <c r="CS80" i="11"/>
  <c r="CS81" i="11"/>
  <c r="CS82" i="11"/>
  <c r="CS83" i="11"/>
  <c r="CS84" i="11"/>
  <c r="CS85" i="11"/>
  <c r="CS86" i="11"/>
  <c r="CS87" i="11"/>
  <c r="CS88" i="11"/>
  <c r="CS89" i="11"/>
  <c r="CS90" i="11"/>
  <c r="CS91" i="11"/>
  <c r="CS92" i="11"/>
  <c r="CS93" i="11"/>
  <c r="CS94" i="11"/>
  <c r="CS95" i="11"/>
  <c r="CS96" i="11"/>
  <c r="CS97" i="11"/>
  <c r="CS98" i="11"/>
  <c r="CS99" i="11"/>
  <c r="CS100" i="11"/>
  <c r="CS101" i="11"/>
  <c r="CS102" i="11"/>
  <c r="CS103" i="11"/>
  <c r="CS104" i="11"/>
  <c r="CS105" i="11"/>
  <c r="CS6" i="11"/>
  <c r="CR7" i="11"/>
  <c r="CR8" i="11"/>
  <c r="CR9" i="11"/>
  <c r="CR10" i="11"/>
  <c r="CR11" i="11"/>
  <c r="CR12" i="11"/>
  <c r="CR13" i="11"/>
  <c r="CR14" i="11"/>
  <c r="CR15" i="11"/>
  <c r="CR16" i="11"/>
  <c r="CR17" i="11"/>
  <c r="CR18" i="11"/>
  <c r="CR19" i="11"/>
  <c r="CR20" i="11"/>
  <c r="CR21" i="11"/>
  <c r="CR22" i="11"/>
  <c r="CR23" i="11"/>
  <c r="CR24" i="11"/>
  <c r="CR25" i="11"/>
  <c r="CR26" i="11"/>
  <c r="CR27" i="11"/>
  <c r="CR28" i="11"/>
  <c r="CR29" i="11"/>
  <c r="CR30" i="11"/>
  <c r="CR31" i="11"/>
  <c r="CR32" i="11"/>
  <c r="CR33" i="11"/>
  <c r="CR34" i="11"/>
  <c r="CR35" i="11"/>
  <c r="CR36" i="11"/>
  <c r="CR37" i="11"/>
  <c r="CR38" i="11"/>
  <c r="CR39" i="11"/>
  <c r="CR40" i="11"/>
  <c r="CR41" i="11"/>
  <c r="CR42" i="11"/>
  <c r="CR43" i="11"/>
  <c r="CR44" i="11"/>
  <c r="CR45" i="11"/>
  <c r="CR46" i="11"/>
  <c r="CR47" i="11"/>
  <c r="CR48" i="11"/>
  <c r="CR49" i="11"/>
  <c r="CR50" i="11"/>
  <c r="CR51" i="11"/>
  <c r="CR52" i="11"/>
  <c r="CR53" i="11"/>
  <c r="CR54" i="11"/>
  <c r="CR55" i="11"/>
  <c r="CR56" i="11"/>
  <c r="CR57" i="11"/>
  <c r="CR58" i="11"/>
  <c r="CR59" i="11"/>
  <c r="CR60" i="11"/>
  <c r="CR61" i="11"/>
  <c r="CR62" i="11"/>
  <c r="CR63" i="11"/>
  <c r="CR64" i="11"/>
  <c r="CR65" i="11"/>
  <c r="CR66" i="11"/>
  <c r="CR67" i="11"/>
  <c r="CR68" i="11"/>
  <c r="CR69" i="11"/>
  <c r="CR70" i="11"/>
  <c r="CR71" i="11"/>
  <c r="CR72" i="11"/>
  <c r="CR73" i="11"/>
  <c r="CR74" i="11"/>
  <c r="CR75" i="11"/>
  <c r="CR76" i="11"/>
  <c r="CR77" i="11"/>
  <c r="CR78" i="11"/>
  <c r="CR79" i="11"/>
  <c r="CR80" i="11"/>
  <c r="CR81" i="11"/>
  <c r="CR82" i="11"/>
  <c r="CR83" i="11"/>
  <c r="CR84" i="11"/>
  <c r="CR85" i="11"/>
  <c r="CR86" i="11"/>
  <c r="CR87" i="11"/>
  <c r="CR88" i="11"/>
  <c r="CR89" i="11"/>
  <c r="CR90" i="11"/>
  <c r="CR91" i="11"/>
  <c r="CR92" i="11"/>
  <c r="CR93" i="11"/>
  <c r="CR94" i="11"/>
  <c r="CR95" i="11"/>
  <c r="CR96" i="11"/>
  <c r="CR97" i="11"/>
  <c r="CR98" i="11"/>
  <c r="CR99" i="11"/>
  <c r="CR100" i="11"/>
  <c r="CR101" i="11"/>
  <c r="CR102" i="11"/>
  <c r="CR103" i="11"/>
  <c r="CR104" i="11"/>
  <c r="CR105" i="11"/>
  <c r="CR6" i="11"/>
  <c r="CQ7" i="11"/>
  <c r="CQ8" i="11"/>
  <c r="CQ9" i="11"/>
  <c r="CQ10" i="11"/>
  <c r="CQ11" i="11"/>
  <c r="CQ12" i="11"/>
  <c r="CQ13" i="11"/>
  <c r="CQ14" i="11"/>
  <c r="CQ15" i="11"/>
  <c r="CQ16" i="11"/>
  <c r="CQ17" i="11"/>
  <c r="CQ18" i="11"/>
  <c r="CQ19" i="11"/>
  <c r="CQ20" i="11"/>
  <c r="CQ21" i="11"/>
  <c r="CQ22" i="11"/>
  <c r="CQ23" i="11"/>
  <c r="CQ24" i="11"/>
  <c r="CQ25" i="11"/>
  <c r="CQ26" i="11"/>
  <c r="CQ27" i="11"/>
  <c r="CQ28" i="11"/>
  <c r="CQ29" i="11"/>
  <c r="CQ30" i="11"/>
  <c r="CQ31" i="11"/>
  <c r="CQ32" i="11"/>
  <c r="CQ33" i="11"/>
  <c r="CQ34" i="11"/>
  <c r="CQ35" i="11"/>
  <c r="CQ36" i="11"/>
  <c r="CQ37" i="11"/>
  <c r="CQ38" i="11"/>
  <c r="CQ39" i="11"/>
  <c r="CQ40" i="11"/>
  <c r="CQ41" i="11"/>
  <c r="CQ42" i="11"/>
  <c r="CQ43" i="11"/>
  <c r="CQ44" i="11"/>
  <c r="CQ45" i="11"/>
  <c r="CQ46" i="11"/>
  <c r="CQ47" i="11"/>
  <c r="CQ48" i="11"/>
  <c r="CQ49" i="11"/>
  <c r="CQ50" i="11"/>
  <c r="CQ51" i="11"/>
  <c r="CQ52" i="11"/>
  <c r="CQ53" i="11"/>
  <c r="CQ54" i="11"/>
  <c r="CQ55" i="11"/>
  <c r="CQ56" i="11"/>
  <c r="CQ57" i="11"/>
  <c r="CQ58" i="11"/>
  <c r="CQ59" i="11"/>
  <c r="CQ60" i="11"/>
  <c r="CQ61" i="11"/>
  <c r="CQ62" i="11"/>
  <c r="CQ63" i="11"/>
  <c r="CQ64" i="11"/>
  <c r="CQ65" i="11"/>
  <c r="CQ66" i="11"/>
  <c r="CQ67" i="11"/>
  <c r="CQ68" i="11"/>
  <c r="CQ69" i="11"/>
  <c r="CQ70" i="11"/>
  <c r="CQ71" i="11"/>
  <c r="CQ72" i="11"/>
  <c r="CQ73" i="11"/>
  <c r="CQ74" i="11"/>
  <c r="CQ75" i="11"/>
  <c r="CQ76" i="11"/>
  <c r="CQ77" i="11"/>
  <c r="CQ78" i="11"/>
  <c r="CQ79" i="11"/>
  <c r="CQ80" i="11"/>
  <c r="CQ81" i="11"/>
  <c r="CQ82" i="11"/>
  <c r="CQ83" i="11"/>
  <c r="CQ84" i="11"/>
  <c r="CQ85" i="11"/>
  <c r="CQ86" i="11"/>
  <c r="CQ87" i="11"/>
  <c r="CQ88" i="11"/>
  <c r="CQ89" i="11"/>
  <c r="CQ90" i="11"/>
  <c r="CQ91" i="11"/>
  <c r="CQ92" i="11"/>
  <c r="CQ93" i="11"/>
  <c r="CQ94" i="11"/>
  <c r="CQ95" i="11"/>
  <c r="CQ96" i="11"/>
  <c r="CQ97" i="11"/>
  <c r="CQ98" i="11"/>
  <c r="CQ99" i="11"/>
  <c r="CQ100" i="11"/>
  <c r="CQ101" i="11"/>
  <c r="CQ102" i="11"/>
  <c r="CQ103" i="11"/>
  <c r="CQ104" i="11"/>
  <c r="CQ105" i="11"/>
  <c r="CP6" i="11"/>
  <c r="CQ6" i="11"/>
  <c r="A330" i="27" a="1"/>
  <c r="A330" i="27" s="1"/>
  <c r="CX105" i="27"/>
  <c r="CX106" i="27"/>
  <c r="CX107" i="27"/>
  <c r="CX108" i="27"/>
  <c r="CX109" i="27"/>
  <c r="CX110" i="27"/>
  <c r="CX111" i="27"/>
  <c r="CX112" i="27"/>
  <c r="CX113" i="27"/>
  <c r="CX114" i="27"/>
  <c r="CX115" i="27"/>
  <c r="CX116" i="27"/>
  <c r="CX117" i="27"/>
  <c r="CX118" i="27"/>
  <c r="CX119" i="27"/>
  <c r="CX120" i="27"/>
  <c r="CX121" i="27"/>
  <c r="CX122" i="27"/>
  <c r="CX123" i="27"/>
  <c r="CX124" i="27"/>
  <c r="CX125" i="27"/>
  <c r="CX126" i="27"/>
  <c r="CX127" i="27"/>
  <c r="CX128" i="27"/>
  <c r="CX129" i="27"/>
  <c r="CX130" i="27"/>
  <c r="CX131" i="27"/>
  <c r="CX132" i="27"/>
  <c r="CX133" i="27"/>
  <c r="CX134" i="27"/>
  <c r="CX135" i="27"/>
  <c r="CX136" i="27"/>
  <c r="CX137" i="27"/>
  <c r="CX138" i="27"/>
  <c r="CX139" i="27"/>
  <c r="CX140" i="27"/>
  <c r="CX141" i="27"/>
  <c r="CX142" i="27"/>
  <c r="CX143" i="27"/>
  <c r="CX144" i="27"/>
  <c r="CX145" i="27"/>
  <c r="CX146" i="27"/>
  <c r="CX147" i="27"/>
  <c r="CX148" i="27"/>
  <c r="CX149" i="27"/>
  <c r="CX150" i="27"/>
  <c r="CX151" i="27"/>
  <c r="CX152" i="27"/>
  <c r="CX153" i="27"/>
  <c r="CX154" i="27"/>
  <c r="CX155" i="27"/>
  <c r="CX156" i="27"/>
  <c r="CX157" i="27"/>
  <c r="CX158" i="27"/>
  <c r="CX159" i="27"/>
  <c r="CX160" i="27"/>
  <c r="CX161" i="27"/>
  <c r="CX162" i="27"/>
  <c r="CX163" i="27"/>
  <c r="CX164" i="27"/>
  <c r="CX165" i="27"/>
  <c r="CX166" i="27"/>
  <c r="CX167" i="27"/>
  <c r="CX168" i="27"/>
  <c r="CX169" i="27"/>
  <c r="CX170" i="27"/>
  <c r="CX171" i="27"/>
  <c r="CX172" i="27"/>
  <c r="CX173" i="27"/>
  <c r="CX174" i="27"/>
  <c r="CX175" i="27"/>
  <c r="CX176" i="27"/>
  <c r="CX177" i="27"/>
  <c r="CX178" i="27"/>
  <c r="CX179" i="27"/>
  <c r="CX180" i="27"/>
  <c r="CX181" i="27"/>
  <c r="CX182" i="27"/>
  <c r="CX183" i="27"/>
  <c r="CX184" i="27"/>
  <c r="CX185" i="27"/>
  <c r="CX186" i="27"/>
  <c r="CX187" i="27"/>
  <c r="CX188" i="27"/>
  <c r="CX189" i="27"/>
  <c r="CX190" i="27"/>
  <c r="CX191" i="27"/>
  <c r="CX192" i="27"/>
  <c r="CX193" i="27"/>
  <c r="CX194" i="27"/>
  <c r="CX195" i="27"/>
  <c r="CX196" i="27"/>
  <c r="CX197" i="27"/>
  <c r="CX198" i="27"/>
  <c r="CX199" i="27"/>
  <c r="CX200" i="27"/>
  <c r="CX201" i="27"/>
  <c r="CX202" i="27"/>
  <c r="CX203" i="27"/>
  <c r="CX104" i="27"/>
  <c r="AE7" i="11" l="1"/>
  <c r="AE8" i="11"/>
  <c r="AE9" i="11"/>
  <c r="AE10" i="11"/>
  <c r="AE11" i="11"/>
  <c r="AE12" i="11"/>
  <c r="AE13" i="11"/>
  <c r="AE14" i="11"/>
  <c r="AE15" i="11"/>
  <c r="AE16" i="11"/>
  <c r="AE17" i="11"/>
  <c r="AE18" i="11"/>
  <c r="AE19" i="11"/>
  <c r="AE20" i="11"/>
  <c r="AE21" i="11"/>
  <c r="AE22" i="11"/>
  <c r="AE23" i="11"/>
  <c r="AE24" i="11"/>
  <c r="AE25" i="11"/>
  <c r="AE26" i="11"/>
  <c r="AE27" i="11"/>
  <c r="AE28" i="11"/>
  <c r="AE29" i="11"/>
  <c r="AE30" i="11"/>
  <c r="AE31" i="11"/>
  <c r="AE32" i="11"/>
  <c r="AE33" i="11"/>
  <c r="AE34" i="11"/>
  <c r="AE35" i="11"/>
  <c r="AE36" i="11"/>
  <c r="AE37" i="11"/>
  <c r="AE38" i="11"/>
  <c r="AE39" i="11"/>
  <c r="AE40" i="11"/>
  <c r="AE41" i="11"/>
  <c r="AE42" i="11"/>
  <c r="AE43" i="11"/>
  <c r="AE44" i="11"/>
  <c r="AE45" i="11"/>
  <c r="AE46" i="11"/>
  <c r="AE47" i="11"/>
  <c r="AE48" i="11"/>
  <c r="AE49" i="11"/>
  <c r="AE50" i="11"/>
  <c r="AE51" i="11"/>
  <c r="AE52" i="11"/>
  <c r="AE53" i="11"/>
  <c r="AE54" i="11"/>
  <c r="AE55" i="11"/>
  <c r="AE56" i="11"/>
  <c r="AE57" i="11"/>
  <c r="AE58" i="11"/>
  <c r="AE59" i="11"/>
  <c r="AE60" i="11"/>
  <c r="AE61" i="11"/>
  <c r="AE62" i="11"/>
  <c r="AE63" i="11"/>
  <c r="AE64" i="11"/>
  <c r="AE65" i="11"/>
  <c r="AE66" i="11"/>
  <c r="AE67" i="11"/>
  <c r="AE68" i="11"/>
  <c r="AE69" i="11"/>
  <c r="AE70" i="11"/>
  <c r="AE71" i="11"/>
  <c r="AE72" i="11"/>
  <c r="AE73" i="11"/>
  <c r="AE74" i="11"/>
  <c r="AE75" i="11"/>
  <c r="AE76" i="11"/>
  <c r="AE77" i="11"/>
  <c r="AE78" i="11"/>
  <c r="AE79" i="11"/>
  <c r="AE80" i="11"/>
  <c r="AE81" i="11"/>
  <c r="AE82" i="11"/>
  <c r="AE83" i="11"/>
  <c r="AE84" i="11"/>
  <c r="AE85" i="11"/>
  <c r="AE86" i="11"/>
  <c r="AE87" i="11"/>
  <c r="AE88" i="11"/>
  <c r="AE89" i="11"/>
  <c r="AE90" i="11"/>
  <c r="AE91" i="11"/>
  <c r="AE92" i="11"/>
  <c r="AE93" i="11"/>
  <c r="AE94" i="11"/>
  <c r="AE95" i="11"/>
  <c r="AE96" i="11"/>
  <c r="AE97" i="11"/>
  <c r="AE98" i="11"/>
  <c r="AE99" i="11"/>
  <c r="AE100" i="11"/>
  <c r="AE101" i="11"/>
  <c r="AE102" i="11"/>
  <c r="AE103" i="11"/>
  <c r="AE104" i="11"/>
  <c r="AE105" i="11"/>
  <c r="AE6" i="11"/>
  <c r="AF7" i="11"/>
  <c r="AF8" i="11"/>
  <c r="AF9" i="11"/>
  <c r="AF10" i="11"/>
  <c r="AF11" i="11"/>
  <c r="AF12" i="11"/>
  <c r="AF13" i="11"/>
  <c r="AF14" i="11"/>
  <c r="AF15" i="11"/>
  <c r="AF16" i="11"/>
  <c r="AF17" i="11"/>
  <c r="AF18" i="11"/>
  <c r="AF19" i="11"/>
  <c r="AF20" i="11"/>
  <c r="AF21" i="11"/>
  <c r="AF22" i="11"/>
  <c r="AF23" i="11"/>
  <c r="AF24" i="11"/>
  <c r="AF25" i="11"/>
  <c r="AF26" i="11"/>
  <c r="AF27" i="11"/>
  <c r="AF28" i="11"/>
  <c r="AF29" i="11"/>
  <c r="AF30" i="11"/>
  <c r="AF31" i="11"/>
  <c r="AF32" i="11"/>
  <c r="AF33" i="11"/>
  <c r="AF34" i="11"/>
  <c r="AF35" i="11"/>
  <c r="AF36" i="11"/>
  <c r="AF37" i="11"/>
  <c r="AF38" i="11"/>
  <c r="AF39" i="11"/>
  <c r="AF40" i="11"/>
  <c r="AF41" i="11"/>
  <c r="AF42" i="11"/>
  <c r="AF43" i="11"/>
  <c r="AF44" i="11"/>
  <c r="AF45" i="11"/>
  <c r="AF46" i="11"/>
  <c r="AF47" i="11"/>
  <c r="AF48" i="11"/>
  <c r="AF49" i="11"/>
  <c r="AF50" i="11"/>
  <c r="AF51" i="11"/>
  <c r="AF52" i="11"/>
  <c r="AF53" i="11"/>
  <c r="AF54" i="11"/>
  <c r="AF55" i="11"/>
  <c r="AF56" i="11"/>
  <c r="AF57" i="11"/>
  <c r="AF58" i="11"/>
  <c r="AF59" i="11"/>
  <c r="AF60" i="11"/>
  <c r="AF61" i="11"/>
  <c r="AF62" i="11"/>
  <c r="AF63" i="11"/>
  <c r="AF64" i="11"/>
  <c r="AF65" i="11"/>
  <c r="AF66" i="11"/>
  <c r="AF67" i="11"/>
  <c r="AF68" i="11"/>
  <c r="AF69" i="11"/>
  <c r="AF70" i="11"/>
  <c r="AF71" i="11"/>
  <c r="AF72" i="11"/>
  <c r="AF73" i="11"/>
  <c r="AF74" i="11"/>
  <c r="AF75" i="11"/>
  <c r="AF76" i="11"/>
  <c r="AF77" i="11"/>
  <c r="AF78" i="11"/>
  <c r="AF79" i="11"/>
  <c r="AF80" i="11"/>
  <c r="AF81" i="11"/>
  <c r="AF82" i="11"/>
  <c r="AF83" i="11"/>
  <c r="AF84" i="11"/>
  <c r="AF85" i="11"/>
  <c r="AF86" i="11"/>
  <c r="AF87" i="11"/>
  <c r="AF88" i="11"/>
  <c r="AF89" i="11"/>
  <c r="AF90" i="11"/>
  <c r="AF91" i="11"/>
  <c r="AF92" i="11"/>
  <c r="AF93" i="11"/>
  <c r="AF94" i="11"/>
  <c r="AF95" i="11"/>
  <c r="AF96" i="11"/>
  <c r="AF97" i="11"/>
  <c r="AF98" i="11"/>
  <c r="AF99" i="11"/>
  <c r="AF100" i="11"/>
  <c r="AF101" i="11"/>
  <c r="AF102" i="11"/>
  <c r="AF103" i="11"/>
  <c r="AF104" i="11"/>
  <c r="AF105" i="11"/>
  <c r="AF6" i="11"/>
  <c r="B2" i="27" a="1"/>
  <c r="B1" i="3" a="1"/>
  <c r="B1" i="3" s="1"/>
  <c r="K105" i="27" l="1"/>
  <c r="AA105" i="27"/>
  <c r="AQ105" i="27"/>
  <c r="BG105" i="27"/>
  <c r="BW105" i="27"/>
  <c r="CM105" i="27"/>
  <c r="E106" i="27"/>
  <c r="U106" i="27"/>
  <c r="AK106" i="27"/>
  <c r="BA106" i="27"/>
  <c r="BQ106" i="27"/>
  <c r="CG106" i="27"/>
  <c r="CW106" i="27"/>
  <c r="O107" i="27"/>
  <c r="AE107" i="27"/>
  <c r="AU107" i="27"/>
  <c r="BK107" i="27"/>
  <c r="CA107" i="27"/>
  <c r="CQ107" i="27"/>
  <c r="I108" i="27"/>
  <c r="Y108" i="27"/>
  <c r="AO108" i="27"/>
  <c r="BE108" i="27"/>
  <c r="BU108" i="27"/>
  <c r="CK108" i="27"/>
  <c r="C109" i="27"/>
  <c r="S109" i="27"/>
  <c r="AI109" i="27"/>
  <c r="AY109" i="27"/>
  <c r="BO109" i="27"/>
  <c r="CE109" i="27"/>
  <c r="CU109" i="27"/>
  <c r="M110" i="27"/>
  <c r="AC110" i="27"/>
  <c r="AS110" i="27"/>
  <c r="BI110" i="27"/>
  <c r="BY110" i="27"/>
  <c r="CO110" i="27"/>
  <c r="G111" i="27"/>
  <c r="W111" i="27"/>
  <c r="AM111" i="27"/>
  <c r="BC111" i="27"/>
  <c r="BS111" i="27"/>
  <c r="CI111" i="27"/>
  <c r="Q112" i="27"/>
  <c r="AG112" i="27"/>
  <c r="AW112" i="27"/>
  <c r="BM112" i="27"/>
  <c r="CC112" i="27"/>
  <c r="CS112" i="27"/>
  <c r="K113" i="27"/>
  <c r="AA113" i="27"/>
  <c r="AQ113" i="27"/>
  <c r="BG113" i="27"/>
  <c r="BW113" i="27"/>
  <c r="CM113" i="27"/>
  <c r="E114" i="27"/>
  <c r="U114" i="27"/>
  <c r="AK114" i="27"/>
  <c r="BA114" i="27"/>
  <c r="BQ114" i="27"/>
  <c r="CG114" i="27"/>
  <c r="CW114" i="27"/>
  <c r="O115" i="27"/>
  <c r="AE115" i="27"/>
  <c r="AU115" i="27"/>
  <c r="BK115" i="27"/>
  <c r="CA115" i="27"/>
  <c r="CQ115" i="27"/>
  <c r="I116" i="27"/>
  <c r="Y116" i="27"/>
  <c r="AO116" i="27"/>
  <c r="BE116" i="27"/>
  <c r="BU116" i="27"/>
  <c r="CK116" i="27"/>
  <c r="C117" i="27"/>
  <c r="S117" i="27"/>
  <c r="AI117" i="27"/>
  <c r="AY117" i="27"/>
  <c r="BO117" i="27"/>
  <c r="CE117" i="27"/>
  <c r="CU117" i="27"/>
  <c r="L105" i="27"/>
  <c r="AB105" i="27"/>
  <c r="AR105" i="27"/>
  <c r="BH105" i="27"/>
  <c r="BX105" i="27"/>
  <c r="CN105" i="27"/>
  <c r="F106" i="27"/>
  <c r="V106" i="27"/>
  <c r="AL106" i="27"/>
  <c r="BB106" i="27"/>
  <c r="BR106" i="27"/>
  <c r="CH106" i="27"/>
  <c r="P107" i="27"/>
  <c r="AF107" i="27"/>
  <c r="AV107" i="27"/>
  <c r="BL107" i="27"/>
  <c r="CB107" i="27"/>
  <c r="CR107" i="27"/>
  <c r="J108" i="27"/>
  <c r="Z108" i="27"/>
  <c r="AP108" i="27"/>
  <c r="BF108" i="27"/>
  <c r="BV108" i="27"/>
  <c r="CL108" i="27"/>
  <c r="D109" i="27"/>
  <c r="T109" i="27"/>
  <c r="AJ109" i="27"/>
  <c r="AZ109" i="27"/>
  <c r="BP109" i="27"/>
  <c r="CF109" i="27"/>
  <c r="CV109" i="27"/>
  <c r="N110" i="27"/>
  <c r="AD110" i="27"/>
  <c r="AT110" i="27"/>
  <c r="BJ110" i="27"/>
  <c r="BZ110" i="27"/>
  <c r="CP110" i="27"/>
  <c r="H111" i="27"/>
  <c r="X111" i="27"/>
  <c r="AN111" i="27"/>
  <c r="BD111" i="27"/>
  <c r="BT111" i="27"/>
  <c r="CJ111" i="27"/>
  <c r="B112" i="27"/>
  <c r="R112" i="27"/>
  <c r="AH112" i="27"/>
  <c r="AX112" i="27"/>
  <c r="BN112" i="27"/>
  <c r="CD112" i="27"/>
  <c r="CT112" i="27"/>
  <c r="L113" i="27"/>
  <c r="AB113" i="27"/>
  <c r="AR113" i="27"/>
  <c r="BH113" i="27"/>
  <c r="BX113" i="27"/>
  <c r="CN113" i="27"/>
  <c r="F114" i="27"/>
  <c r="V114" i="27"/>
  <c r="M105" i="27"/>
  <c r="AC105" i="27"/>
  <c r="AS105" i="27"/>
  <c r="BI105" i="27"/>
  <c r="BY105" i="27"/>
  <c r="CO105" i="27"/>
  <c r="G106" i="27"/>
  <c r="W106" i="27"/>
  <c r="AM106" i="27"/>
  <c r="BC106" i="27"/>
  <c r="BS106" i="27"/>
  <c r="CI106" i="27"/>
  <c r="Q107" i="27"/>
  <c r="AG107" i="27"/>
  <c r="AW107" i="27"/>
  <c r="BM107" i="27"/>
  <c r="CC107" i="27"/>
  <c r="CS107" i="27"/>
  <c r="K108" i="27"/>
  <c r="AA108" i="27"/>
  <c r="AQ108" i="27"/>
  <c r="BG108" i="27"/>
  <c r="BW108" i="27"/>
  <c r="CM108" i="27"/>
  <c r="E109" i="27"/>
  <c r="U109" i="27"/>
  <c r="AK109" i="27"/>
  <c r="BA109" i="27"/>
  <c r="BQ109" i="27"/>
  <c r="CG109" i="27"/>
  <c r="CW109" i="27"/>
  <c r="O110" i="27"/>
  <c r="AE110" i="27"/>
  <c r="AU110" i="27"/>
  <c r="BK110" i="27"/>
  <c r="CA110" i="27"/>
  <c r="CQ110" i="27"/>
  <c r="I111" i="27"/>
  <c r="Y111" i="27"/>
  <c r="AO111" i="27"/>
  <c r="BE111" i="27"/>
  <c r="BU111" i="27"/>
  <c r="CK111" i="27"/>
  <c r="C112" i="27"/>
  <c r="S112" i="27"/>
  <c r="AI112" i="27"/>
  <c r="AY112" i="27"/>
  <c r="BO112" i="27"/>
  <c r="CE112" i="27"/>
  <c r="CU112" i="27"/>
  <c r="M113" i="27"/>
  <c r="N105" i="27"/>
  <c r="AD105" i="27"/>
  <c r="AT105" i="27"/>
  <c r="BJ105" i="27"/>
  <c r="BZ105" i="27"/>
  <c r="CP105" i="27"/>
  <c r="H106" i="27"/>
  <c r="X106" i="27"/>
  <c r="AN106" i="27"/>
  <c r="BD106" i="27"/>
  <c r="BT106" i="27"/>
  <c r="CJ106" i="27"/>
  <c r="B107" i="27"/>
  <c r="R107" i="27"/>
  <c r="AH107" i="27"/>
  <c r="AX107" i="27"/>
  <c r="BN107" i="27"/>
  <c r="CD107" i="27"/>
  <c r="CT107" i="27"/>
  <c r="L108" i="27"/>
  <c r="AB108" i="27"/>
  <c r="AR108" i="27"/>
  <c r="BH108" i="27"/>
  <c r="BX108" i="27"/>
  <c r="CN108" i="27"/>
  <c r="F109" i="27"/>
  <c r="V109" i="27"/>
  <c r="AL109" i="27"/>
  <c r="BB109" i="27"/>
  <c r="BR109" i="27"/>
  <c r="CH109" i="27"/>
  <c r="P110" i="27"/>
  <c r="AF110" i="27"/>
  <c r="AV110" i="27"/>
  <c r="BL110" i="27"/>
  <c r="CB110" i="27"/>
  <c r="CR110" i="27"/>
  <c r="J111" i="27"/>
  <c r="Z111" i="27"/>
  <c r="AP111" i="27"/>
  <c r="BF111" i="27"/>
  <c r="BV111" i="27"/>
  <c r="CL111" i="27"/>
  <c r="D112" i="27"/>
  <c r="T112" i="27"/>
  <c r="AJ112" i="27"/>
  <c r="AZ112" i="27"/>
  <c r="BP112" i="27"/>
  <c r="CF112" i="27"/>
  <c r="CV112" i="27"/>
  <c r="N113" i="27"/>
  <c r="AD113" i="27"/>
  <c r="AT113" i="27"/>
  <c r="BJ113" i="27"/>
  <c r="BZ113" i="27"/>
  <c r="CP113" i="27"/>
  <c r="H114" i="27"/>
  <c r="X114" i="27"/>
  <c r="AN114" i="27"/>
  <c r="BD114" i="27"/>
  <c r="BT114" i="27"/>
  <c r="CJ114" i="27"/>
  <c r="B115" i="27"/>
  <c r="R115" i="27"/>
  <c r="AH115" i="27"/>
  <c r="AX115" i="27"/>
  <c r="BN115" i="27"/>
  <c r="CD115" i="27"/>
  <c r="CT115" i="27"/>
  <c r="L116" i="27"/>
  <c r="AB116" i="27"/>
  <c r="AR116" i="27"/>
  <c r="BH116" i="27"/>
  <c r="BX116" i="27"/>
  <c r="CN116" i="27"/>
  <c r="F117" i="27"/>
  <c r="V117" i="27"/>
  <c r="AL117" i="27"/>
  <c r="BB117" i="27"/>
  <c r="BR117" i="27"/>
  <c r="CH117" i="27"/>
  <c r="P118" i="27"/>
  <c r="O105" i="27"/>
  <c r="AE105" i="27"/>
  <c r="AU105" i="27"/>
  <c r="BK105" i="27"/>
  <c r="CA105" i="27"/>
  <c r="CQ105" i="27"/>
  <c r="I106" i="27"/>
  <c r="Y106" i="27"/>
  <c r="AO106" i="27"/>
  <c r="BE106" i="27"/>
  <c r="BU106" i="27"/>
  <c r="CK106" i="27"/>
  <c r="C107" i="27"/>
  <c r="S107" i="27"/>
  <c r="AI107" i="27"/>
  <c r="AY107" i="27"/>
  <c r="BO107" i="27"/>
  <c r="CE107" i="27"/>
  <c r="CU107" i="27"/>
  <c r="M108" i="27"/>
  <c r="AC108" i="27"/>
  <c r="AS108" i="27"/>
  <c r="BI108" i="27"/>
  <c r="BY108" i="27"/>
  <c r="CO108" i="27"/>
  <c r="G109" i="27"/>
  <c r="W109" i="27"/>
  <c r="AM109" i="27"/>
  <c r="BC109" i="27"/>
  <c r="BS109" i="27"/>
  <c r="CI109" i="27"/>
  <c r="Q110" i="27"/>
  <c r="AG110" i="27"/>
  <c r="AW110" i="27"/>
  <c r="BM110" i="27"/>
  <c r="CC110" i="27"/>
  <c r="CS110" i="27"/>
  <c r="K111" i="27"/>
  <c r="AA111" i="27"/>
  <c r="AQ111" i="27"/>
  <c r="BG111" i="27"/>
  <c r="BW111" i="27"/>
  <c r="CM111" i="27"/>
  <c r="E112" i="27"/>
  <c r="U112" i="27"/>
  <c r="AK112" i="27"/>
  <c r="BA112" i="27"/>
  <c r="BQ112" i="27"/>
  <c r="CG112" i="27"/>
  <c r="CW112" i="27"/>
  <c r="O113" i="27"/>
  <c r="AE113" i="27"/>
  <c r="AU113" i="27"/>
  <c r="BK113" i="27"/>
  <c r="CA113" i="27"/>
  <c r="CQ113" i="27"/>
  <c r="I114" i="27"/>
  <c r="P105" i="27"/>
  <c r="AF105" i="27"/>
  <c r="AV105" i="27"/>
  <c r="BL105" i="27"/>
  <c r="CB105" i="27"/>
  <c r="CR105" i="27"/>
  <c r="J106" i="27"/>
  <c r="Z106" i="27"/>
  <c r="AP106" i="27"/>
  <c r="BF106" i="27"/>
  <c r="BV106" i="27"/>
  <c r="CL106" i="27"/>
  <c r="D107" i="27"/>
  <c r="T107" i="27"/>
  <c r="AJ107" i="27"/>
  <c r="AZ107" i="27"/>
  <c r="BP107" i="27"/>
  <c r="CF107" i="27"/>
  <c r="CV107" i="27"/>
  <c r="N108" i="27"/>
  <c r="AD108" i="27"/>
  <c r="AT108" i="27"/>
  <c r="BJ108" i="27"/>
  <c r="BZ108" i="27"/>
  <c r="CP108" i="27"/>
  <c r="H109" i="27"/>
  <c r="X109" i="27"/>
  <c r="AN109" i="27"/>
  <c r="BD109" i="27"/>
  <c r="BT109" i="27"/>
  <c r="CJ109" i="27"/>
  <c r="B110" i="27"/>
  <c r="R110" i="27"/>
  <c r="AH110" i="27"/>
  <c r="AX110" i="27"/>
  <c r="BN110" i="27"/>
  <c r="CD110" i="27"/>
  <c r="CT110" i="27"/>
  <c r="L111" i="27"/>
  <c r="AB111" i="27"/>
  <c r="AR111" i="27"/>
  <c r="BH111" i="27"/>
  <c r="BX111" i="27"/>
  <c r="CN111" i="27"/>
  <c r="F112" i="27"/>
  <c r="V112" i="27"/>
  <c r="AL112" i="27"/>
  <c r="BB112" i="27"/>
  <c r="BR112" i="27"/>
  <c r="CH112" i="27"/>
  <c r="P113" i="27"/>
  <c r="AF113" i="27"/>
  <c r="AV113" i="27"/>
  <c r="Q105" i="27"/>
  <c r="AG105" i="27"/>
  <c r="AW105" i="27"/>
  <c r="BM105" i="27"/>
  <c r="CC105" i="27"/>
  <c r="CS105" i="27"/>
  <c r="K106" i="27"/>
  <c r="AA106" i="27"/>
  <c r="AQ106" i="27"/>
  <c r="BG106" i="27"/>
  <c r="BW106" i="27"/>
  <c r="CM106" i="27"/>
  <c r="E107" i="27"/>
  <c r="U107" i="27"/>
  <c r="AK107" i="27"/>
  <c r="BA107" i="27"/>
  <c r="BQ107" i="27"/>
  <c r="CG107" i="27"/>
  <c r="CW107" i="27"/>
  <c r="O108" i="27"/>
  <c r="AE108" i="27"/>
  <c r="AU108" i="27"/>
  <c r="BK108" i="27"/>
  <c r="CA108" i="27"/>
  <c r="CQ108" i="27"/>
  <c r="I109" i="27"/>
  <c r="Y109" i="27"/>
  <c r="AO109" i="27"/>
  <c r="BE109" i="27"/>
  <c r="BU109" i="27"/>
  <c r="CK109" i="27"/>
  <c r="C110" i="27"/>
  <c r="S110" i="27"/>
  <c r="AI110" i="27"/>
  <c r="AY110" i="27"/>
  <c r="BO110" i="27"/>
  <c r="CE110" i="27"/>
  <c r="CU110" i="27"/>
  <c r="M111" i="27"/>
  <c r="AC111" i="27"/>
  <c r="AS111" i="27"/>
  <c r="BI111" i="27"/>
  <c r="BY111" i="27"/>
  <c r="CO111" i="27"/>
  <c r="G112" i="27"/>
  <c r="W112" i="27"/>
  <c r="AM112" i="27"/>
  <c r="BC112" i="27"/>
  <c r="BS112" i="27"/>
  <c r="CI112" i="27"/>
  <c r="Q113" i="27"/>
  <c r="AG113" i="27"/>
  <c r="AW113" i="27"/>
  <c r="BM113" i="27"/>
  <c r="CC113" i="27"/>
  <c r="CS113" i="27"/>
  <c r="K114" i="27"/>
  <c r="AA114" i="27"/>
  <c r="AQ114" i="27"/>
  <c r="B105" i="27"/>
  <c r="R105" i="27"/>
  <c r="AH105" i="27"/>
  <c r="AX105" i="27"/>
  <c r="BN105" i="27"/>
  <c r="CD105" i="27"/>
  <c r="CT105" i="27"/>
  <c r="L106" i="27"/>
  <c r="AB106" i="27"/>
  <c r="AR106" i="27"/>
  <c r="BH106" i="27"/>
  <c r="BX106" i="27"/>
  <c r="CN106" i="27"/>
  <c r="F107" i="27"/>
  <c r="V107" i="27"/>
  <c r="AL107" i="27"/>
  <c r="BB107" i="27"/>
  <c r="BR107" i="27"/>
  <c r="CH107" i="27"/>
  <c r="P108" i="27"/>
  <c r="AF108" i="27"/>
  <c r="AV108" i="27"/>
  <c r="BL108" i="27"/>
  <c r="CB108" i="27"/>
  <c r="CR108" i="27"/>
  <c r="J109" i="27"/>
  <c r="Z109" i="27"/>
  <c r="AP109" i="27"/>
  <c r="BF109" i="27"/>
  <c r="BV109" i="27"/>
  <c r="CL109" i="27"/>
  <c r="D110" i="27"/>
  <c r="T110" i="27"/>
  <c r="AJ110" i="27"/>
  <c r="AZ110" i="27"/>
  <c r="BP110" i="27"/>
  <c r="CF110" i="27"/>
  <c r="CV110" i="27"/>
  <c r="N111" i="27"/>
  <c r="AD111" i="27"/>
  <c r="AT111" i="27"/>
  <c r="BJ111" i="27"/>
  <c r="BZ111" i="27"/>
  <c r="CP111" i="27"/>
  <c r="H112" i="27"/>
  <c r="X112" i="27"/>
  <c r="AN112" i="27"/>
  <c r="BD112" i="27"/>
  <c r="BT112" i="27"/>
  <c r="CJ112" i="27"/>
  <c r="B113" i="27"/>
  <c r="R113" i="27"/>
  <c r="AH113" i="27"/>
  <c r="AX113" i="27"/>
  <c r="BN113" i="27"/>
  <c r="CD113" i="27"/>
  <c r="CT113" i="27"/>
  <c r="L114" i="27"/>
  <c r="AB114" i="27"/>
  <c r="AR114" i="27"/>
  <c r="BH114" i="27"/>
  <c r="C105" i="27"/>
  <c r="S105" i="27"/>
  <c r="AI105" i="27"/>
  <c r="AY105" i="27"/>
  <c r="BO105" i="27"/>
  <c r="CE105" i="27"/>
  <c r="CU105" i="27"/>
  <c r="M106" i="27"/>
  <c r="AC106" i="27"/>
  <c r="AS106" i="27"/>
  <c r="BI106" i="27"/>
  <c r="BY106" i="27"/>
  <c r="CO106" i="27"/>
  <c r="G107" i="27"/>
  <c r="W107" i="27"/>
  <c r="AM107" i="27"/>
  <c r="BC107" i="27"/>
  <c r="BS107" i="27"/>
  <c r="CI107" i="27"/>
  <c r="Q108" i="27"/>
  <c r="AG108" i="27"/>
  <c r="AW108" i="27"/>
  <c r="BM108" i="27"/>
  <c r="CC108" i="27"/>
  <c r="CS108" i="27"/>
  <c r="K109" i="27"/>
  <c r="AA109" i="27"/>
  <c r="AQ109" i="27"/>
  <c r="BG109" i="27"/>
  <c r="BW109" i="27"/>
  <c r="CM109" i="27"/>
  <c r="E110" i="27"/>
  <c r="U110" i="27"/>
  <c r="AK110" i="27"/>
  <c r="BA110" i="27"/>
  <c r="BQ110" i="27"/>
  <c r="CG110" i="27"/>
  <c r="CW110" i="27"/>
  <c r="O111" i="27"/>
  <c r="AE111" i="27"/>
  <c r="AU111" i="27"/>
  <c r="BK111" i="27"/>
  <c r="CA111" i="27"/>
  <c r="CQ111" i="27"/>
  <c r="I112" i="27"/>
  <c r="Y112" i="27"/>
  <c r="AO112" i="27"/>
  <c r="D105" i="27"/>
  <c r="T105" i="27"/>
  <c r="AJ105" i="27"/>
  <c r="AZ105" i="27"/>
  <c r="BP105" i="27"/>
  <c r="CF105" i="27"/>
  <c r="CV105" i="27"/>
  <c r="N106" i="27"/>
  <c r="AD106" i="27"/>
  <c r="AT106" i="27"/>
  <c r="BJ106" i="27"/>
  <c r="BZ106" i="27"/>
  <c r="CP106" i="27"/>
  <c r="H107" i="27"/>
  <c r="X107" i="27"/>
  <c r="AN107" i="27"/>
  <c r="BD107" i="27"/>
  <c r="BT107" i="27"/>
  <c r="CJ107" i="27"/>
  <c r="B108" i="27"/>
  <c r="R108" i="27"/>
  <c r="AH108" i="27"/>
  <c r="AX108" i="27"/>
  <c r="BN108" i="27"/>
  <c r="CD108" i="27"/>
  <c r="CT108" i="27"/>
  <c r="L109" i="27"/>
  <c r="AB109" i="27"/>
  <c r="AR109" i="27"/>
  <c r="BH109" i="27"/>
  <c r="BX109" i="27"/>
  <c r="CN109" i="27"/>
  <c r="F110" i="27"/>
  <c r="V110" i="27"/>
  <c r="AL110" i="27"/>
  <c r="BB110" i="27"/>
  <c r="BR110" i="27"/>
  <c r="CH110" i="27"/>
  <c r="P111" i="27"/>
  <c r="AF111" i="27"/>
  <c r="AV111" i="27"/>
  <c r="BL111" i="27"/>
  <c r="CB111" i="27"/>
  <c r="CR111" i="27"/>
  <c r="J112" i="27"/>
  <c r="Z112" i="27"/>
  <c r="AP112" i="27"/>
  <c r="BF112" i="27"/>
  <c r="BV112" i="27"/>
  <c r="CL112" i="27"/>
  <c r="D113" i="27"/>
  <c r="T113" i="27"/>
  <c r="AJ113" i="27"/>
  <c r="AZ113" i="27"/>
  <c r="BP113" i="27"/>
  <c r="CF113" i="27"/>
  <c r="CV113" i="27"/>
  <c r="N114" i="27"/>
  <c r="AD114" i="27"/>
  <c r="AT114" i="27"/>
  <c r="BJ114" i="27"/>
  <c r="BZ114" i="27"/>
  <c r="CP114" i="27"/>
  <c r="H115" i="27"/>
  <c r="X115" i="27"/>
  <c r="AN115" i="27"/>
  <c r="BD115" i="27"/>
  <c r="BT115" i="27"/>
  <c r="CJ115" i="27"/>
  <c r="B116" i="27"/>
  <c r="R116" i="27"/>
  <c r="AH116" i="27"/>
  <c r="AX116" i="27"/>
  <c r="BN116" i="27"/>
  <c r="CD116" i="27"/>
  <c r="CT116" i="27"/>
  <c r="L117" i="27"/>
  <c r="AB117" i="27"/>
  <c r="AR117" i="27"/>
  <c r="BH117" i="27"/>
  <c r="BX117" i="27"/>
  <c r="CN117" i="27"/>
  <c r="F118" i="27"/>
  <c r="V118" i="27"/>
  <c r="E105" i="27"/>
  <c r="U105" i="27"/>
  <c r="AK105" i="27"/>
  <c r="BA105" i="27"/>
  <c r="BQ105" i="27"/>
  <c r="CG105" i="27"/>
  <c r="CW105" i="27"/>
  <c r="O106" i="27"/>
  <c r="AE106" i="27"/>
  <c r="AU106" i="27"/>
  <c r="BK106" i="27"/>
  <c r="CA106" i="27"/>
  <c r="CQ106" i="27"/>
  <c r="I107" i="27"/>
  <c r="Y107" i="27"/>
  <c r="AO107" i="27"/>
  <c r="BE107" i="27"/>
  <c r="BU107" i="27"/>
  <c r="CK107" i="27"/>
  <c r="C108" i="27"/>
  <c r="S108" i="27"/>
  <c r="AI108" i="27"/>
  <c r="AY108" i="27"/>
  <c r="BO108" i="27"/>
  <c r="CE108" i="27"/>
  <c r="CU108" i="27"/>
  <c r="M109" i="27"/>
  <c r="AC109" i="27"/>
  <c r="AS109" i="27"/>
  <c r="BI109" i="27"/>
  <c r="BY109" i="27"/>
  <c r="CO109" i="27"/>
  <c r="G110" i="27"/>
  <c r="W110" i="27"/>
  <c r="AM110" i="27"/>
  <c r="BC110" i="27"/>
  <c r="BS110" i="27"/>
  <c r="CI110" i="27"/>
  <c r="Q111" i="27"/>
  <c r="AG111" i="27"/>
  <c r="AW111" i="27"/>
  <c r="BM111" i="27"/>
  <c r="CC111" i="27"/>
  <c r="CS111" i="27"/>
  <c r="K112" i="27"/>
  <c r="AA112" i="27"/>
  <c r="AQ112" i="27"/>
  <c r="BG112" i="27"/>
  <c r="BW112" i="27"/>
  <c r="CM112" i="27"/>
  <c r="E113" i="27"/>
  <c r="U113" i="27"/>
  <c r="AK113" i="27"/>
  <c r="BA113" i="27"/>
  <c r="BQ113" i="27"/>
  <c r="CG113" i="27"/>
  <c r="CW113" i="27"/>
  <c r="O114" i="27"/>
  <c r="AE114" i="27"/>
  <c r="AU114" i="27"/>
  <c r="BK114" i="27"/>
  <c r="F105" i="27"/>
  <c r="V105" i="27"/>
  <c r="AL105" i="27"/>
  <c r="BB105" i="27"/>
  <c r="BR105" i="27"/>
  <c r="CH105" i="27"/>
  <c r="P106" i="27"/>
  <c r="AF106" i="27"/>
  <c r="AV106" i="27"/>
  <c r="BL106" i="27"/>
  <c r="CB106" i="27"/>
  <c r="CR106" i="27"/>
  <c r="J107" i="27"/>
  <c r="Z107" i="27"/>
  <c r="AP107" i="27"/>
  <c r="BF107" i="27"/>
  <c r="BV107" i="27"/>
  <c r="CL107" i="27"/>
  <c r="D108" i="27"/>
  <c r="T108" i="27"/>
  <c r="AJ108" i="27"/>
  <c r="AZ108" i="27"/>
  <c r="BP108" i="27"/>
  <c r="CF108" i="27"/>
  <c r="CV108" i="27"/>
  <c r="N109" i="27"/>
  <c r="AD109" i="27"/>
  <c r="AT109" i="27"/>
  <c r="BJ109" i="27"/>
  <c r="BZ109" i="27"/>
  <c r="CP109" i="27"/>
  <c r="H110" i="27"/>
  <c r="X110" i="27"/>
  <c r="AN110" i="27"/>
  <c r="BD110" i="27"/>
  <c r="BT110" i="27"/>
  <c r="CJ110" i="27"/>
  <c r="B111" i="27"/>
  <c r="R111" i="27"/>
  <c r="AH111" i="27"/>
  <c r="AX111" i="27"/>
  <c r="BN111" i="27"/>
  <c r="CD111" i="27"/>
  <c r="CT111" i="27"/>
  <c r="L112" i="27"/>
  <c r="AB112" i="27"/>
  <c r="AR112" i="27"/>
  <c r="BH112" i="27"/>
  <c r="BX112" i="27"/>
  <c r="CN112" i="27"/>
  <c r="F113" i="27"/>
  <c r="V113" i="27"/>
  <c r="AL113" i="27"/>
  <c r="BB113" i="27"/>
  <c r="BR113" i="27"/>
  <c r="CH113" i="27"/>
  <c r="P114" i="27"/>
  <c r="AF114" i="27"/>
  <c r="AV114" i="27"/>
  <c r="BL114" i="27"/>
  <c r="CB114" i="27"/>
  <c r="CR114" i="27"/>
  <c r="J115" i="27"/>
  <c r="Z115" i="27"/>
  <c r="AP115" i="27"/>
  <c r="BF115" i="27"/>
  <c r="BV115" i="27"/>
  <c r="CL115" i="27"/>
  <c r="D116" i="27"/>
  <c r="T116" i="27"/>
  <c r="AJ116" i="27"/>
  <c r="AZ116" i="27"/>
  <c r="BP116" i="27"/>
  <c r="CF116" i="27"/>
  <c r="CV116" i="27"/>
  <c r="N117" i="27"/>
  <c r="AD117" i="27"/>
  <c r="AT117" i="27"/>
  <c r="BJ117" i="27"/>
  <c r="BZ117" i="27"/>
  <c r="CP117" i="27"/>
  <c r="H118" i="27"/>
  <c r="X118" i="27"/>
  <c r="Z105" i="27"/>
  <c r="CL105" i="27"/>
  <c r="AY106" i="27"/>
  <c r="L107" i="27"/>
  <c r="BX107" i="27"/>
  <c r="AK108" i="27"/>
  <c r="CW108" i="27"/>
  <c r="BK109" i="27"/>
  <c r="L110" i="27"/>
  <c r="BX110" i="27"/>
  <c r="AK111" i="27"/>
  <c r="CW111" i="27"/>
  <c r="BJ112" i="27"/>
  <c r="H113" i="27"/>
  <c r="BC113" i="27"/>
  <c r="CK113" i="27"/>
  <c r="T114" i="27"/>
  <c r="AY114" i="27"/>
  <c r="BW114" i="27"/>
  <c r="CS114" i="27"/>
  <c r="P115" i="27"/>
  <c r="AK115" i="27"/>
  <c r="BG115" i="27"/>
  <c r="CB115" i="27"/>
  <c r="CW115" i="27"/>
  <c r="U116" i="27"/>
  <c r="AP116" i="27"/>
  <c r="BK116" i="27"/>
  <c r="CG116" i="27"/>
  <c r="D117" i="27"/>
  <c r="Y117" i="27"/>
  <c r="AU117" i="27"/>
  <c r="BP117" i="27"/>
  <c r="CK117" i="27"/>
  <c r="G118" i="27"/>
  <c r="AA118" i="27"/>
  <c r="AQ118" i="27"/>
  <c r="BG118" i="27"/>
  <c r="BW118" i="27"/>
  <c r="CM118" i="27"/>
  <c r="E119" i="27"/>
  <c r="U119" i="27"/>
  <c r="AK119" i="27"/>
  <c r="BA119" i="27"/>
  <c r="BQ119" i="27"/>
  <c r="CG119" i="27"/>
  <c r="CW119" i="27"/>
  <c r="O120" i="27"/>
  <c r="AE120" i="27"/>
  <c r="AU120" i="27"/>
  <c r="BK120" i="27"/>
  <c r="CA120" i="27"/>
  <c r="CQ120" i="27"/>
  <c r="I121" i="27"/>
  <c r="Y121" i="27"/>
  <c r="AO121" i="27"/>
  <c r="BE121" i="27"/>
  <c r="BU121" i="27"/>
  <c r="CK121" i="27"/>
  <c r="C122" i="27"/>
  <c r="S122" i="27"/>
  <c r="AI122" i="27"/>
  <c r="AY122" i="27"/>
  <c r="BO122" i="27"/>
  <c r="CE122" i="27"/>
  <c r="CU122" i="27"/>
  <c r="M123" i="27"/>
  <c r="AC123" i="27"/>
  <c r="AS123" i="27"/>
  <c r="BI123" i="27"/>
  <c r="BY123" i="27"/>
  <c r="CO123" i="27"/>
  <c r="G124" i="27"/>
  <c r="W124" i="27"/>
  <c r="AM124" i="27"/>
  <c r="BC124" i="27"/>
  <c r="BS124" i="27"/>
  <c r="CI124" i="27"/>
  <c r="Q125" i="27"/>
  <c r="AG125" i="27"/>
  <c r="AW125" i="27"/>
  <c r="AM105" i="27"/>
  <c r="AZ106" i="27"/>
  <c r="M107" i="27"/>
  <c r="BY107" i="27"/>
  <c r="AL108" i="27"/>
  <c r="BL109" i="27"/>
  <c r="Y110" i="27"/>
  <c r="AN105" i="27"/>
  <c r="BM106" i="27"/>
  <c r="N107" i="27"/>
  <c r="BZ107" i="27"/>
  <c r="AM108" i="27"/>
  <c r="BM109" i="27"/>
  <c r="Z110" i="27"/>
  <c r="CL110" i="27"/>
  <c r="AY111" i="27"/>
  <c r="M112" i="27"/>
  <c r="BL112" i="27"/>
  <c r="J113" i="27"/>
  <c r="BE113" i="27"/>
  <c r="CO113" i="27"/>
  <c r="Y114" i="27"/>
  <c r="BB114" i="27"/>
  <c r="BY114" i="27"/>
  <c r="CU114" i="27"/>
  <c r="S115" i="27"/>
  <c r="AM115" i="27"/>
  <c r="BI115" i="27"/>
  <c r="AO105" i="27"/>
  <c r="B106" i="27"/>
  <c r="BN106" i="27"/>
  <c r="AA107" i="27"/>
  <c r="CM107" i="27"/>
  <c r="AN108" i="27"/>
  <c r="B109" i="27"/>
  <c r="BN109" i="27"/>
  <c r="AA110" i="27"/>
  <c r="CM110" i="27"/>
  <c r="AZ111" i="27"/>
  <c r="N112" i="27"/>
  <c r="BU112" i="27"/>
  <c r="S113" i="27"/>
  <c r="BF113" i="27"/>
  <c r="CR113" i="27"/>
  <c r="Z114" i="27"/>
  <c r="BC114" i="27"/>
  <c r="CA114" i="27"/>
  <c r="CV114" i="27"/>
  <c r="T115" i="27"/>
  <c r="AO115" i="27"/>
  <c r="BJ115" i="27"/>
  <c r="CF115" i="27"/>
  <c r="C116" i="27"/>
  <c r="X116" i="27"/>
  <c r="AT116" i="27"/>
  <c r="BO116" i="27"/>
  <c r="CJ116" i="27"/>
  <c r="H117" i="27"/>
  <c r="AC117" i="27"/>
  <c r="AX117" i="27"/>
  <c r="BT117" i="27"/>
  <c r="CO117" i="27"/>
  <c r="K118" i="27"/>
  <c r="AD118" i="27"/>
  <c r="AT118" i="27"/>
  <c r="BJ118" i="27"/>
  <c r="BZ118" i="27"/>
  <c r="CP118" i="27"/>
  <c r="H119" i="27"/>
  <c r="X119" i="27"/>
  <c r="AN119" i="27"/>
  <c r="BD119" i="27"/>
  <c r="BT119" i="27"/>
  <c r="CJ119" i="27"/>
  <c r="B120" i="27"/>
  <c r="R120" i="27"/>
  <c r="AH120" i="27"/>
  <c r="AX120" i="27"/>
  <c r="BN120" i="27"/>
  <c r="CD120" i="27"/>
  <c r="CT120" i="27"/>
  <c r="L121" i="27"/>
  <c r="AB121" i="27"/>
  <c r="AR121" i="27"/>
  <c r="BH121" i="27"/>
  <c r="BX121" i="27"/>
  <c r="CN121" i="27"/>
  <c r="F122" i="27"/>
  <c r="V122" i="27"/>
  <c r="AL122" i="27"/>
  <c r="BB122" i="27"/>
  <c r="BR122" i="27"/>
  <c r="CH122" i="27"/>
  <c r="P123" i="27"/>
  <c r="AF123" i="27"/>
  <c r="AV123" i="27"/>
  <c r="BL123" i="27"/>
  <c r="CB123" i="27"/>
  <c r="CR123" i="27"/>
  <c r="J124" i="27"/>
  <c r="Z124" i="27"/>
  <c r="AP124" i="27"/>
  <c r="BF124" i="27"/>
  <c r="BV124" i="27"/>
  <c r="CL124" i="27"/>
  <c r="D125" i="27"/>
  <c r="T125" i="27"/>
  <c r="AJ125" i="27"/>
  <c r="AZ125" i="27"/>
  <c r="BP125" i="27"/>
  <c r="CF125" i="27"/>
  <c r="CV125" i="27"/>
  <c r="N126" i="27"/>
  <c r="AP105" i="27"/>
  <c r="C106" i="27"/>
  <c r="BO106" i="27"/>
  <c r="AB107" i="27"/>
  <c r="CN107" i="27"/>
  <c r="BA108" i="27"/>
  <c r="O109" i="27"/>
  <c r="CA109" i="27"/>
  <c r="AB110" i="27"/>
  <c r="CN110" i="27"/>
  <c r="BA111" i="27"/>
  <c r="O112" i="27"/>
  <c r="BY112" i="27"/>
  <c r="W113" i="27"/>
  <c r="BI113" i="27"/>
  <c r="CU113" i="27"/>
  <c r="AC114" i="27"/>
  <c r="BE114" i="27"/>
  <c r="CC114" i="27"/>
  <c r="U115" i="27"/>
  <c r="AQ115" i="27"/>
  <c r="BL115" i="27"/>
  <c r="CG115" i="27"/>
  <c r="E116" i="27"/>
  <c r="Z116" i="27"/>
  <c r="AU116" i="27"/>
  <c r="BQ116" i="27"/>
  <c r="CL116" i="27"/>
  <c r="I117" i="27"/>
  <c r="AE117" i="27"/>
  <c r="AZ117" i="27"/>
  <c r="BU117" i="27"/>
  <c r="CQ117" i="27"/>
  <c r="L118" i="27"/>
  <c r="AE118" i="27"/>
  <c r="AU118" i="27"/>
  <c r="BK118" i="27"/>
  <c r="CA118" i="27"/>
  <c r="CQ118" i="27"/>
  <c r="I119" i="27"/>
  <c r="Y119" i="27"/>
  <c r="AO119" i="27"/>
  <c r="BE119" i="27"/>
  <c r="BU119" i="27"/>
  <c r="CK119" i="27"/>
  <c r="C120" i="27"/>
  <c r="S120" i="27"/>
  <c r="AI120" i="27"/>
  <c r="AY120" i="27"/>
  <c r="BO120" i="27"/>
  <c r="CE120" i="27"/>
  <c r="CU120" i="27"/>
  <c r="M121" i="27"/>
  <c r="AC121" i="27"/>
  <c r="AS121" i="27"/>
  <c r="BI121" i="27"/>
  <c r="BY121" i="27"/>
  <c r="CO121" i="27"/>
  <c r="G122" i="27"/>
  <c r="W122" i="27"/>
  <c r="AM122" i="27"/>
  <c r="BC122" i="27"/>
  <c r="BS122" i="27"/>
  <c r="CI122" i="27"/>
  <c r="Q123" i="27"/>
  <c r="AG123" i="27"/>
  <c r="AW123" i="27"/>
  <c r="BM123" i="27"/>
  <c r="CC123" i="27"/>
  <c r="CS123" i="27"/>
  <c r="K124" i="27"/>
  <c r="AA124" i="27"/>
  <c r="AQ124" i="27"/>
  <c r="BG124" i="27"/>
  <c r="BC105" i="27"/>
  <c r="D106" i="27"/>
  <c r="BP106" i="27"/>
  <c r="AC107" i="27"/>
  <c r="CO107" i="27"/>
  <c r="BB108" i="27"/>
  <c r="P109" i="27"/>
  <c r="CB109" i="27"/>
  <c r="AO110" i="27"/>
  <c r="BB111" i="27"/>
  <c r="P112" i="27"/>
  <c r="BZ112" i="27"/>
  <c r="X113" i="27"/>
  <c r="BL113" i="27"/>
  <c r="AG114" i="27"/>
  <c r="BF114" i="27"/>
  <c r="CD114" i="27"/>
  <c r="V115" i="27"/>
  <c r="AR115" i="27"/>
  <c r="BM115" i="27"/>
  <c r="CH115" i="27"/>
  <c r="F116" i="27"/>
  <c r="AA116" i="27"/>
  <c r="AV116" i="27"/>
  <c r="BR116" i="27"/>
  <c r="CM116" i="27"/>
  <c r="J117" i="27"/>
  <c r="AF117" i="27"/>
  <c r="BA117" i="27"/>
  <c r="BV117" i="27"/>
  <c r="CR117" i="27"/>
  <c r="M118" i="27"/>
  <c r="AF118" i="27"/>
  <c r="AV118" i="27"/>
  <c r="BL118" i="27"/>
  <c r="CB118" i="27"/>
  <c r="CR118" i="27"/>
  <c r="J119" i="27"/>
  <c r="Z119" i="27"/>
  <c r="AP119" i="27"/>
  <c r="BF119" i="27"/>
  <c r="BV119" i="27"/>
  <c r="CL119" i="27"/>
  <c r="D120" i="27"/>
  <c r="T120" i="27"/>
  <c r="AJ120" i="27"/>
  <c r="AZ120" i="27"/>
  <c r="BP120" i="27"/>
  <c r="CF120" i="27"/>
  <c r="CV120" i="27"/>
  <c r="N121" i="27"/>
  <c r="AD121" i="27"/>
  <c r="BD105" i="27"/>
  <c r="Q106" i="27"/>
  <c r="CC106" i="27"/>
  <c r="AD107" i="27"/>
  <c r="CP107" i="27"/>
  <c r="BC108" i="27"/>
  <c r="Q109" i="27"/>
  <c r="CC109" i="27"/>
  <c r="AP110" i="27"/>
  <c r="C111" i="27"/>
  <c r="BO111" i="27"/>
  <c r="AC112" i="27"/>
  <c r="CA112" i="27"/>
  <c r="Y113" i="27"/>
  <c r="BO113" i="27"/>
  <c r="AH114" i="27"/>
  <c r="BG114" i="27"/>
  <c r="CE114" i="27"/>
  <c r="C115" i="27"/>
  <c r="W115" i="27"/>
  <c r="AS115" i="27"/>
  <c r="BO115" i="27"/>
  <c r="CI115" i="27"/>
  <c r="G116" i="27"/>
  <c r="AC116" i="27"/>
  <c r="AW116" i="27"/>
  <c r="BS116" i="27"/>
  <c r="CO116" i="27"/>
  <c r="K117" i="27"/>
  <c r="AG117" i="27"/>
  <c r="BC117" i="27"/>
  <c r="BW117" i="27"/>
  <c r="CS117" i="27"/>
  <c r="N118" i="27"/>
  <c r="AG118" i="27"/>
  <c r="AW118" i="27"/>
  <c r="BM118" i="27"/>
  <c r="CC118" i="27"/>
  <c r="CS118" i="27"/>
  <c r="K119" i="27"/>
  <c r="AA119" i="27"/>
  <c r="AQ119" i="27"/>
  <c r="BG119" i="27"/>
  <c r="BW119" i="27"/>
  <c r="CM119" i="27"/>
  <c r="E120" i="27"/>
  <c r="U120" i="27"/>
  <c r="AK120" i="27"/>
  <c r="BA120" i="27"/>
  <c r="BQ120" i="27"/>
  <c r="CG120" i="27"/>
  <c r="CW120" i="27"/>
  <c r="O121" i="27"/>
  <c r="AE121" i="27"/>
  <c r="BE105" i="27"/>
  <c r="R106" i="27"/>
  <c r="CD106" i="27"/>
  <c r="AQ107" i="27"/>
  <c r="BD108" i="27"/>
  <c r="R109" i="27"/>
  <c r="CD109" i="27"/>
  <c r="AQ110" i="27"/>
  <c r="D111" i="27"/>
  <c r="BP111" i="27"/>
  <c r="AD112" i="27"/>
  <c r="CB112" i="27"/>
  <c r="Z113" i="27"/>
  <c r="BS113" i="27"/>
  <c r="B114" i="27"/>
  <c r="AI114" i="27"/>
  <c r="BI114" i="27"/>
  <c r="CF114" i="27"/>
  <c r="D115" i="27"/>
  <c r="Y115" i="27"/>
  <c r="AT115" i="27"/>
  <c r="BP115" i="27"/>
  <c r="CK115" i="27"/>
  <c r="H116" i="27"/>
  <c r="AD116" i="27"/>
  <c r="AY116" i="27"/>
  <c r="BT116" i="27"/>
  <c r="CP116" i="27"/>
  <c r="M117" i="27"/>
  <c r="AH117" i="27"/>
  <c r="BD117" i="27"/>
  <c r="BY117" i="27"/>
  <c r="CT117" i="27"/>
  <c r="O118" i="27"/>
  <c r="AH118" i="27"/>
  <c r="AX118" i="27"/>
  <c r="BN118" i="27"/>
  <c r="CD118" i="27"/>
  <c r="CT118" i="27"/>
  <c r="L119" i="27"/>
  <c r="AB119" i="27"/>
  <c r="AR119" i="27"/>
  <c r="BH119" i="27"/>
  <c r="BX119" i="27"/>
  <c r="CN119" i="27"/>
  <c r="F120" i="27"/>
  <c r="V120" i="27"/>
  <c r="AL120" i="27"/>
  <c r="BB120" i="27"/>
  <c r="BR120" i="27"/>
  <c r="CH120" i="27"/>
  <c r="P121" i="27"/>
  <c r="AF121" i="27"/>
  <c r="BF105" i="27"/>
  <c r="S106" i="27"/>
  <c r="CE106" i="27"/>
  <c r="AR107" i="27"/>
  <c r="E108" i="27"/>
  <c r="BQ108" i="27"/>
  <c r="AE109" i="27"/>
  <c r="CQ109" i="27"/>
  <c r="AR110" i="27"/>
  <c r="E111" i="27"/>
  <c r="BQ111" i="27"/>
  <c r="AE112" i="27"/>
  <c r="CK112" i="27"/>
  <c r="AC113" i="27"/>
  <c r="BT113" i="27"/>
  <c r="C114" i="27"/>
  <c r="AJ114" i="27"/>
  <c r="BM114" i="27"/>
  <c r="CH114" i="27"/>
  <c r="E115" i="27"/>
  <c r="AA115" i="27"/>
  <c r="AV115" i="27"/>
  <c r="BQ115" i="27"/>
  <c r="CM115" i="27"/>
  <c r="J116" i="27"/>
  <c r="AE116" i="27"/>
  <c r="BA116" i="27"/>
  <c r="BV116" i="27"/>
  <c r="CQ116" i="27"/>
  <c r="O117" i="27"/>
  <c r="AJ117" i="27"/>
  <c r="BE117" i="27"/>
  <c r="CA117" i="27"/>
  <c r="CV117" i="27"/>
  <c r="Q118" i="27"/>
  <c r="AI118" i="27"/>
  <c r="AY118" i="27"/>
  <c r="BO118" i="27"/>
  <c r="CE118" i="27"/>
  <c r="CU118" i="27"/>
  <c r="M119" i="27"/>
  <c r="G105" i="27"/>
  <c r="BS105" i="27"/>
  <c r="T106" i="27"/>
  <c r="CF106" i="27"/>
  <c r="AS107" i="27"/>
  <c r="F108" i="27"/>
  <c r="BR108" i="27"/>
  <c r="AF109" i="27"/>
  <c r="CR109" i="27"/>
  <c r="BE110" i="27"/>
  <c r="F111" i="27"/>
  <c r="BR111" i="27"/>
  <c r="AF112" i="27"/>
  <c r="CO112" i="27"/>
  <c r="AI113" i="27"/>
  <c r="BU113" i="27"/>
  <c r="D114" i="27"/>
  <c r="AL114" i="27"/>
  <c r="BN114" i="27"/>
  <c r="CI114" i="27"/>
  <c r="F115" i="27"/>
  <c r="AB115" i="27"/>
  <c r="AW115" i="27"/>
  <c r="BR115" i="27"/>
  <c r="CN115" i="27"/>
  <c r="K116" i="27"/>
  <c r="AF116" i="27"/>
  <c r="BB116" i="27"/>
  <c r="BW116" i="27"/>
  <c r="CR116" i="27"/>
  <c r="P117" i="27"/>
  <c r="AK117" i="27"/>
  <c r="BF117" i="27"/>
  <c r="CB117" i="27"/>
  <c r="CW117" i="27"/>
  <c r="R118" i="27"/>
  <c r="AJ118" i="27"/>
  <c r="AZ118" i="27"/>
  <c r="BP118" i="27"/>
  <c r="CF118" i="27"/>
  <c r="CV118" i="27"/>
  <c r="N119" i="27"/>
  <c r="AD119" i="27"/>
  <c r="AT119" i="27"/>
  <c r="BJ119" i="27"/>
  <c r="BZ119" i="27"/>
  <c r="CP119" i="27"/>
  <c r="H120" i="27"/>
  <c r="X120" i="27"/>
  <c r="AN120" i="27"/>
  <c r="BD120" i="27"/>
  <c r="BT120" i="27"/>
  <c r="CJ120" i="27"/>
  <c r="B121" i="27"/>
  <c r="R121" i="27"/>
  <c r="AH121" i="27"/>
  <c r="H105" i="27"/>
  <c r="BT105" i="27"/>
  <c r="AG106" i="27"/>
  <c r="CS106" i="27"/>
  <c r="AT107" i="27"/>
  <c r="G108" i="27"/>
  <c r="BS108" i="27"/>
  <c r="AG109" i="27"/>
  <c r="CS109" i="27"/>
  <c r="BF110" i="27"/>
  <c r="S111" i="27"/>
  <c r="CE111" i="27"/>
  <c r="AS112" i="27"/>
  <c r="CP112" i="27"/>
  <c r="AM113" i="27"/>
  <c r="BV113" i="27"/>
  <c r="G114" i="27"/>
  <c r="AM114" i="27"/>
  <c r="BO114" i="27"/>
  <c r="CK114" i="27"/>
  <c r="G115" i="27"/>
  <c r="AC115" i="27"/>
  <c r="AY115" i="27"/>
  <c r="BS115" i="27"/>
  <c r="CO115" i="27"/>
  <c r="M116" i="27"/>
  <c r="AG116" i="27"/>
  <c r="BC116" i="27"/>
  <c r="I105" i="27"/>
  <c r="BU105" i="27"/>
  <c r="AH106" i="27"/>
  <c r="CT106" i="27"/>
  <c r="BG107" i="27"/>
  <c r="H108" i="27"/>
  <c r="BT108" i="27"/>
  <c r="AH109" i="27"/>
  <c r="CT109" i="27"/>
  <c r="BG110" i="27"/>
  <c r="T111" i="27"/>
  <c r="CF111" i="27"/>
  <c r="AT112" i="27"/>
  <c r="CQ112" i="27"/>
  <c r="AN113" i="27"/>
  <c r="BY113" i="27"/>
  <c r="J114" i="27"/>
  <c r="AO114" i="27"/>
  <c r="BP114" i="27"/>
  <c r="CL114" i="27"/>
  <c r="I115" i="27"/>
  <c r="AD115" i="27"/>
  <c r="AZ115" i="27"/>
  <c r="BU115" i="27"/>
  <c r="W108" i="27"/>
  <c r="BU110" i="27"/>
  <c r="AV112" i="27"/>
  <c r="CI113" i="27"/>
  <c r="BU114" i="27"/>
  <c r="AI115" i="27"/>
  <c r="CS115" i="27"/>
  <c r="AN116" i="27"/>
  <c r="CH116" i="27"/>
  <c r="Z117" i="27"/>
  <c r="BQ117" i="27"/>
  <c r="I118" i="27"/>
  <c r="AR118" i="27"/>
  <c r="BX118" i="27"/>
  <c r="F119" i="27"/>
  <c r="AJ119" i="27"/>
  <c r="BN119" i="27"/>
  <c r="CR119" i="27"/>
  <c r="W120" i="27"/>
  <c r="AV120" i="27"/>
  <c r="BY120" i="27"/>
  <c r="D121" i="27"/>
  <c r="AG121" i="27"/>
  <c r="BA121" i="27"/>
  <c r="BT121" i="27"/>
  <c r="CP121" i="27"/>
  <c r="K122" i="27"/>
  <c r="AD122" i="27"/>
  <c r="AW122" i="27"/>
  <c r="BQ122" i="27"/>
  <c r="CL122" i="27"/>
  <c r="F123" i="27"/>
  <c r="Y123" i="27"/>
  <c r="AR123" i="27"/>
  <c r="BN123" i="27"/>
  <c r="CG123" i="27"/>
  <c r="B124" i="27"/>
  <c r="U124" i="27"/>
  <c r="AO124" i="27"/>
  <c r="BJ124" i="27"/>
  <c r="CB124" i="27"/>
  <c r="CT124" i="27"/>
  <c r="N125" i="27"/>
  <c r="AF125" i="27"/>
  <c r="AY125" i="27"/>
  <c r="BQ125" i="27"/>
  <c r="CH125" i="27"/>
  <c r="R126" i="27"/>
  <c r="AH126" i="27"/>
  <c r="AX126" i="27"/>
  <c r="BN126" i="27"/>
  <c r="CD126" i="27"/>
  <c r="CT126" i="27"/>
  <c r="L127" i="27"/>
  <c r="AB127" i="27"/>
  <c r="AR127" i="27"/>
  <c r="BH127" i="27"/>
  <c r="BX127" i="27"/>
  <c r="CN127" i="27"/>
  <c r="F128" i="27"/>
  <c r="V128" i="27"/>
  <c r="AL128" i="27"/>
  <c r="BB128" i="27"/>
  <c r="BR128" i="27"/>
  <c r="CH128" i="27"/>
  <c r="P129" i="27"/>
  <c r="AF129" i="27"/>
  <c r="AV129" i="27"/>
  <c r="BL129" i="27"/>
  <c r="CB129" i="27"/>
  <c r="CR129" i="27"/>
  <c r="J130" i="27"/>
  <c r="Z130" i="27"/>
  <c r="AP130" i="27"/>
  <c r="BF130" i="27"/>
  <c r="BV130" i="27"/>
  <c r="CL130" i="27"/>
  <c r="D131" i="27"/>
  <c r="T131" i="27"/>
  <c r="AJ131" i="27"/>
  <c r="AZ131" i="27"/>
  <c r="AI106" i="27"/>
  <c r="X108" i="27"/>
  <c r="BV110" i="27"/>
  <c r="BE112" i="27"/>
  <c r="CJ113" i="27"/>
  <c r="BV114" i="27"/>
  <c r="AJ115" i="27"/>
  <c r="CU115" i="27"/>
  <c r="AQ116" i="27"/>
  <c r="CI116" i="27"/>
  <c r="AA117" i="27"/>
  <c r="BS117" i="27"/>
  <c r="J118" i="27"/>
  <c r="AS118" i="27"/>
  <c r="BY118" i="27"/>
  <c r="G119" i="27"/>
  <c r="AL119" i="27"/>
  <c r="BO119" i="27"/>
  <c r="CS119" i="27"/>
  <c r="Y120" i="27"/>
  <c r="AW120" i="27"/>
  <c r="BZ120" i="27"/>
  <c r="E121" i="27"/>
  <c r="AI121" i="27"/>
  <c r="BB121" i="27"/>
  <c r="BV121" i="27"/>
  <c r="CQ121" i="27"/>
  <c r="L122" i="27"/>
  <c r="AE122" i="27"/>
  <c r="AX122" i="27"/>
  <c r="BT122" i="27"/>
  <c r="CM122" i="27"/>
  <c r="G123" i="27"/>
  <c r="Z123" i="27"/>
  <c r="AT123" i="27"/>
  <c r="BO123" i="27"/>
  <c r="CH123" i="27"/>
  <c r="C124" i="27"/>
  <c r="V124" i="27"/>
  <c r="AR124" i="27"/>
  <c r="BK124" i="27"/>
  <c r="CC124" i="27"/>
  <c r="CU124" i="27"/>
  <c r="O125" i="27"/>
  <c r="AH125" i="27"/>
  <c r="BA125" i="27"/>
  <c r="BR125" i="27"/>
  <c r="CI125" i="27"/>
  <c r="B126" i="27"/>
  <c r="S126" i="27"/>
  <c r="AI126" i="27"/>
  <c r="AY126" i="27"/>
  <c r="BO126" i="27"/>
  <c r="CE126" i="27"/>
  <c r="CU126" i="27"/>
  <c r="M127" i="27"/>
  <c r="AC127" i="27"/>
  <c r="AS127" i="27"/>
  <c r="BI127" i="27"/>
  <c r="BY127" i="27"/>
  <c r="CO127" i="27"/>
  <c r="AJ106" i="27"/>
  <c r="CG108" i="27"/>
  <c r="BW110" i="27"/>
  <c r="BI112" i="27"/>
  <c r="CL113" i="27"/>
  <c r="BX114" i="27"/>
  <c r="AL115" i="27"/>
  <c r="CV115" i="27"/>
  <c r="AS116" i="27"/>
  <c r="CS116" i="27"/>
  <c r="AM117" i="27"/>
  <c r="CC117" i="27"/>
  <c r="S118" i="27"/>
  <c r="BA118" i="27"/>
  <c r="CG118" i="27"/>
  <c r="O119" i="27"/>
  <c r="AM119" i="27"/>
  <c r="BP119" i="27"/>
  <c r="CT119" i="27"/>
  <c r="Z120" i="27"/>
  <c r="BC120" i="27"/>
  <c r="CB120" i="27"/>
  <c r="F121" i="27"/>
  <c r="AJ121" i="27"/>
  <c r="BC121" i="27"/>
  <c r="BW121" i="27"/>
  <c r="CR121" i="27"/>
  <c r="M122" i="27"/>
  <c r="AF122" i="27"/>
  <c r="AZ122" i="27"/>
  <c r="BU122" i="27"/>
  <c r="CN122" i="27"/>
  <c r="H123" i="27"/>
  <c r="AA123" i="27"/>
  <c r="AU123" i="27"/>
  <c r="BP123" i="27"/>
  <c r="CI123" i="27"/>
  <c r="D124" i="27"/>
  <c r="X124" i="27"/>
  <c r="AS124" i="27"/>
  <c r="BL124" i="27"/>
  <c r="CD124" i="27"/>
  <c r="CV124" i="27"/>
  <c r="P125" i="27"/>
  <c r="AI125" i="27"/>
  <c r="BB125" i="27"/>
  <c r="BS125" i="27"/>
  <c r="CJ125" i="27"/>
  <c r="C126" i="27"/>
  <c r="T126" i="27"/>
  <c r="AJ126" i="27"/>
  <c r="AZ126" i="27"/>
  <c r="BP126" i="27"/>
  <c r="CF126" i="27"/>
  <c r="CV126" i="27"/>
  <c r="N127" i="27"/>
  <c r="AD127" i="27"/>
  <c r="AT127" i="27"/>
  <c r="BJ127" i="27"/>
  <c r="BZ127" i="27"/>
  <c r="CP127" i="27"/>
  <c r="H128" i="27"/>
  <c r="X128" i="27"/>
  <c r="AN128" i="27"/>
  <c r="BD128" i="27"/>
  <c r="BT128" i="27"/>
  <c r="CJ128" i="27"/>
  <c r="B129" i="27"/>
  <c r="R129" i="27"/>
  <c r="AH129" i="27"/>
  <c r="AX129" i="27"/>
  <c r="BN129" i="27"/>
  <c r="CD129" i="27"/>
  <c r="CT129" i="27"/>
  <c r="L130" i="27"/>
  <c r="AB130" i="27"/>
  <c r="AR130" i="27"/>
  <c r="BH130" i="27"/>
  <c r="BX130" i="27"/>
  <c r="CN130" i="27"/>
  <c r="F131" i="27"/>
  <c r="V131" i="27"/>
  <c r="AL131" i="27"/>
  <c r="BB131" i="27"/>
  <c r="BR131" i="27"/>
  <c r="AW106" i="27"/>
  <c r="CH108" i="27"/>
  <c r="CK110" i="27"/>
  <c r="BK112" i="27"/>
  <c r="CM114" i="27"/>
  <c r="BA115" i="27"/>
  <c r="BD116" i="27"/>
  <c r="CU116" i="27"/>
  <c r="AN117" i="27"/>
  <c r="CD117" i="27"/>
  <c r="T118" i="27"/>
  <c r="BB118" i="27"/>
  <c r="CH118" i="27"/>
  <c r="P119" i="27"/>
  <c r="AS119" i="27"/>
  <c r="BR119" i="27"/>
  <c r="CU119" i="27"/>
  <c r="AA120" i="27"/>
  <c r="BE120" i="27"/>
  <c r="CC120" i="27"/>
  <c r="G121" i="27"/>
  <c r="AK121" i="27"/>
  <c r="BD121" i="27"/>
  <c r="BZ121" i="27"/>
  <c r="CS121" i="27"/>
  <c r="N122" i="27"/>
  <c r="AG122" i="27"/>
  <c r="BA122" i="27"/>
  <c r="BV122" i="27"/>
  <c r="CO122" i="27"/>
  <c r="I123" i="27"/>
  <c r="AB123" i="27"/>
  <c r="AX123" i="27"/>
  <c r="BQ123" i="27"/>
  <c r="CJ123" i="27"/>
  <c r="E124" i="27"/>
  <c r="Y124" i="27"/>
  <c r="AT124" i="27"/>
  <c r="BM124" i="27"/>
  <c r="CE124" i="27"/>
  <c r="CW124" i="27"/>
  <c r="R125" i="27"/>
  <c r="AK125" i="27"/>
  <c r="BC125" i="27"/>
  <c r="BT125" i="27"/>
  <c r="CK125" i="27"/>
  <c r="D126" i="27"/>
  <c r="U126" i="27"/>
  <c r="AK126" i="27"/>
  <c r="BA126" i="27"/>
  <c r="BQ126" i="27"/>
  <c r="CG126" i="27"/>
  <c r="CW126" i="27"/>
  <c r="O127" i="27"/>
  <c r="AE127" i="27"/>
  <c r="AU127" i="27"/>
  <c r="BK127" i="27"/>
  <c r="CA127" i="27"/>
  <c r="CQ127" i="27"/>
  <c r="I128" i="27"/>
  <c r="Y128" i="27"/>
  <c r="AO128" i="27"/>
  <c r="BE128" i="27"/>
  <c r="BU128" i="27"/>
  <c r="CK128" i="27"/>
  <c r="C129" i="27"/>
  <c r="S129" i="27"/>
  <c r="AI129" i="27"/>
  <c r="AY129" i="27"/>
  <c r="BO129" i="27"/>
  <c r="CE129" i="27"/>
  <c r="CU129" i="27"/>
  <c r="M130" i="27"/>
  <c r="AC130" i="27"/>
  <c r="AS130" i="27"/>
  <c r="BI130" i="27"/>
  <c r="BY130" i="27"/>
  <c r="CO130" i="27"/>
  <c r="G131" i="27"/>
  <c r="W131" i="27"/>
  <c r="AM131" i="27"/>
  <c r="BC131" i="27"/>
  <c r="BS131" i="27"/>
  <c r="AX106" i="27"/>
  <c r="CI108" i="27"/>
  <c r="CR112" i="27"/>
  <c r="M114" i="27"/>
  <c r="CN114" i="27"/>
  <c r="BB115" i="27"/>
  <c r="BF116" i="27"/>
  <c r="CW116" i="27"/>
  <c r="AO117" i="27"/>
  <c r="CF117" i="27"/>
  <c r="U118" i="27"/>
  <c r="BC118" i="27"/>
  <c r="CI118" i="27"/>
  <c r="Q119" i="27"/>
  <c r="AU119" i="27"/>
  <c r="BS119" i="27"/>
  <c r="CV119" i="27"/>
  <c r="AB120" i="27"/>
  <c r="BF120" i="27"/>
  <c r="CI120" i="27"/>
  <c r="H121" i="27"/>
  <c r="AL121" i="27"/>
  <c r="BF121" i="27"/>
  <c r="CA121" i="27"/>
  <c r="CT121" i="27"/>
  <c r="O122" i="27"/>
  <c r="AH122" i="27"/>
  <c r="BD122" i="27"/>
  <c r="BW122" i="27"/>
  <c r="CP122" i="27"/>
  <c r="J123" i="27"/>
  <c r="AD123" i="27"/>
  <c r="AY123" i="27"/>
  <c r="BR123" i="27"/>
  <c r="CK123" i="27"/>
  <c r="F124" i="27"/>
  <c r="AB124" i="27"/>
  <c r="AU124" i="27"/>
  <c r="BN124" i="27"/>
  <c r="CF124" i="27"/>
  <c r="S125" i="27"/>
  <c r="AL125" i="27"/>
  <c r="BD125" i="27"/>
  <c r="BU125" i="27"/>
  <c r="CL125" i="27"/>
  <c r="E126" i="27"/>
  <c r="V126" i="27"/>
  <c r="AL126" i="27"/>
  <c r="BB126" i="27"/>
  <c r="BR126" i="27"/>
  <c r="CH126" i="27"/>
  <c r="P127" i="27"/>
  <c r="AF127" i="27"/>
  <c r="AV127" i="27"/>
  <c r="BL127" i="27"/>
  <c r="CB127" i="27"/>
  <c r="CR127" i="27"/>
  <c r="J128" i="27"/>
  <c r="Z128" i="27"/>
  <c r="AP128" i="27"/>
  <c r="BF128" i="27"/>
  <c r="BV128" i="27"/>
  <c r="CL128" i="27"/>
  <c r="D129" i="27"/>
  <c r="T129" i="27"/>
  <c r="AJ129" i="27"/>
  <c r="AZ129" i="27"/>
  <c r="BP129" i="27"/>
  <c r="CF129" i="27"/>
  <c r="CV129" i="27"/>
  <c r="N130" i="27"/>
  <c r="AD130" i="27"/>
  <c r="AT130" i="27"/>
  <c r="BJ130" i="27"/>
  <c r="BZ130" i="27"/>
  <c r="CP130" i="27"/>
  <c r="H131" i="27"/>
  <c r="X131" i="27"/>
  <c r="AN131" i="27"/>
  <c r="BD131" i="27"/>
  <c r="BT131" i="27"/>
  <c r="CJ131" i="27"/>
  <c r="CU106" i="27"/>
  <c r="CJ108" i="27"/>
  <c r="U111" i="27"/>
  <c r="Q114" i="27"/>
  <c r="CO114" i="27"/>
  <c r="BC115" i="27"/>
  <c r="N116" i="27"/>
  <c r="BG116" i="27"/>
  <c r="AP117" i="27"/>
  <c r="CG117" i="27"/>
  <c r="W118" i="27"/>
  <c r="BD118" i="27"/>
  <c r="CJ118" i="27"/>
  <c r="R119" i="27"/>
  <c r="AV119" i="27"/>
  <c r="BY119" i="27"/>
  <c r="AC120" i="27"/>
  <c r="BG120" i="27"/>
  <c r="CK120" i="27"/>
  <c r="J121" i="27"/>
  <c r="AM121" i="27"/>
  <c r="BG121" i="27"/>
  <c r="CB121" i="27"/>
  <c r="CU121" i="27"/>
  <c r="P122" i="27"/>
  <c r="AJ122" i="27"/>
  <c r="BE122" i="27"/>
  <c r="BX122" i="27"/>
  <c r="CQ122" i="27"/>
  <c r="K123" i="27"/>
  <c r="AE123" i="27"/>
  <c r="AZ123" i="27"/>
  <c r="BS123" i="27"/>
  <c r="CL123" i="27"/>
  <c r="H124" i="27"/>
  <c r="AC124" i="27"/>
  <c r="AV124" i="27"/>
  <c r="BO124" i="27"/>
  <c r="CG124" i="27"/>
  <c r="B125" i="27"/>
  <c r="U125" i="27"/>
  <c r="AM125" i="27"/>
  <c r="BE125" i="27"/>
  <c r="BV125" i="27"/>
  <c r="CM125" i="27"/>
  <c r="F126" i="27"/>
  <c r="W126" i="27"/>
  <c r="AM126" i="27"/>
  <c r="BC126" i="27"/>
  <c r="BS126" i="27"/>
  <c r="CI126" i="27"/>
  <c r="Q127" i="27"/>
  <c r="AG127" i="27"/>
  <c r="CV106" i="27"/>
  <c r="V111" i="27"/>
  <c r="C113" i="27"/>
  <c r="R114" i="27"/>
  <c r="CQ114" i="27"/>
  <c r="BE115" i="27"/>
  <c r="O116" i="27"/>
  <c r="BI116" i="27"/>
  <c r="AQ117" i="27"/>
  <c r="CI117" i="27"/>
  <c r="Y118" i="27"/>
  <c r="BE118" i="27"/>
  <c r="CK118" i="27"/>
  <c r="S119" i="27"/>
  <c r="AW119" i="27"/>
  <c r="CA119" i="27"/>
  <c r="AD120" i="27"/>
  <c r="BH120" i="27"/>
  <c r="CL120" i="27"/>
  <c r="K121" i="27"/>
  <c r="AN121" i="27"/>
  <c r="BJ121" i="27"/>
  <c r="CC121" i="27"/>
  <c r="CV121" i="27"/>
  <c r="Q122" i="27"/>
  <c r="AK122" i="27"/>
  <c r="BF122" i="27"/>
  <c r="BY122" i="27"/>
  <c r="CR122" i="27"/>
  <c r="L123" i="27"/>
  <c r="AH123" i="27"/>
  <c r="BA123" i="27"/>
  <c r="BT123" i="27"/>
  <c r="CM123" i="27"/>
  <c r="I124" i="27"/>
  <c r="AD124" i="27"/>
  <c r="AW124" i="27"/>
  <c r="BP124" i="27"/>
  <c r="CH124" i="27"/>
  <c r="C125" i="27"/>
  <c r="V125" i="27"/>
  <c r="AN125" i="27"/>
  <c r="BF125" i="27"/>
  <c r="BW125" i="27"/>
  <c r="CN125" i="27"/>
  <c r="G126" i="27"/>
  <c r="X126" i="27"/>
  <c r="AN126" i="27"/>
  <c r="BD126" i="27"/>
  <c r="BT126" i="27"/>
  <c r="CJ126" i="27"/>
  <c r="B127" i="27"/>
  <c r="R127" i="27"/>
  <c r="AH127" i="27"/>
  <c r="AX127" i="27"/>
  <c r="BN127" i="27"/>
  <c r="CD127" i="27"/>
  <c r="CT127" i="27"/>
  <c r="L128" i="27"/>
  <c r="AU109" i="27"/>
  <c r="AI111" i="27"/>
  <c r="G113" i="27"/>
  <c r="S114" i="27"/>
  <c r="CT114" i="27"/>
  <c r="BH115" i="27"/>
  <c r="P116" i="27"/>
  <c r="BJ116" i="27"/>
  <c r="B117" i="27"/>
  <c r="AS117" i="27"/>
  <c r="CJ117" i="27"/>
  <c r="Z118" i="27"/>
  <c r="BF118" i="27"/>
  <c r="CL118" i="27"/>
  <c r="T119" i="27"/>
  <c r="AX119" i="27"/>
  <c r="CB119" i="27"/>
  <c r="G120" i="27"/>
  <c r="AF120" i="27"/>
  <c r="BI120" i="27"/>
  <c r="CM120" i="27"/>
  <c r="Q121" i="27"/>
  <c r="AP121" i="27"/>
  <c r="BK121" i="27"/>
  <c r="CD121" i="27"/>
  <c r="CW121" i="27"/>
  <c r="R122" i="27"/>
  <c r="AN122" i="27"/>
  <c r="BG122" i="27"/>
  <c r="BZ122" i="27"/>
  <c r="CS122" i="27"/>
  <c r="N123" i="27"/>
  <c r="AI123" i="27"/>
  <c r="BB123" i="27"/>
  <c r="BU123" i="27"/>
  <c r="CN123" i="27"/>
  <c r="L124" i="27"/>
  <c r="AE124" i="27"/>
  <c r="AX124" i="27"/>
  <c r="BQ124" i="27"/>
  <c r="CJ124" i="27"/>
  <c r="E125" i="27"/>
  <c r="W125" i="27"/>
  <c r="AO125" i="27"/>
  <c r="BG125" i="27"/>
  <c r="BX125" i="27"/>
  <c r="CO125" i="27"/>
  <c r="H126" i="27"/>
  <c r="Y126" i="27"/>
  <c r="AO126" i="27"/>
  <c r="BE126" i="27"/>
  <c r="BU126" i="27"/>
  <c r="CK126" i="27"/>
  <c r="C127" i="27"/>
  <c r="S127" i="27"/>
  <c r="AI127" i="27"/>
  <c r="AY127" i="27"/>
  <c r="BO127" i="27"/>
  <c r="CE127" i="27"/>
  <c r="CU127" i="27"/>
  <c r="M128" i="27"/>
  <c r="J105" i="27"/>
  <c r="K107" i="27"/>
  <c r="AV109" i="27"/>
  <c r="AJ111" i="27"/>
  <c r="I113" i="27"/>
  <c r="W114" i="27"/>
  <c r="BW115" i="27"/>
  <c r="Q116" i="27"/>
  <c r="BL116" i="27"/>
  <c r="E117" i="27"/>
  <c r="AV117" i="27"/>
  <c r="CL117" i="27"/>
  <c r="AB118" i="27"/>
  <c r="BH118" i="27"/>
  <c r="CN118" i="27"/>
  <c r="V119" i="27"/>
  <c r="AY119" i="27"/>
  <c r="CC119" i="27"/>
  <c r="I120" i="27"/>
  <c r="AG120" i="27"/>
  <c r="BJ120" i="27"/>
  <c r="CN120" i="27"/>
  <c r="S121" i="27"/>
  <c r="AQ121" i="27"/>
  <c r="BL121" i="27"/>
  <c r="CE121" i="27"/>
  <c r="T122" i="27"/>
  <c r="AO122" i="27"/>
  <c r="BH122" i="27"/>
  <c r="CA122" i="27"/>
  <c r="CT122" i="27"/>
  <c r="O123" i="27"/>
  <c r="AJ123" i="27"/>
  <c r="BC123" i="27"/>
  <c r="BV123" i="27"/>
  <c r="CP123" i="27"/>
  <c r="M124" i="27"/>
  <c r="AF124" i="27"/>
  <c r="AY124" i="27"/>
  <c r="BR124" i="27"/>
  <c r="CK124" i="27"/>
  <c r="F125" i="27"/>
  <c r="X125" i="27"/>
  <c r="W105" i="27"/>
  <c r="BH107" i="27"/>
  <c r="AW109" i="27"/>
  <c r="AL111" i="27"/>
  <c r="AO113" i="27"/>
  <c r="AP114" i="27"/>
  <c r="K115" i="27"/>
  <c r="BX115" i="27"/>
  <c r="S116" i="27"/>
  <c r="BM116" i="27"/>
  <c r="G117" i="27"/>
  <c r="AW117" i="27"/>
  <c r="CM117" i="27"/>
  <c r="AC118" i="27"/>
  <c r="BI118" i="27"/>
  <c r="CO118" i="27"/>
  <c r="W119" i="27"/>
  <c r="AZ119" i="27"/>
  <c r="CD119" i="27"/>
  <c r="J120" i="27"/>
  <c r="AM120" i="27"/>
  <c r="BL120" i="27"/>
  <c r="CO120" i="27"/>
  <c r="T121" i="27"/>
  <c r="AT121" i="27"/>
  <c r="BM121" i="27"/>
  <c r="CF121" i="27"/>
  <c r="U122" i="27"/>
  <c r="AP122" i="27"/>
  <c r="BI122" i="27"/>
  <c r="CB122" i="27"/>
  <c r="CV122" i="27"/>
  <c r="R123" i="27"/>
  <c r="AK123" i="27"/>
  <c r="BD123" i="27"/>
  <c r="BW123" i="27"/>
  <c r="CQ123" i="27"/>
  <c r="N124" i="27"/>
  <c r="AG124" i="27"/>
  <c r="AZ124" i="27"/>
  <c r="BT124" i="27"/>
  <c r="CM124" i="27"/>
  <c r="G125" i="27"/>
  <c r="Y125" i="27"/>
  <c r="AQ125" i="27"/>
  <c r="BI125" i="27"/>
  <c r="BZ125" i="27"/>
  <c r="CQ125" i="27"/>
  <c r="J126" i="27"/>
  <c r="AA126" i="27"/>
  <c r="AQ126" i="27"/>
  <c r="BG126" i="27"/>
  <c r="BW126" i="27"/>
  <c r="CM126" i="27"/>
  <c r="E127" i="27"/>
  <c r="U127" i="27"/>
  <c r="AK127" i="27"/>
  <c r="BA127" i="27"/>
  <c r="BQ127" i="27"/>
  <c r="CG127" i="27"/>
  <c r="X105" i="27"/>
  <c r="BI107" i="27"/>
  <c r="AX109" i="27"/>
  <c r="CG111" i="27"/>
  <c r="AP113" i="27"/>
  <c r="AS114" i="27"/>
  <c r="L115" i="27"/>
  <c r="BY115" i="27"/>
  <c r="V116" i="27"/>
  <c r="BY116" i="27"/>
  <c r="Q117" i="27"/>
  <c r="BG117" i="27"/>
  <c r="AK118" i="27"/>
  <c r="BQ118" i="27"/>
  <c r="CW118" i="27"/>
  <c r="AC119" i="27"/>
  <c r="BB119" i="27"/>
  <c r="CE119" i="27"/>
  <c r="K120" i="27"/>
  <c r="AO120" i="27"/>
  <c r="BM120" i="27"/>
  <c r="CP120" i="27"/>
  <c r="U121" i="27"/>
  <c r="AU121" i="27"/>
  <c r="BN121" i="27"/>
  <c r="CG121" i="27"/>
  <c r="B122" i="27"/>
  <c r="X122" i="27"/>
  <c r="AQ122" i="27"/>
  <c r="BJ122" i="27"/>
  <c r="CC122" i="27"/>
  <c r="CW122" i="27"/>
  <c r="S123" i="27"/>
  <c r="AL123" i="27"/>
  <c r="BE123" i="27"/>
  <c r="BX123" i="27"/>
  <c r="CT123" i="27"/>
  <c r="O124" i="27"/>
  <c r="AH124" i="27"/>
  <c r="BA124" i="27"/>
  <c r="BU124" i="27"/>
  <c r="CN124" i="27"/>
  <c r="H125" i="27"/>
  <c r="Z125" i="27"/>
  <c r="AR125" i="27"/>
  <c r="BJ125" i="27"/>
  <c r="CA125" i="27"/>
  <c r="CR125" i="27"/>
  <c r="K126" i="27"/>
  <c r="AB126" i="27"/>
  <c r="AR126" i="27"/>
  <c r="BH126" i="27"/>
  <c r="BX126" i="27"/>
  <c r="CN126" i="27"/>
  <c r="F127" i="27"/>
  <c r="V127" i="27"/>
  <c r="AL127" i="27"/>
  <c r="BB127" i="27"/>
  <c r="BR127" i="27"/>
  <c r="CH127" i="27"/>
  <c r="Y105" i="27"/>
  <c r="BJ107" i="27"/>
  <c r="CH111" i="27"/>
  <c r="AS113" i="27"/>
  <c r="AW114" i="27"/>
  <c r="M115" i="27"/>
  <c r="BZ115" i="27"/>
  <c r="W116" i="27"/>
  <c r="BZ116" i="27"/>
  <c r="R117" i="27"/>
  <c r="BI117" i="27"/>
  <c r="AL118" i="27"/>
  <c r="BR118" i="27"/>
  <c r="AE119" i="27"/>
  <c r="BC119" i="27"/>
  <c r="CF119" i="27"/>
  <c r="L120" i="27"/>
  <c r="AP120" i="27"/>
  <c r="BS120" i="27"/>
  <c r="CR120" i="27"/>
  <c r="V121" i="27"/>
  <c r="AV121" i="27"/>
  <c r="BO121" i="27"/>
  <c r="CH121" i="27"/>
  <c r="D122" i="27"/>
  <c r="Y122" i="27"/>
  <c r="AR122" i="27"/>
  <c r="BK122" i="27"/>
  <c r="CD122" i="27"/>
  <c r="T123" i="27"/>
  <c r="AM123" i="27"/>
  <c r="BF123" i="27"/>
  <c r="BZ123" i="27"/>
  <c r="CU123" i="27"/>
  <c r="P124" i="27"/>
  <c r="AI124" i="27"/>
  <c r="BB124" i="27"/>
  <c r="BW124" i="27"/>
  <c r="CO124" i="27"/>
  <c r="I125" i="27"/>
  <c r="AA125" i="27"/>
  <c r="AS125" i="27"/>
  <c r="BK125" i="27"/>
  <c r="CB125" i="27"/>
  <c r="CS125" i="27"/>
  <c r="L126" i="27"/>
  <c r="AC126" i="27"/>
  <c r="U108" i="27"/>
  <c r="CB113" i="27"/>
  <c r="BM117" i="27"/>
  <c r="C121" i="27"/>
  <c r="CM121" i="27"/>
  <c r="BN122" i="27"/>
  <c r="AO123" i="27"/>
  <c r="R124" i="27"/>
  <c r="CQ124" i="27"/>
  <c r="AX125" i="27"/>
  <c r="I126" i="27"/>
  <c r="BF126" i="27"/>
  <c r="CR126" i="27"/>
  <c r="AM127" i="27"/>
  <c r="BU127" i="27"/>
  <c r="C128" i="27"/>
  <c r="AC128" i="27"/>
  <c r="AW128" i="27"/>
  <c r="BQ128" i="27"/>
  <c r="CO128" i="27"/>
  <c r="J129" i="27"/>
  <c r="AD129" i="27"/>
  <c r="BB129" i="27"/>
  <c r="BV129" i="27"/>
  <c r="CP129" i="27"/>
  <c r="P130" i="27"/>
  <c r="AJ130" i="27"/>
  <c r="BD130" i="27"/>
  <c r="CB130" i="27"/>
  <c r="CV130" i="27"/>
  <c r="R131" i="27"/>
  <c r="AP131" i="27"/>
  <c r="BJ131" i="27"/>
  <c r="CC131" i="27"/>
  <c r="CT131" i="27"/>
  <c r="L132" i="27"/>
  <c r="AB132" i="27"/>
  <c r="AR132" i="27"/>
  <c r="BH132" i="27"/>
  <c r="BX132" i="27"/>
  <c r="CN132" i="27"/>
  <c r="F133" i="27"/>
  <c r="V133" i="27"/>
  <c r="AL133" i="27"/>
  <c r="BB133" i="27"/>
  <c r="BR133" i="27"/>
  <c r="CH133" i="27"/>
  <c r="P134" i="27"/>
  <c r="AF134" i="27"/>
  <c r="AV134" i="27"/>
  <c r="BL134" i="27"/>
  <c r="CB134" i="27"/>
  <c r="V108" i="27"/>
  <c r="CE113" i="27"/>
  <c r="AI116" i="27"/>
  <c r="BN117" i="27"/>
  <c r="B119" i="27"/>
  <c r="M120" i="27"/>
  <c r="W121" i="27"/>
  <c r="BP122" i="27"/>
  <c r="AP123" i="27"/>
  <c r="S124" i="27"/>
  <c r="CR124" i="27"/>
  <c r="BH125" i="27"/>
  <c r="M126" i="27"/>
  <c r="BI126" i="27"/>
  <c r="CS126" i="27"/>
  <c r="AN127" i="27"/>
  <c r="BV127" i="27"/>
  <c r="D128" i="27"/>
  <c r="AD128" i="27"/>
  <c r="AX128" i="27"/>
  <c r="BS128" i="27"/>
  <c r="CP128" i="27"/>
  <c r="K129" i="27"/>
  <c r="AE129" i="27"/>
  <c r="BC129" i="27"/>
  <c r="BW129" i="27"/>
  <c r="CQ129" i="27"/>
  <c r="Q130" i="27"/>
  <c r="AK130" i="27"/>
  <c r="BE130" i="27"/>
  <c r="CC130" i="27"/>
  <c r="CW130" i="27"/>
  <c r="S131" i="27"/>
  <c r="AQ131" i="27"/>
  <c r="BK131" i="27"/>
  <c r="CD131" i="27"/>
  <c r="CU131" i="27"/>
  <c r="M132" i="27"/>
  <c r="AC132" i="27"/>
  <c r="AS132" i="27"/>
  <c r="BI132" i="27"/>
  <c r="BY132" i="27"/>
  <c r="CO132" i="27"/>
  <c r="G133" i="27"/>
  <c r="W133" i="27"/>
  <c r="AM133" i="27"/>
  <c r="BC133" i="27"/>
  <c r="BS133" i="27"/>
  <c r="CI133" i="27"/>
  <c r="Q134" i="27"/>
  <c r="AG134" i="27"/>
  <c r="AW134" i="27"/>
  <c r="BM134" i="27"/>
  <c r="CC134" i="27"/>
  <c r="CS134" i="27"/>
  <c r="K135" i="27"/>
  <c r="AA135" i="27"/>
  <c r="AQ135" i="27"/>
  <c r="BG135" i="27"/>
  <c r="BW135" i="27"/>
  <c r="CM135" i="27"/>
  <c r="E136" i="27"/>
  <c r="U136" i="27"/>
  <c r="AK136" i="27"/>
  <c r="BA136" i="27"/>
  <c r="BQ136" i="27"/>
  <c r="CG136" i="27"/>
  <c r="CW136" i="27"/>
  <c r="O137" i="27"/>
  <c r="AE137" i="27"/>
  <c r="AU137" i="27"/>
  <c r="BK137" i="27"/>
  <c r="CA137" i="27"/>
  <c r="CQ137" i="27"/>
  <c r="I138" i="27"/>
  <c r="Y138" i="27"/>
  <c r="AO138" i="27"/>
  <c r="BE138" i="27"/>
  <c r="BU138" i="27"/>
  <c r="CK138" i="27"/>
  <c r="C139" i="27"/>
  <c r="S139" i="27"/>
  <c r="AI139" i="27"/>
  <c r="AY139" i="27"/>
  <c r="AK116" i="27"/>
  <c r="C119" i="27"/>
  <c r="N120" i="27"/>
  <c r="X121" i="27"/>
  <c r="E122" i="27"/>
  <c r="CF122" i="27"/>
  <c r="AQ123" i="27"/>
  <c r="T124" i="27"/>
  <c r="CS124" i="27"/>
  <c r="BL125" i="27"/>
  <c r="O126" i="27"/>
  <c r="BJ126" i="27"/>
  <c r="AO127" i="27"/>
  <c r="BW127" i="27"/>
  <c r="E128" i="27"/>
  <c r="AE128" i="27"/>
  <c r="AY128" i="27"/>
  <c r="BW128" i="27"/>
  <c r="CQ128" i="27"/>
  <c r="L129" i="27"/>
  <c r="AG129" i="27"/>
  <c r="BD129" i="27"/>
  <c r="BX129" i="27"/>
  <c r="CS129" i="27"/>
  <c r="R130" i="27"/>
  <c r="AL130" i="27"/>
  <c r="BG130" i="27"/>
  <c r="CD130" i="27"/>
  <c r="U131" i="27"/>
  <c r="AR131" i="27"/>
  <c r="BL131" i="27"/>
  <c r="CE131" i="27"/>
  <c r="CV131" i="27"/>
  <c r="N132" i="27"/>
  <c r="AD132" i="27"/>
  <c r="AT132" i="27"/>
  <c r="BJ132" i="27"/>
  <c r="BZ132" i="27"/>
  <c r="CP132" i="27"/>
  <c r="H133" i="27"/>
  <c r="X133" i="27"/>
  <c r="AN133" i="27"/>
  <c r="BD133" i="27"/>
  <c r="BT133" i="27"/>
  <c r="CJ133" i="27"/>
  <c r="B134" i="27"/>
  <c r="R134" i="27"/>
  <c r="AH134" i="27"/>
  <c r="AX134" i="27"/>
  <c r="BN134" i="27"/>
  <c r="CD134" i="27"/>
  <c r="CT134" i="27"/>
  <c r="L135" i="27"/>
  <c r="AB135" i="27"/>
  <c r="AR135" i="27"/>
  <c r="BH135" i="27"/>
  <c r="BX135" i="27"/>
  <c r="CN135" i="27"/>
  <c r="F136" i="27"/>
  <c r="V136" i="27"/>
  <c r="AL136" i="27"/>
  <c r="BB136" i="27"/>
  <c r="BR136" i="27"/>
  <c r="CH136" i="27"/>
  <c r="P137" i="27"/>
  <c r="AF137" i="27"/>
  <c r="AV137" i="27"/>
  <c r="BL137" i="27"/>
  <c r="CB137" i="27"/>
  <c r="CR137" i="27"/>
  <c r="J138" i="27"/>
  <c r="Z138" i="27"/>
  <c r="AP138" i="27"/>
  <c r="BF138" i="27"/>
  <c r="BV138" i="27"/>
  <c r="CL138" i="27"/>
  <c r="D139" i="27"/>
  <c r="T139" i="27"/>
  <c r="AJ139" i="27"/>
  <c r="AZ139" i="27"/>
  <c r="BP139" i="27"/>
  <c r="AX114" i="27"/>
  <c r="AL116" i="27"/>
  <c r="B118" i="27"/>
  <c r="D119" i="27"/>
  <c r="P120" i="27"/>
  <c r="Z121" i="27"/>
  <c r="H122" i="27"/>
  <c r="CG122" i="27"/>
  <c r="BG123" i="27"/>
  <c r="AJ124" i="27"/>
  <c r="BM125" i="27"/>
  <c r="P126" i="27"/>
  <c r="BK126" i="27"/>
  <c r="D127" i="27"/>
  <c r="AP127" i="27"/>
  <c r="CC127" i="27"/>
  <c r="G128" i="27"/>
  <c r="AF128" i="27"/>
  <c r="AZ128" i="27"/>
  <c r="BX128" i="27"/>
  <c r="CR128" i="27"/>
  <c r="M129" i="27"/>
  <c r="AK129" i="27"/>
  <c r="BE129" i="27"/>
  <c r="BY129" i="27"/>
  <c r="CW129" i="27"/>
  <c r="S130" i="27"/>
  <c r="AM130" i="27"/>
  <c r="BK130" i="27"/>
  <c r="CE130" i="27"/>
  <c r="Y131" i="27"/>
  <c r="AS131" i="27"/>
  <c r="BM131" i="27"/>
  <c r="CF131" i="27"/>
  <c r="CW131" i="27"/>
  <c r="O132" i="27"/>
  <c r="AE132" i="27"/>
  <c r="AU132" i="27"/>
  <c r="BK132" i="27"/>
  <c r="CA132" i="27"/>
  <c r="CQ132" i="27"/>
  <c r="I133" i="27"/>
  <c r="Y133" i="27"/>
  <c r="AO133" i="27"/>
  <c r="BE133" i="27"/>
  <c r="BU133" i="27"/>
  <c r="CK133" i="27"/>
  <c r="C134" i="27"/>
  <c r="S134" i="27"/>
  <c r="AI134" i="27"/>
  <c r="AY134" i="27"/>
  <c r="BO134" i="27"/>
  <c r="CE134" i="27"/>
  <c r="CU134" i="27"/>
  <c r="M135" i="27"/>
  <c r="AC135" i="27"/>
  <c r="AS135" i="27"/>
  <c r="BI135" i="27"/>
  <c r="BY135" i="27"/>
  <c r="CO135" i="27"/>
  <c r="G136" i="27"/>
  <c r="W136" i="27"/>
  <c r="AM136" i="27"/>
  <c r="BC136" i="27"/>
  <c r="BS136" i="27"/>
  <c r="CI136" i="27"/>
  <c r="Q137" i="27"/>
  <c r="I110" i="27"/>
  <c r="AZ114" i="27"/>
  <c r="AM116" i="27"/>
  <c r="C118" i="27"/>
  <c r="AF119" i="27"/>
  <c r="Q120" i="27"/>
  <c r="AA121" i="27"/>
  <c r="I122" i="27"/>
  <c r="CJ122" i="27"/>
  <c r="BH123" i="27"/>
  <c r="AK124" i="27"/>
  <c r="J125" i="27"/>
  <c r="BN125" i="27"/>
  <c r="Q126" i="27"/>
  <c r="BL126" i="27"/>
  <c r="G127" i="27"/>
  <c r="AQ127" i="27"/>
  <c r="CF127" i="27"/>
  <c r="K128" i="27"/>
  <c r="AG128" i="27"/>
  <c r="BA128" i="27"/>
  <c r="BY128" i="27"/>
  <c r="CS128" i="27"/>
  <c r="N129" i="27"/>
  <c r="AL129" i="27"/>
  <c r="BF129" i="27"/>
  <c r="BZ129" i="27"/>
  <c r="T130" i="27"/>
  <c r="AN130" i="27"/>
  <c r="BL130" i="27"/>
  <c r="CF130" i="27"/>
  <c r="B131" i="27"/>
  <c r="Z131" i="27"/>
  <c r="AT131" i="27"/>
  <c r="BN131" i="27"/>
  <c r="CG131" i="27"/>
  <c r="P132" i="27"/>
  <c r="AF132" i="27"/>
  <c r="AV132" i="27"/>
  <c r="BL132" i="27"/>
  <c r="CB132" i="27"/>
  <c r="CR132" i="27"/>
  <c r="J133" i="27"/>
  <c r="Z133" i="27"/>
  <c r="AP133" i="27"/>
  <c r="BF133" i="27"/>
  <c r="BV133" i="27"/>
  <c r="CL133" i="27"/>
  <c r="D134" i="27"/>
  <c r="T134" i="27"/>
  <c r="AJ134" i="27"/>
  <c r="AZ134" i="27"/>
  <c r="BP134" i="27"/>
  <c r="CF134" i="27"/>
  <c r="CV134" i="27"/>
  <c r="N135" i="27"/>
  <c r="AD135" i="27"/>
  <c r="AT135" i="27"/>
  <c r="BJ135" i="27"/>
  <c r="BZ135" i="27"/>
  <c r="CP135" i="27"/>
  <c r="H136" i="27"/>
  <c r="X136" i="27"/>
  <c r="AN136" i="27"/>
  <c r="BD136" i="27"/>
  <c r="BT136" i="27"/>
  <c r="CJ136" i="27"/>
  <c r="B137" i="27"/>
  <c r="R137" i="27"/>
  <c r="AH137" i="27"/>
  <c r="AX137" i="27"/>
  <c r="BN137" i="27"/>
  <c r="CD137" i="27"/>
  <c r="CT137" i="27"/>
  <c r="L138" i="27"/>
  <c r="AB138" i="27"/>
  <c r="AR138" i="27"/>
  <c r="BH138" i="27"/>
  <c r="BX138" i="27"/>
  <c r="CN138" i="27"/>
  <c r="J110" i="27"/>
  <c r="BR114" i="27"/>
  <c r="CA116" i="27"/>
  <c r="D118" i="27"/>
  <c r="AG119" i="27"/>
  <c r="AQ120" i="27"/>
  <c r="AW121" i="27"/>
  <c r="J122" i="27"/>
  <c r="CK122" i="27"/>
  <c r="BJ123" i="27"/>
  <c r="AL124" i="27"/>
  <c r="K125" i="27"/>
  <c r="BO125" i="27"/>
  <c r="Z126" i="27"/>
  <c r="BM126" i="27"/>
  <c r="H127" i="27"/>
  <c r="AW127" i="27"/>
  <c r="CI127" i="27"/>
  <c r="N128" i="27"/>
  <c r="AH128" i="27"/>
  <c r="BC128" i="27"/>
  <c r="BZ128" i="27"/>
  <c r="CT128" i="27"/>
  <c r="O129" i="27"/>
  <c r="AM129" i="27"/>
  <c r="BG129" i="27"/>
  <c r="CA129" i="27"/>
  <c r="U130" i="27"/>
  <c r="AO130" i="27"/>
  <c r="BM130" i="27"/>
  <c r="CG130" i="27"/>
  <c r="C131" i="27"/>
  <c r="AA131" i="27"/>
  <c r="AU131" i="27"/>
  <c r="BO131" i="27"/>
  <c r="CH131" i="27"/>
  <c r="Q132" i="27"/>
  <c r="AG132" i="27"/>
  <c r="AW132" i="27"/>
  <c r="BM132" i="27"/>
  <c r="CC132" i="27"/>
  <c r="CS132" i="27"/>
  <c r="K133" i="27"/>
  <c r="AA133" i="27"/>
  <c r="AQ133" i="27"/>
  <c r="BG133" i="27"/>
  <c r="BW133" i="27"/>
  <c r="CM133" i="27"/>
  <c r="E134" i="27"/>
  <c r="U134" i="27"/>
  <c r="AK134" i="27"/>
  <c r="BA134" i="27"/>
  <c r="BQ134" i="27"/>
  <c r="CG134" i="27"/>
  <c r="CW134" i="27"/>
  <c r="O135" i="27"/>
  <c r="AE135" i="27"/>
  <c r="K110" i="27"/>
  <c r="BS114" i="27"/>
  <c r="CB116" i="27"/>
  <c r="E118" i="27"/>
  <c r="AH119" i="27"/>
  <c r="AR120" i="27"/>
  <c r="AX121" i="27"/>
  <c r="Z122" i="27"/>
  <c r="BK123" i="27"/>
  <c r="AN124" i="27"/>
  <c r="L125" i="27"/>
  <c r="BY125" i="27"/>
  <c r="AD126" i="27"/>
  <c r="BV126" i="27"/>
  <c r="I127" i="27"/>
  <c r="AZ127" i="27"/>
  <c r="CJ127" i="27"/>
  <c r="O128" i="27"/>
  <c r="AI128" i="27"/>
  <c r="BG128" i="27"/>
  <c r="CA128" i="27"/>
  <c r="CU128" i="27"/>
  <c r="Q129" i="27"/>
  <c r="AN129" i="27"/>
  <c r="BH129" i="27"/>
  <c r="CC129" i="27"/>
  <c r="B130" i="27"/>
  <c r="V130" i="27"/>
  <c r="AQ130" i="27"/>
  <c r="BN130" i="27"/>
  <c r="CH130" i="27"/>
  <c r="E131" i="27"/>
  <c r="AB131" i="27"/>
  <c r="AV131" i="27"/>
  <c r="BP131" i="27"/>
  <c r="CI131" i="27"/>
  <c r="B132" i="27"/>
  <c r="R132" i="27"/>
  <c r="AH132" i="27"/>
  <c r="AX132" i="27"/>
  <c r="BN132" i="27"/>
  <c r="CD132" i="27"/>
  <c r="CT132" i="27"/>
  <c r="L133" i="27"/>
  <c r="AB133" i="27"/>
  <c r="AR133" i="27"/>
  <c r="BH133" i="27"/>
  <c r="BX133" i="27"/>
  <c r="CN133" i="27"/>
  <c r="F134" i="27"/>
  <c r="V134" i="27"/>
  <c r="AL134" i="27"/>
  <c r="BB134" i="27"/>
  <c r="BR134" i="27"/>
  <c r="CH134" i="27"/>
  <c r="P135" i="27"/>
  <c r="AF135" i="27"/>
  <c r="BH110" i="27"/>
  <c r="CC116" i="27"/>
  <c r="AM118" i="27"/>
  <c r="AI119" i="27"/>
  <c r="AS120" i="27"/>
  <c r="AY121" i="27"/>
  <c r="AA122" i="27"/>
  <c r="B123" i="27"/>
  <c r="CA123" i="27"/>
  <c r="BD124" i="27"/>
  <c r="M125" i="27"/>
  <c r="CC125" i="27"/>
  <c r="AE126" i="27"/>
  <c r="BY126" i="27"/>
  <c r="J127" i="27"/>
  <c r="BC127" i="27"/>
  <c r="CK127" i="27"/>
  <c r="P128" i="27"/>
  <c r="AJ128" i="27"/>
  <c r="BH128" i="27"/>
  <c r="CB128" i="27"/>
  <c r="CV128" i="27"/>
  <c r="U129" i="27"/>
  <c r="AO129" i="27"/>
  <c r="BI129" i="27"/>
  <c r="CG129" i="27"/>
  <c r="C130" i="27"/>
  <c r="W130" i="27"/>
  <c r="AU130" i="27"/>
  <c r="BO130" i="27"/>
  <c r="CI130" i="27"/>
  <c r="I131" i="27"/>
  <c r="AC131" i="27"/>
  <c r="AW131" i="27"/>
  <c r="BQ131" i="27"/>
  <c r="CK131" i="27"/>
  <c r="C132" i="27"/>
  <c r="S132" i="27"/>
  <c r="AI132" i="27"/>
  <c r="AY132" i="27"/>
  <c r="BO132" i="27"/>
  <c r="CE132" i="27"/>
  <c r="CU132" i="27"/>
  <c r="M133" i="27"/>
  <c r="AC133" i="27"/>
  <c r="AS133" i="27"/>
  <c r="BI133" i="27"/>
  <c r="BY133" i="27"/>
  <c r="CO133" i="27"/>
  <c r="G134" i="27"/>
  <c r="W134" i="27"/>
  <c r="AM134" i="27"/>
  <c r="BC134" i="27"/>
  <c r="BS134" i="27"/>
  <c r="CI134" i="27"/>
  <c r="Q135" i="27"/>
  <c r="AG135" i="27"/>
  <c r="AW135" i="27"/>
  <c r="BM135" i="27"/>
  <c r="CC135" i="27"/>
  <c r="CS135" i="27"/>
  <c r="K136" i="27"/>
  <c r="BV105" i="27"/>
  <c r="N115" i="27"/>
  <c r="CE116" i="27"/>
  <c r="AN118" i="27"/>
  <c r="BI119" i="27"/>
  <c r="AT120" i="27"/>
  <c r="AZ121" i="27"/>
  <c r="AB122" i="27"/>
  <c r="C123" i="27"/>
  <c r="CD123" i="27"/>
  <c r="BE124" i="27"/>
  <c r="AB125" i="27"/>
  <c r="CD125" i="27"/>
  <c r="AF126" i="27"/>
  <c r="BZ126" i="27"/>
  <c r="K127" i="27"/>
  <c r="BD127" i="27"/>
  <c r="CL127" i="27"/>
  <c r="Q128" i="27"/>
  <c r="AK128" i="27"/>
  <c r="BI128" i="27"/>
  <c r="CC128" i="27"/>
  <c r="CW128" i="27"/>
  <c r="V129" i="27"/>
  <c r="AP129" i="27"/>
  <c r="BJ129" i="27"/>
  <c r="CH129" i="27"/>
  <c r="D130" i="27"/>
  <c r="X130" i="27"/>
  <c r="AV130" i="27"/>
  <c r="BP130" i="27"/>
  <c r="CJ130" i="27"/>
  <c r="J131" i="27"/>
  <c r="AD131" i="27"/>
  <c r="AX131" i="27"/>
  <c r="BU131" i="27"/>
  <c r="CL131" i="27"/>
  <c r="D132" i="27"/>
  <c r="T132" i="27"/>
  <c r="AJ132" i="27"/>
  <c r="AZ132" i="27"/>
  <c r="BP132" i="27"/>
  <c r="CF132" i="27"/>
  <c r="CV132" i="27"/>
  <c r="N133" i="27"/>
  <c r="AD133" i="27"/>
  <c r="AT133" i="27"/>
  <c r="BJ133" i="27"/>
  <c r="BZ133" i="27"/>
  <c r="CP133" i="27"/>
  <c r="H134" i="27"/>
  <c r="X134" i="27"/>
  <c r="AN134" i="27"/>
  <c r="BD134" i="27"/>
  <c r="BT134" i="27"/>
  <c r="CJ134" i="27"/>
  <c r="B135" i="27"/>
  <c r="R135" i="27"/>
  <c r="AH135" i="27"/>
  <c r="CI105" i="27"/>
  <c r="CU111" i="27"/>
  <c r="Q115" i="27"/>
  <c r="AO118" i="27"/>
  <c r="BK119" i="27"/>
  <c r="BU120" i="27"/>
  <c r="BP121" i="27"/>
  <c r="AC122" i="27"/>
  <c r="D123" i="27"/>
  <c r="CE123" i="27"/>
  <c r="BH124" i="27"/>
  <c r="AC125" i="27"/>
  <c r="CE125" i="27"/>
  <c r="AG126" i="27"/>
  <c r="CA126" i="27"/>
  <c r="T127" i="27"/>
  <c r="BE127" i="27"/>
  <c r="CM127" i="27"/>
  <c r="R128" i="27"/>
  <c r="AM128" i="27"/>
  <c r="BJ128" i="27"/>
  <c r="CD128" i="27"/>
  <c r="W129" i="27"/>
  <c r="AQ129" i="27"/>
  <c r="BK129" i="27"/>
  <c r="CI129" i="27"/>
  <c r="E130" i="27"/>
  <c r="Y130" i="27"/>
  <c r="AW130" i="27"/>
  <c r="BQ130" i="27"/>
  <c r="CK130" i="27"/>
  <c r="K131" i="27"/>
  <c r="AE131" i="27"/>
  <c r="AY131" i="27"/>
  <c r="BV131" i="27"/>
  <c r="CM131" i="27"/>
  <c r="E132" i="27"/>
  <c r="U132" i="27"/>
  <c r="AK132" i="27"/>
  <c r="BA132" i="27"/>
  <c r="BQ132" i="27"/>
  <c r="CG132" i="27"/>
  <c r="CW132" i="27"/>
  <c r="O133" i="27"/>
  <c r="AE133" i="27"/>
  <c r="AU133" i="27"/>
  <c r="BK133" i="27"/>
  <c r="CA133" i="27"/>
  <c r="CQ133" i="27"/>
  <c r="I134" i="27"/>
  <c r="Y134" i="27"/>
  <c r="AO134" i="27"/>
  <c r="BE134" i="27"/>
  <c r="BU134" i="27"/>
  <c r="CK134" i="27"/>
  <c r="C135" i="27"/>
  <c r="S135" i="27"/>
  <c r="AI135" i="27"/>
  <c r="AY135" i="27"/>
  <c r="BO135" i="27"/>
  <c r="CE135" i="27"/>
  <c r="CU135" i="27"/>
  <c r="CJ105" i="27"/>
  <c r="CV111" i="27"/>
  <c r="AF115" i="27"/>
  <c r="T117" i="27"/>
  <c r="AP118" i="27"/>
  <c r="BL119" i="27"/>
  <c r="BV120" i="27"/>
  <c r="BQ121" i="27"/>
  <c r="AS122" i="27"/>
  <c r="E123" i="27"/>
  <c r="CF123" i="27"/>
  <c r="BI124" i="27"/>
  <c r="AD125" i="27"/>
  <c r="CG125" i="27"/>
  <c r="AP126" i="27"/>
  <c r="CB126" i="27"/>
  <c r="W127" i="27"/>
  <c r="BF127" i="27"/>
  <c r="CS127" i="27"/>
  <c r="S128" i="27"/>
  <c r="AQ128" i="27"/>
  <c r="BK128" i="27"/>
  <c r="CE128" i="27"/>
  <c r="X129" i="27"/>
  <c r="AR129" i="27"/>
  <c r="BM129" i="27"/>
  <c r="CJ129" i="27"/>
  <c r="F130" i="27"/>
  <c r="AA130" i="27"/>
  <c r="AX130" i="27"/>
  <c r="BR130" i="27"/>
  <c r="CM130" i="27"/>
  <c r="L131" i="27"/>
  <c r="AF131" i="27"/>
  <c r="BA131" i="27"/>
  <c r="BW131" i="27"/>
  <c r="CN131" i="27"/>
  <c r="F132" i="27"/>
  <c r="V132" i="27"/>
  <c r="AL132" i="27"/>
  <c r="BB132" i="27"/>
  <c r="BR132" i="27"/>
  <c r="CH132" i="27"/>
  <c r="P133" i="27"/>
  <c r="AF133" i="27"/>
  <c r="AV133" i="27"/>
  <c r="BL133" i="27"/>
  <c r="CB133" i="27"/>
  <c r="CR133" i="27"/>
  <c r="J134" i="27"/>
  <c r="Z134" i="27"/>
  <c r="AP134" i="27"/>
  <c r="BF134" i="27"/>
  <c r="BV134" i="27"/>
  <c r="CL134" i="27"/>
  <c r="D135" i="27"/>
  <c r="T135" i="27"/>
  <c r="AJ135" i="27"/>
  <c r="CK105" i="27"/>
  <c r="AG115" i="27"/>
  <c r="U117" i="27"/>
  <c r="BS118" i="27"/>
  <c r="BM119" i="27"/>
  <c r="BW120" i="27"/>
  <c r="BR121" i="27"/>
  <c r="AT122" i="27"/>
  <c r="U123" i="27"/>
  <c r="CV123" i="27"/>
  <c r="BX124" i="27"/>
  <c r="AE125" i="27"/>
  <c r="CP125" i="27"/>
  <c r="AS126" i="27"/>
  <c r="CC126" i="27"/>
  <c r="X127" i="27"/>
  <c r="BG127" i="27"/>
  <c r="CV127" i="27"/>
  <c r="T128" i="27"/>
  <c r="AR128" i="27"/>
  <c r="BL128" i="27"/>
  <c r="CF128" i="27"/>
  <c r="E129" i="27"/>
  <c r="Y129" i="27"/>
  <c r="AS129" i="27"/>
  <c r="BQ129" i="27"/>
  <c r="CK129" i="27"/>
  <c r="G130" i="27"/>
  <c r="AE130" i="27"/>
  <c r="AY130" i="27"/>
  <c r="BS130" i="27"/>
  <c r="CQ130" i="27"/>
  <c r="M131" i="27"/>
  <c r="AG131" i="27"/>
  <c r="BE131" i="27"/>
  <c r="BX131" i="27"/>
  <c r="CO131" i="27"/>
  <c r="G132" i="27"/>
  <c r="W132" i="27"/>
  <c r="AM132" i="27"/>
  <c r="BC132" i="27"/>
  <c r="BS132" i="27"/>
  <c r="CI132" i="27"/>
  <c r="Q133" i="27"/>
  <c r="AG133" i="27"/>
  <c r="AW133" i="27"/>
  <c r="BM133" i="27"/>
  <c r="CC133" i="27"/>
  <c r="CS133" i="27"/>
  <c r="K134" i="27"/>
  <c r="AA134" i="27"/>
  <c r="AQ134" i="27"/>
  <c r="BG134" i="27"/>
  <c r="BW134" i="27"/>
  <c r="CM134" i="27"/>
  <c r="E135" i="27"/>
  <c r="U135" i="27"/>
  <c r="AK135" i="27"/>
  <c r="BA135" i="27"/>
  <c r="BQ135" i="27"/>
  <c r="AU112" i="27"/>
  <c r="CJ121" i="27"/>
  <c r="BY124" i="27"/>
  <c r="AW126" i="27"/>
  <c r="CM128" i="27"/>
  <c r="BS129" i="27"/>
  <c r="AZ130" i="27"/>
  <c r="Q131" i="27"/>
  <c r="CS131" i="27"/>
  <c r="BF132" i="27"/>
  <c r="S133" i="27"/>
  <c r="CE133" i="27"/>
  <c r="AR134" i="27"/>
  <c r="CR134" i="27"/>
  <c r="AP135" i="27"/>
  <c r="BT135" i="27"/>
  <c r="CV135" i="27"/>
  <c r="S136" i="27"/>
  <c r="AQ136" i="27"/>
  <c r="BK136" i="27"/>
  <c r="CE136" i="27"/>
  <c r="D137" i="27"/>
  <c r="X137" i="27"/>
  <c r="AQ137" i="27"/>
  <c r="BJ137" i="27"/>
  <c r="CF137" i="27"/>
  <c r="T138" i="27"/>
  <c r="AM138" i="27"/>
  <c r="BI138" i="27"/>
  <c r="CB138" i="27"/>
  <c r="CU138" i="27"/>
  <c r="O139" i="27"/>
  <c r="AG139" i="27"/>
  <c r="BA139" i="27"/>
  <c r="BR139" i="27"/>
  <c r="CH139" i="27"/>
  <c r="P140" i="27"/>
  <c r="AF140" i="27"/>
  <c r="AV140" i="27"/>
  <c r="BL140" i="27"/>
  <c r="CB140" i="27"/>
  <c r="CR140" i="27"/>
  <c r="J141" i="27"/>
  <c r="Z141" i="27"/>
  <c r="AP141" i="27"/>
  <c r="BF141" i="27"/>
  <c r="BV141" i="27"/>
  <c r="CL141" i="27"/>
  <c r="D142" i="27"/>
  <c r="BT118" i="27"/>
  <c r="CL121" i="27"/>
  <c r="BZ124" i="27"/>
  <c r="CL126" i="27"/>
  <c r="B128" i="27"/>
  <c r="CN128" i="27"/>
  <c r="BT129" i="27"/>
  <c r="BA130" i="27"/>
  <c r="AH131" i="27"/>
  <c r="BG132" i="27"/>
  <c r="T133" i="27"/>
  <c r="CF133" i="27"/>
  <c r="AS134" i="27"/>
  <c r="AU135" i="27"/>
  <c r="BU135" i="27"/>
  <c r="CW135" i="27"/>
  <c r="T136" i="27"/>
  <c r="AR136" i="27"/>
  <c r="BL136" i="27"/>
  <c r="CF136" i="27"/>
  <c r="E137" i="27"/>
  <c r="Y137" i="27"/>
  <c r="AR137" i="27"/>
  <c r="BM137" i="27"/>
  <c r="CG137" i="27"/>
  <c r="B138" i="27"/>
  <c r="U138" i="27"/>
  <c r="AN138" i="27"/>
  <c r="BJ138" i="27"/>
  <c r="CC138" i="27"/>
  <c r="CV138" i="27"/>
  <c r="P139" i="27"/>
  <c r="AH139" i="27"/>
  <c r="BB139" i="27"/>
  <c r="BS139" i="27"/>
  <c r="CI139" i="27"/>
  <c r="Q140" i="27"/>
  <c r="AG140" i="27"/>
  <c r="AW140" i="27"/>
  <c r="BM140" i="27"/>
  <c r="CC140" i="27"/>
  <c r="CS140" i="27"/>
  <c r="K141" i="27"/>
  <c r="AA141" i="27"/>
  <c r="AQ141" i="27"/>
  <c r="BG141" i="27"/>
  <c r="BW141" i="27"/>
  <c r="CM141" i="27"/>
  <c r="E142" i="27"/>
  <c r="U142" i="27"/>
  <c r="AK142" i="27"/>
  <c r="BA142" i="27"/>
  <c r="BQ142" i="27"/>
  <c r="CG142" i="27"/>
  <c r="CW142" i="27"/>
  <c r="O143" i="27"/>
  <c r="AE143" i="27"/>
  <c r="AU143" i="27"/>
  <c r="BK143" i="27"/>
  <c r="CA143" i="27"/>
  <c r="CQ143" i="27"/>
  <c r="I144" i="27"/>
  <c r="Y144" i="27"/>
  <c r="AO144" i="27"/>
  <c r="BE144" i="27"/>
  <c r="BU144" i="27"/>
  <c r="CK144" i="27"/>
  <c r="C145" i="27"/>
  <c r="S145" i="27"/>
  <c r="AI145" i="27"/>
  <c r="AY145" i="27"/>
  <c r="BO145" i="27"/>
  <c r="CE145" i="27"/>
  <c r="CU145" i="27"/>
  <c r="M146" i="27"/>
  <c r="AC146" i="27"/>
  <c r="AS146" i="27"/>
  <c r="BI146" i="27"/>
  <c r="BY146" i="27"/>
  <c r="CO146" i="27"/>
  <c r="G147" i="27"/>
  <c r="W147" i="27"/>
  <c r="AM147" i="27"/>
  <c r="BC147" i="27"/>
  <c r="AY113" i="27"/>
  <c r="BU118" i="27"/>
  <c r="CA124" i="27"/>
  <c r="CO126" i="27"/>
  <c r="U128" i="27"/>
  <c r="BU129" i="27"/>
  <c r="BB130" i="27"/>
  <c r="AI131" i="27"/>
  <c r="H132" i="27"/>
  <c r="BT132" i="27"/>
  <c r="U133" i="27"/>
  <c r="CG133" i="27"/>
  <c r="AT134" i="27"/>
  <c r="F135" i="27"/>
  <c r="AV135" i="27"/>
  <c r="BV135" i="27"/>
  <c r="Y136" i="27"/>
  <c r="AS136" i="27"/>
  <c r="BM136" i="27"/>
  <c r="CK136" i="27"/>
  <c r="F137" i="27"/>
  <c r="Z137" i="27"/>
  <c r="AS137" i="27"/>
  <c r="BO137" i="27"/>
  <c r="CH137" i="27"/>
  <c r="C138" i="27"/>
  <c r="V138" i="27"/>
  <c r="AQ138" i="27"/>
  <c r="BK138" i="27"/>
  <c r="CD138" i="27"/>
  <c r="CW138" i="27"/>
  <c r="Q139" i="27"/>
  <c r="AK139" i="27"/>
  <c r="BC139" i="27"/>
  <c r="BT139" i="27"/>
  <c r="CJ139" i="27"/>
  <c r="B140" i="27"/>
  <c r="R140" i="27"/>
  <c r="AH140" i="27"/>
  <c r="AX140" i="27"/>
  <c r="BN140" i="27"/>
  <c r="CD140" i="27"/>
  <c r="CT140" i="27"/>
  <c r="L141" i="27"/>
  <c r="AB141" i="27"/>
  <c r="AR141" i="27"/>
  <c r="BH141" i="27"/>
  <c r="BX141" i="27"/>
  <c r="CN141" i="27"/>
  <c r="F142" i="27"/>
  <c r="V142" i="27"/>
  <c r="AL142" i="27"/>
  <c r="BB142" i="27"/>
  <c r="BR142" i="27"/>
  <c r="CH142" i="27"/>
  <c r="P143" i="27"/>
  <c r="AF143" i="27"/>
  <c r="AV143" i="27"/>
  <c r="BL143" i="27"/>
  <c r="CB143" i="27"/>
  <c r="CR143" i="27"/>
  <c r="J144" i="27"/>
  <c r="Z144" i="27"/>
  <c r="AP144" i="27"/>
  <c r="BF144" i="27"/>
  <c r="BV144" i="27"/>
  <c r="CL144" i="27"/>
  <c r="D145" i="27"/>
  <c r="T145" i="27"/>
  <c r="AJ145" i="27"/>
  <c r="AZ145" i="27"/>
  <c r="BP145" i="27"/>
  <c r="CF145" i="27"/>
  <c r="CV145" i="27"/>
  <c r="N146" i="27"/>
  <c r="AD146" i="27"/>
  <c r="AT146" i="27"/>
  <c r="BJ146" i="27"/>
  <c r="BZ146" i="27"/>
  <c r="CP146" i="27"/>
  <c r="H147" i="27"/>
  <c r="X147" i="27"/>
  <c r="AN147" i="27"/>
  <c r="BD147" i="27"/>
  <c r="BD113" i="27"/>
  <c r="BV118" i="27"/>
  <c r="AU122" i="27"/>
  <c r="CP124" i="27"/>
  <c r="CP126" i="27"/>
  <c r="W128" i="27"/>
  <c r="F129" i="27"/>
  <c r="CL129" i="27"/>
  <c r="BC130" i="27"/>
  <c r="AK131" i="27"/>
  <c r="I132" i="27"/>
  <c r="BU132" i="27"/>
  <c r="AH133" i="27"/>
  <c r="CT133" i="27"/>
  <c r="AU134" i="27"/>
  <c r="G135" i="27"/>
  <c r="AX135" i="27"/>
  <c r="CA135" i="27"/>
  <c r="Z136" i="27"/>
  <c r="AT136" i="27"/>
  <c r="BN136" i="27"/>
  <c r="CL136" i="27"/>
  <c r="G137" i="27"/>
  <c r="AA137" i="27"/>
  <c r="AT137" i="27"/>
  <c r="BP137" i="27"/>
  <c r="CI137" i="27"/>
  <c r="D138" i="27"/>
  <c r="W138" i="27"/>
  <c r="AS138" i="27"/>
  <c r="BL138" i="27"/>
  <c r="CE138" i="27"/>
  <c r="R139" i="27"/>
  <c r="AL139" i="27"/>
  <c r="BD139" i="27"/>
  <c r="BU139" i="27"/>
  <c r="CK139" i="27"/>
  <c r="C140" i="27"/>
  <c r="S140" i="27"/>
  <c r="AI140" i="27"/>
  <c r="AY140" i="27"/>
  <c r="BO140" i="27"/>
  <c r="CE140" i="27"/>
  <c r="CU140" i="27"/>
  <c r="M141" i="27"/>
  <c r="AC141" i="27"/>
  <c r="AS141" i="27"/>
  <c r="BI141" i="27"/>
  <c r="BY141" i="27"/>
  <c r="CO141" i="27"/>
  <c r="G142" i="27"/>
  <c r="W142" i="27"/>
  <c r="AM142" i="27"/>
  <c r="BC142" i="27"/>
  <c r="BS142" i="27"/>
  <c r="CI142" i="27"/>
  <c r="Q143" i="27"/>
  <c r="AG143" i="27"/>
  <c r="AW143" i="27"/>
  <c r="BM143" i="27"/>
  <c r="CC143" i="27"/>
  <c r="CS143" i="27"/>
  <c r="K144" i="27"/>
  <c r="AA144" i="27"/>
  <c r="AQ144" i="27"/>
  <c r="BG144" i="27"/>
  <c r="BW144" i="27"/>
  <c r="CM144" i="27"/>
  <c r="E145" i="27"/>
  <c r="U145" i="27"/>
  <c r="AK145" i="27"/>
  <c r="AV122" i="27"/>
  <c r="CQ126" i="27"/>
  <c r="AA128" i="27"/>
  <c r="G129" i="27"/>
  <c r="CM129" i="27"/>
  <c r="BT130" i="27"/>
  <c r="AO131" i="27"/>
  <c r="J132" i="27"/>
  <c r="BV132" i="27"/>
  <c r="AI133" i="27"/>
  <c r="CU133" i="27"/>
  <c r="BH134" i="27"/>
  <c r="H135" i="27"/>
  <c r="AZ135" i="27"/>
  <c r="CB135" i="27"/>
  <c r="B136" i="27"/>
  <c r="AA136" i="27"/>
  <c r="AU136" i="27"/>
  <c r="BO136" i="27"/>
  <c r="CM136" i="27"/>
  <c r="H137" i="27"/>
  <c r="AB137" i="27"/>
  <c r="AW137" i="27"/>
  <c r="BQ137" i="27"/>
  <c r="CJ137" i="27"/>
  <c r="E138" i="27"/>
  <c r="X138" i="27"/>
  <c r="AT138" i="27"/>
  <c r="BM138" i="27"/>
  <c r="CF138" i="27"/>
  <c r="U139" i="27"/>
  <c r="AM139" i="27"/>
  <c r="BE139" i="27"/>
  <c r="BV139" i="27"/>
  <c r="CL139" i="27"/>
  <c r="D140" i="27"/>
  <c r="T140" i="27"/>
  <c r="AJ140" i="27"/>
  <c r="AZ140" i="27"/>
  <c r="BP140" i="27"/>
  <c r="CF140" i="27"/>
  <c r="CV140" i="27"/>
  <c r="N141" i="27"/>
  <c r="AD141" i="27"/>
  <c r="AT141" i="27"/>
  <c r="BJ141" i="27"/>
  <c r="BZ141" i="27"/>
  <c r="CP141" i="27"/>
  <c r="H142" i="27"/>
  <c r="X142" i="27"/>
  <c r="AN142" i="27"/>
  <c r="BD142" i="27"/>
  <c r="BT142" i="27"/>
  <c r="CJ142" i="27"/>
  <c r="B143" i="27"/>
  <c r="R143" i="27"/>
  <c r="AH143" i="27"/>
  <c r="AX143" i="27"/>
  <c r="BN143" i="27"/>
  <c r="CD143" i="27"/>
  <c r="CT143" i="27"/>
  <c r="L144" i="27"/>
  <c r="AB144" i="27"/>
  <c r="AR144" i="27"/>
  <c r="BH144" i="27"/>
  <c r="BX144" i="27"/>
  <c r="CN144" i="27"/>
  <c r="F145" i="27"/>
  <c r="V145" i="27"/>
  <c r="AL145" i="27"/>
  <c r="BB145" i="27"/>
  <c r="BR145" i="27"/>
  <c r="CH145" i="27"/>
  <c r="P146" i="27"/>
  <c r="AF146" i="27"/>
  <c r="AV146" i="27"/>
  <c r="BL146" i="27"/>
  <c r="CH119" i="27"/>
  <c r="BL122" i="27"/>
  <c r="AP125" i="27"/>
  <c r="AB128" i="27"/>
  <c r="H129" i="27"/>
  <c r="CN129" i="27"/>
  <c r="BU130" i="27"/>
  <c r="BF131" i="27"/>
  <c r="K132" i="27"/>
  <c r="BW132" i="27"/>
  <c r="AJ133" i="27"/>
  <c r="CV133" i="27"/>
  <c r="BI134" i="27"/>
  <c r="I135" i="27"/>
  <c r="BB135" i="27"/>
  <c r="CD135" i="27"/>
  <c r="C136" i="27"/>
  <c r="AB136" i="27"/>
  <c r="AV136" i="27"/>
  <c r="BP136" i="27"/>
  <c r="CN136" i="27"/>
  <c r="I137" i="27"/>
  <c r="AC137" i="27"/>
  <c r="AY137" i="27"/>
  <c r="BR137" i="27"/>
  <c r="CK137" i="27"/>
  <c r="F138" i="27"/>
  <c r="AA138" i="27"/>
  <c r="AU138" i="27"/>
  <c r="BN138" i="27"/>
  <c r="CG138" i="27"/>
  <c r="B139" i="27"/>
  <c r="V139" i="27"/>
  <c r="AN139" i="27"/>
  <c r="BF139" i="27"/>
  <c r="BW139" i="27"/>
  <c r="CM139" i="27"/>
  <c r="E140" i="27"/>
  <c r="U140" i="27"/>
  <c r="AK140" i="27"/>
  <c r="BA140" i="27"/>
  <c r="BQ140" i="27"/>
  <c r="CG140" i="27"/>
  <c r="CW140" i="27"/>
  <c r="O141" i="27"/>
  <c r="AE141" i="27"/>
  <c r="AU141" i="27"/>
  <c r="BK141" i="27"/>
  <c r="CA141" i="27"/>
  <c r="CQ141" i="27"/>
  <c r="I142" i="27"/>
  <c r="Y142" i="27"/>
  <c r="AO142" i="27"/>
  <c r="BE142" i="27"/>
  <c r="BU142" i="27"/>
  <c r="CK142" i="27"/>
  <c r="C143" i="27"/>
  <c r="S143" i="27"/>
  <c r="AI143" i="27"/>
  <c r="AY143" i="27"/>
  <c r="BO143" i="27"/>
  <c r="CE143" i="27"/>
  <c r="CU143" i="27"/>
  <c r="M144" i="27"/>
  <c r="AC144" i="27"/>
  <c r="AS144" i="27"/>
  <c r="BI144" i="27"/>
  <c r="BY144" i="27"/>
  <c r="CO144" i="27"/>
  <c r="G145" i="27"/>
  <c r="W145" i="27"/>
  <c r="AM145" i="27"/>
  <c r="BC145" i="27"/>
  <c r="BS145" i="27"/>
  <c r="CI145" i="27"/>
  <c r="Q146" i="27"/>
  <c r="AG146" i="27"/>
  <c r="AW146" i="27"/>
  <c r="BM146" i="27"/>
  <c r="CC146" i="27"/>
  <c r="CS146" i="27"/>
  <c r="K147" i="27"/>
  <c r="AA147" i="27"/>
  <c r="AQ147" i="27"/>
  <c r="CC115" i="27"/>
  <c r="CI119" i="27"/>
  <c r="BM122" i="27"/>
  <c r="AT125" i="27"/>
  <c r="Y127" i="27"/>
  <c r="AS128" i="27"/>
  <c r="I129" i="27"/>
  <c r="CO129" i="27"/>
  <c r="BW130" i="27"/>
  <c r="BG131" i="27"/>
  <c r="X132" i="27"/>
  <c r="CJ132" i="27"/>
  <c r="AK133" i="27"/>
  <c r="CW133" i="27"/>
  <c r="BJ134" i="27"/>
  <c r="J135" i="27"/>
  <c r="BC135" i="27"/>
  <c r="CF135" i="27"/>
  <c r="D136" i="27"/>
  <c r="AC136" i="27"/>
  <c r="AW136" i="27"/>
  <c r="BU136" i="27"/>
  <c r="CO136" i="27"/>
  <c r="J137" i="27"/>
  <c r="AD137" i="27"/>
  <c r="AZ137" i="27"/>
  <c r="BS137" i="27"/>
  <c r="CL137" i="27"/>
  <c r="G138" i="27"/>
  <c r="AC138" i="27"/>
  <c r="AV138" i="27"/>
  <c r="BO138" i="27"/>
  <c r="CH138" i="27"/>
  <c r="E139" i="27"/>
  <c r="W139" i="27"/>
  <c r="AO139" i="27"/>
  <c r="BG139" i="27"/>
  <c r="BX139" i="27"/>
  <c r="CN139" i="27"/>
  <c r="F140" i="27"/>
  <c r="V140" i="27"/>
  <c r="AL140" i="27"/>
  <c r="BB140" i="27"/>
  <c r="BR140" i="27"/>
  <c r="CH140" i="27"/>
  <c r="P141" i="27"/>
  <c r="AF141" i="27"/>
  <c r="AV141" i="27"/>
  <c r="BL141" i="27"/>
  <c r="CB141" i="27"/>
  <c r="CR141" i="27"/>
  <c r="CE115" i="27"/>
  <c r="CO119" i="27"/>
  <c r="AU125" i="27"/>
  <c r="Z127" i="27"/>
  <c r="AT128" i="27"/>
  <c r="Z129" i="27"/>
  <c r="CA130" i="27"/>
  <c r="BH131" i="27"/>
  <c r="Y132" i="27"/>
  <c r="CK132" i="27"/>
  <c r="AX133" i="27"/>
  <c r="BK134" i="27"/>
  <c r="V135" i="27"/>
  <c r="BD135" i="27"/>
  <c r="CG135" i="27"/>
  <c r="I136" i="27"/>
  <c r="AD136" i="27"/>
  <c r="AX136" i="27"/>
  <c r="BV136" i="27"/>
  <c r="CP136" i="27"/>
  <c r="K137" i="27"/>
  <c r="AG137" i="27"/>
  <c r="BA137" i="27"/>
  <c r="BT137" i="27"/>
  <c r="CM137" i="27"/>
  <c r="H138" i="27"/>
  <c r="AD138" i="27"/>
  <c r="AW138" i="27"/>
  <c r="BP138" i="27"/>
  <c r="CI138" i="27"/>
  <c r="F139" i="27"/>
  <c r="X139" i="27"/>
  <c r="AP139" i="27"/>
  <c r="BH139" i="27"/>
  <c r="BY139" i="27"/>
  <c r="CO139" i="27"/>
  <c r="G140" i="27"/>
  <c r="W140" i="27"/>
  <c r="AM140" i="27"/>
  <c r="BC140" i="27"/>
  <c r="BS140" i="27"/>
  <c r="CI140" i="27"/>
  <c r="Q141" i="27"/>
  <c r="AG141" i="27"/>
  <c r="AW141" i="27"/>
  <c r="BM141" i="27"/>
  <c r="CC141" i="27"/>
  <c r="CS141" i="27"/>
  <c r="K142" i="27"/>
  <c r="AA142" i="27"/>
  <c r="AQ142" i="27"/>
  <c r="BG142" i="27"/>
  <c r="BW142" i="27"/>
  <c r="CM142" i="27"/>
  <c r="E143" i="27"/>
  <c r="U143" i="27"/>
  <c r="AK143" i="27"/>
  <c r="BA143" i="27"/>
  <c r="CP115" i="27"/>
  <c r="CQ119" i="27"/>
  <c r="V123" i="27"/>
  <c r="AV125" i="27"/>
  <c r="AA127" i="27"/>
  <c r="AU128" i="27"/>
  <c r="AA129" i="27"/>
  <c r="H130" i="27"/>
  <c r="CR130" i="27"/>
  <c r="BI131" i="27"/>
  <c r="Z132" i="27"/>
  <c r="CL132" i="27"/>
  <c r="AY133" i="27"/>
  <c r="L134" i="27"/>
  <c r="BX134" i="27"/>
  <c r="W135" i="27"/>
  <c r="BE135" i="27"/>
  <c r="CH135" i="27"/>
  <c r="J136" i="27"/>
  <c r="AE136" i="27"/>
  <c r="AY136" i="27"/>
  <c r="BW136" i="27"/>
  <c r="CQ136" i="27"/>
  <c r="L137" i="27"/>
  <c r="AI137" i="27"/>
  <c r="BB137" i="27"/>
  <c r="BU137" i="27"/>
  <c r="CN137" i="27"/>
  <c r="K138" i="27"/>
  <c r="AE138" i="27"/>
  <c r="AX138" i="27"/>
  <c r="BQ138" i="27"/>
  <c r="CJ138" i="27"/>
  <c r="G139" i="27"/>
  <c r="Y139" i="27"/>
  <c r="AQ139" i="27"/>
  <c r="BI139" i="27"/>
  <c r="BZ139" i="27"/>
  <c r="CP139" i="27"/>
  <c r="H140" i="27"/>
  <c r="X140" i="27"/>
  <c r="AN140" i="27"/>
  <c r="BD140" i="27"/>
  <c r="BT140" i="27"/>
  <c r="CJ140" i="27"/>
  <c r="B141" i="27"/>
  <c r="R141" i="27"/>
  <c r="AH141" i="27"/>
  <c r="AX141" i="27"/>
  <c r="BN141" i="27"/>
  <c r="CD141" i="27"/>
  <c r="CT141" i="27"/>
  <c r="L142" i="27"/>
  <c r="AB142" i="27"/>
  <c r="AR142" i="27"/>
  <c r="BH142" i="27"/>
  <c r="CR115" i="27"/>
  <c r="W123" i="27"/>
  <c r="CT125" i="27"/>
  <c r="AJ127" i="27"/>
  <c r="AV128" i="27"/>
  <c r="AB129" i="27"/>
  <c r="I130" i="27"/>
  <c r="CS130" i="27"/>
  <c r="BY131" i="27"/>
  <c r="AA132" i="27"/>
  <c r="CM132" i="27"/>
  <c r="AZ133" i="27"/>
  <c r="M134" i="27"/>
  <c r="BY134" i="27"/>
  <c r="X135" i="27"/>
  <c r="BF135" i="27"/>
  <c r="CI135" i="27"/>
  <c r="L136" i="27"/>
  <c r="AF136" i="27"/>
  <c r="AZ136" i="27"/>
  <c r="BX136" i="27"/>
  <c r="CR136" i="27"/>
  <c r="M137" i="27"/>
  <c r="AJ137" i="27"/>
  <c r="BC137" i="27"/>
  <c r="BV137" i="27"/>
  <c r="CO137" i="27"/>
  <c r="M138" i="27"/>
  <c r="AF138" i="27"/>
  <c r="AY138" i="27"/>
  <c r="BR138" i="27"/>
  <c r="CM138" i="27"/>
  <c r="H139" i="27"/>
  <c r="Z139" i="27"/>
  <c r="AR139" i="27"/>
  <c r="BJ139" i="27"/>
  <c r="CA139" i="27"/>
  <c r="CQ139" i="27"/>
  <c r="I140" i="27"/>
  <c r="Y140" i="27"/>
  <c r="AO140" i="27"/>
  <c r="BE140" i="27"/>
  <c r="BU140" i="27"/>
  <c r="CK140" i="27"/>
  <c r="C141" i="27"/>
  <c r="S141" i="27"/>
  <c r="AI141" i="27"/>
  <c r="AY141" i="27"/>
  <c r="BO141" i="27"/>
  <c r="CE141" i="27"/>
  <c r="CU141" i="27"/>
  <c r="M142" i="27"/>
  <c r="AC142" i="27"/>
  <c r="AS142" i="27"/>
  <c r="BW107" i="27"/>
  <c r="BX120" i="27"/>
  <c r="X123" i="27"/>
  <c r="CU125" i="27"/>
  <c r="BM127" i="27"/>
  <c r="BM128" i="27"/>
  <c r="AC129" i="27"/>
  <c r="K130" i="27"/>
  <c r="CT130" i="27"/>
  <c r="BZ131" i="27"/>
  <c r="AN132" i="27"/>
  <c r="BA133" i="27"/>
  <c r="N134" i="27"/>
  <c r="BZ134" i="27"/>
  <c r="Y135" i="27"/>
  <c r="BK135" i="27"/>
  <c r="CJ135" i="27"/>
  <c r="M136" i="27"/>
  <c r="AG136" i="27"/>
  <c r="BE136" i="27"/>
  <c r="BY136" i="27"/>
  <c r="CS136" i="27"/>
  <c r="N137" i="27"/>
  <c r="AK137" i="27"/>
  <c r="BD137" i="27"/>
  <c r="BW137" i="27"/>
  <c r="CP137" i="27"/>
  <c r="N138" i="27"/>
  <c r="AG138" i="27"/>
  <c r="AZ138" i="27"/>
  <c r="BS138" i="27"/>
  <c r="CO138" i="27"/>
  <c r="I139" i="27"/>
  <c r="AA139" i="27"/>
  <c r="AS139" i="27"/>
  <c r="BK139" i="27"/>
  <c r="CB139" i="27"/>
  <c r="CR139" i="27"/>
  <c r="J140" i="27"/>
  <c r="Z140" i="27"/>
  <c r="AP140" i="27"/>
  <c r="BF140" i="27"/>
  <c r="BV140" i="27"/>
  <c r="CL140" i="27"/>
  <c r="D141" i="27"/>
  <c r="T141" i="27"/>
  <c r="AJ141" i="27"/>
  <c r="AZ141" i="27"/>
  <c r="BP141" i="27"/>
  <c r="CF141" i="27"/>
  <c r="CV141" i="27"/>
  <c r="N142" i="27"/>
  <c r="AD142" i="27"/>
  <c r="AT142" i="27"/>
  <c r="BJ142" i="27"/>
  <c r="BZ142" i="27"/>
  <c r="CP142" i="27"/>
  <c r="CS120" i="27"/>
  <c r="AN123" i="27"/>
  <c r="CW125" i="27"/>
  <c r="BP127" i="27"/>
  <c r="BN128" i="27"/>
  <c r="AT129" i="27"/>
  <c r="O130" i="27"/>
  <c r="CU130" i="27"/>
  <c r="CA131" i="27"/>
  <c r="AO132" i="27"/>
  <c r="B133" i="27"/>
  <c r="BN133" i="27"/>
  <c r="O134" i="27"/>
  <c r="CA134" i="27"/>
  <c r="Z135" i="27"/>
  <c r="BL135" i="27"/>
  <c r="CK135" i="27"/>
  <c r="N136" i="27"/>
  <c r="AH136" i="27"/>
  <c r="BF136" i="27"/>
  <c r="BZ136" i="27"/>
  <c r="CT136" i="27"/>
  <c r="S137" i="27"/>
  <c r="AL137" i="27"/>
  <c r="BE137" i="27"/>
  <c r="BX137" i="27"/>
  <c r="CS137" i="27"/>
  <c r="O138" i="27"/>
  <c r="AH138" i="27"/>
  <c r="BA138" i="27"/>
  <c r="BT138" i="27"/>
  <c r="CP138" i="27"/>
  <c r="J139" i="27"/>
  <c r="AB139" i="27"/>
  <c r="AT139" i="27"/>
  <c r="BL139" i="27"/>
  <c r="CC139" i="27"/>
  <c r="CS139" i="27"/>
  <c r="K140" i="27"/>
  <c r="AA140" i="27"/>
  <c r="AQ140" i="27"/>
  <c r="BG140" i="27"/>
  <c r="BW140" i="27"/>
  <c r="CM140" i="27"/>
  <c r="E141" i="27"/>
  <c r="U141" i="27"/>
  <c r="AK141" i="27"/>
  <c r="BA141" i="27"/>
  <c r="BQ141" i="27"/>
  <c r="CG141" i="27"/>
  <c r="CW141" i="27"/>
  <c r="O142" i="27"/>
  <c r="AE142" i="27"/>
  <c r="AU142" i="27"/>
  <c r="BK142" i="27"/>
  <c r="CA142" i="27"/>
  <c r="CQ142" i="27"/>
  <c r="BP128" i="27"/>
  <c r="P131" i="27"/>
  <c r="BP133" i="27"/>
  <c r="AO135" i="27"/>
  <c r="AO136" i="27"/>
  <c r="V137" i="27"/>
  <c r="CW137" i="27"/>
  <c r="BZ138" i="27"/>
  <c r="AV139" i="27"/>
  <c r="L140" i="27"/>
  <c r="BX140" i="27"/>
  <c r="Y141" i="27"/>
  <c r="CK141" i="27"/>
  <c r="AJ142" i="27"/>
  <c r="BY142" i="27"/>
  <c r="F143" i="27"/>
  <c r="AB143" i="27"/>
  <c r="BD143" i="27"/>
  <c r="BY143" i="27"/>
  <c r="V144" i="27"/>
  <c r="AV144" i="27"/>
  <c r="BQ144" i="27"/>
  <c r="CQ144" i="27"/>
  <c r="N145" i="27"/>
  <c r="AN145" i="27"/>
  <c r="BH145" i="27"/>
  <c r="CB145" i="27"/>
  <c r="U146" i="27"/>
  <c r="AO146" i="27"/>
  <c r="BK146" i="27"/>
  <c r="CF146" i="27"/>
  <c r="T147" i="27"/>
  <c r="AO147" i="27"/>
  <c r="BH147" i="27"/>
  <c r="BX147" i="27"/>
  <c r="CN147" i="27"/>
  <c r="F148" i="27"/>
  <c r="V148" i="27"/>
  <c r="AL148" i="27"/>
  <c r="BB148" i="27"/>
  <c r="BR148" i="27"/>
  <c r="CH148" i="27"/>
  <c r="P149" i="27"/>
  <c r="AF149" i="27"/>
  <c r="AV149" i="27"/>
  <c r="BL149" i="27"/>
  <c r="CB149" i="27"/>
  <c r="CW123" i="27"/>
  <c r="CG128" i="27"/>
  <c r="CB131" i="27"/>
  <c r="BQ133" i="27"/>
  <c r="BN135" i="27"/>
  <c r="AP136" i="27"/>
  <c r="W137" i="27"/>
  <c r="CA138" i="27"/>
  <c r="AW139" i="27"/>
  <c r="M140" i="27"/>
  <c r="BY140" i="27"/>
  <c r="AL141" i="27"/>
  <c r="AP142" i="27"/>
  <c r="CB142" i="27"/>
  <c r="G143" i="27"/>
  <c r="AC143" i="27"/>
  <c r="BE143" i="27"/>
  <c r="BZ143" i="27"/>
  <c r="B144" i="27"/>
  <c r="W144" i="27"/>
  <c r="AW144" i="27"/>
  <c r="BR144" i="27"/>
  <c r="CR144" i="27"/>
  <c r="O145" i="27"/>
  <c r="AO145" i="27"/>
  <c r="BI145" i="27"/>
  <c r="CC145" i="27"/>
  <c r="B146" i="27"/>
  <c r="V146" i="27"/>
  <c r="AP146" i="27"/>
  <c r="BN146" i="27"/>
  <c r="CG146" i="27"/>
  <c r="B147" i="27"/>
  <c r="U147" i="27"/>
  <c r="AP147" i="27"/>
  <c r="BI147" i="27"/>
  <c r="BY147" i="27"/>
  <c r="CO147" i="27"/>
  <c r="G148" i="27"/>
  <c r="W148" i="27"/>
  <c r="AM148" i="27"/>
  <c r="BC148" i="27"/>
  <c r="BS148" i="27"/>
  <c r="CI148" i="27"/>
  <c r="Q149" i="27"/>
  <c r="AG149" i="27"/>
  <c r="AW149" i="27"/>
  <c r="BM149" i="27"/>
  <c r="CC149" i="27"/>
  <c r="CS149" i="27"/>
  <c r="K150" i="27"/>
  <c r="AA150" i="27"/>
  <c r="AQ150" i="27"/>
  <c r="BG150" i="27"/>
  <c r="BW150" i="27"/>
  <c r="CM150" i="27"/>
  <c r="E151" i="27"/>
  <c r="U151" i="27"/>
  <c r="AK151" i="27"/>
  <c r="BA151" i="27"/>
  <c r="BQ151" i="27"/>
  <c r="CG151" i="27"/>
  <c r="CW151" i="27"/>
  <c r="O152" i="27"/>
  <c r="AE152" i="27"/>
  <c r="AU152" i="27"/>
  <c r="BK152" i="27"/>
  <c r="CA152" i="27"/>
  <c r="CQ152" i="27"/>
  <c r="I153" i="27"/>
  <c r="Y153" i="27"/>
  <c r="AO153" i="27"/>
  <c r="BE153" i="27"/>
  <c r="BU153" i="27"/>
  <c r="CK153" i="27"/>
  <c r="C154" i="27"/>
  <c r="S154" i="27"/>
  <c r="AI154" i="27"/>
  <c r="AY154" i="27"/>
  <c r="BO154" i="27"/>
  <c r="CE154" i="27"/>
  <c r="CU154" i="27"/>
  <c r="M155" i="27"/>
  <c r="AC155" i="27"/>
  <c r="CI128" i="27"/>
  <c r="CP131" i="27"/>
  <c r="CD133" i="27"/>
  <c r="BP135" i="27"/>
  <c r="BG136" i="27"/>
  <c r="AM137" i="27"/>
  <c r="P138" i="27"/>
  <c r="CQ138" i="27"/>
  <c r="AX139" i="27"/>
  <c r="N140" i="27"/>
  <c r="BZ140" i="27"/>
  <c r="AM141" i="27"/>
  <c r="AV142" i="27"/>
  <c r="CC142" i="27"/>
  <c r="H143" i="27"/>
  <c r="AD143" i="27"/>
  <c r="BF143" i="27"/>
  <c r="CF143" i="27"/>
  <c r="C144" i="27"/>
  <c r="X144" i="27"/>
  <c r="AX144" i="27"/>
  <c r="BS144" i="27"/>
  <c r="CS144" i="27"/>
  <c r="P145" i="27"/>
  <c r="AP145" i="27"/>
  <c r="BJ145" i="27"/>
  <c r="CD145" i="27"/>
  <c r="C146" i="27"/>
  <c r="W146" i="27"/>
  <c r="AQ146" i="27"/>
  <c r="BO146" i="27"/>
  <c r="CH146" i="27"/>
  <c r="C147" i="27"/>
  <c r="V147" i="27"/>
  <c r="AR147" i="27"/>
  <c r="BJ147" i="27"/>
  <c r="BZ147" i="27"/>
  <c r="CP147" i="27"/>
  <c r="H148" i="27"/>
  <c r="X148" i="27"/>
  <c r="AN148" i="27"/>
  <c r="BD148" i="27"/>
  <c r="BT148" i="27"/>
  <c r="CJ148" i="27"/>
  <c r="B149" i="27"/>
  <c r="R149" i="27"/>
  <c r="AH149" i="27"/>
  <c r="AX149" i="27"/>
  <c r="BN149" i="27"/>
  <c r="CD149" i="27"/>
  <c r="CT149" i="27"/>
  <c r="L150" i="27"/>
  <c r="AB150" i="27"/>
  <c r="AR150" i="27"/>
  <c r="BH150" i="27"/>
  <c r="BX150" i="27"/>
  <c r="CN150" i="27"/>
  <c r="F151" i="27"/>
  <c r="V151" i="27"/>
  <c r="AL151" i="27"/>
  <c r="BB151" i="27"/>
  <c r="BR151" i="27"/>
  <c r="CH151" i="27"/>
  <c r="P152" i="27"/>
  <c r="AF152" i="27"/>
  <c r="AV152" i="27"/>
  <c r="BL152" i="27"/>
  <c r="CB152" i="27"/>
  <c r="CR152" i="27"/>
  <c r="J153" i="27"/>
  <c r="Z153" i="27"/>
  <c r="AP153" i="27"/>
  <c r="BF153" i="27"/>
  <c r="BV153" i="27"/>
  <c r="CL153" i="27"/>
  <c r="D154" i="27"/>
  <c r="T154" i="27"/>
  <c r="AJ154" i="27"/>
  <c r="AZ154" i="27"/>
  <c r="BP154" i="27"/>
  <c r="CF154" i="27"/>
  <c r="CV154" i="27"/>
  <c r="N155" i="27"/>
  <c r="AD155" i="27"/>
  <c r="AT155" i="27"/>
  <c r="CQ131" i="27"/>
  <c r="BR135" i="27"/>
  <c r="BH136" i="27"/>
  <c r="AN137" i="27"/>
  <c r="Q138" i="27"/>
  <c r="CR138" i="27"/>
  <c r="BM139" i="27"/>
  <c r="O140" i="27"/>
  <c r="CA140" i="27"/>
  <c r="AN141" i="27"/>
  <c r="B142" i="27"/>
  <c r="AW142" i="27"/>
  <c r="CD142" i="27"/>
  <c r="I143" i="27"/>
  <c r="AJ143" i="27"/>
  <c r="BG143" i="27"/>
  <c r="CG143" i="27"/>
  <c r="D144" i="27"/>
  <c r="AD144" i="27"/>
  <c r="AY144" i="27"/>
  <c r="BT144" i="27"/>
  <c r="CT144" i="27"/>
  <c r="Q145" i="27"/>
  <c r="AQ145" i="27"/>
  <c r="BK145" i="27"/>
  <c r="CG145" i="27"/>
  <c r="D146" i="27"/>
  <c r="X146" i="27"/>
  <c r="AR146" i="27"/>
  <c r="BP146" i="27"/>
  <c r="CI146" i="27"/>
  <c r="D147" i="27"/>
  <c r="Y147" i="27"/>
  <c r="AS147" i="27"/>
  <c r="BK147" i="27"/>
  <c r="CA147" i="27"/>
  <c r="CQ147" i="27"/>
  <c r="I148" i="27"/>
  <c r="Y148" i="27"/>
  <c r="AO148" i="27"/>
  <c r="BE148" i="27"/>
  <c r="BU148" i="27"/>
  <c r="CK148" i="27"/>
  <c r="C149" i="27"/>
  <c r="S149" i="27"/>
  <c r="AI149" i="27"/>
  <c r="AY149" i="27"/>
  <c r="BO149" i="27"/>
  <c r="CE149" i="27"/>
  <c r="CU149" i="27"/>
  <c r="M150" i="27"/>
  <c r="AC150" i="27"/>
  <c r="AS150" i="27"/>
  <c r="BI150" i="27"/>
  <c r="BY150" i="27"/>
  <c r="CO150" i="27"/>
  <c r="G151" i="27"/>
  <c r="W151" i="27"/>
  <c r="AM151" i="27"/>
  <c r="BC151" i="27"/>
  <c r="BS151" i="27"/>
  <c r="CI151" i="27"/>
  <c r="Q152" i="27"/>
  <c r="AG152" i="27"/>
  <c r="AW152" i="27"/>
  <c r="BM152" i="27"/>
  <c r="CC152" i="27"/>
  <c r="CS152" i="27"/>
  <c r="K153" i="27"/>
  <c r="AA153" i="27"/>
  <c r="AQ153" i="27"/>
  <c r="BG153" i="27"/>
  <c r="BW153" i="27"/>
  <c r="CM153" i="27"/>
  <c r="E154" i="27"/>
  <c r="U154" i="27"/>
  <c r="AK154" i="27"/>
  <c r="BA154" i="27"/>
  <c r="W117" i="27"/>
  <c r="Q124" i="27"/>
  <c r="AU129" i="27"/>
  <c r="CR131" i="27"/>
  <c r="AB134" i="27"/>
  <c r="BS135" i="27"/>
  <c r="BI136" i="27"/>
  <c r="AO137" i="27"/>
  <c r="R138" i="27"/>
  <c r="CS138" i="27"/>
  <c r="BN139" i="27"/>
  <c r="AB140" i="27"/>
  <c r="CN140" i="27"/>
  <c r="AO141" i="27"/>
  <c r="C142" i="27"/>
  <c r="AX142" i="27"/>
  <c r="CE142" i="27"/>
  <c r="J143" i="27"/>
  <c r="AL143" i="27"/>
  <c r="BH143" i="27"/>
  <c r="CH143" i="27"/>
  <c r="E144" i="27"/>
  <c r="AE144" i="27"/>
  <c r="AZ144" i="27"/>
  <c r="BZ144" i="27"/>
  <c r="CU144" i="27"/>
  <c r="R145" i="27"/>
  <c r="AR145" i="27"/>
  <c r="BL145" i="27"/>
  <c r="CJ145" i="27"/>
  <c r="E146" i="27"/>
  <c r="Y146" i="27"/>
  <c r="AU146" i="27"/>
  <c r="BQ146" i="27"/>
  <c r="CJ146" i="27"/>
  <c r="E147" i="27"/>
  <c r="Z147" i="27"/>
  <c r="AT147" i="27"/>
  <c r="BL147" i="27"/>
  <c r="CB147" i="27"/>
  <c r="CR147" i="27"/>
  <c r="J148" i="27"/>
  <c r="Z148" i="27"/>
  <c r="AP148" i="27"/>
  <c r="BF148" i="27"/>
  <c r="BV148" i="27"/>
  <c r="CL148" i="27"/>
  <c r="D149" i="27"/>
  <c r="T149" i="27"/>
  <c r="AJ149" i="27"/>
  <c r="AZ149" i="27"/>
  <c r="BP149" i="27"/>
  <c r="CF149" i="27"/>
  <c r="CV149" i="27"/>
  <c r="N150" i="27"/>
  <c r="AD150" i="27"/>
  <c r="AT150" i="27"/>
  <c r="BJ150" i="27"/>
  <c r="BZ150" i="27"/>
  <c r="CP150" i="27"/>
  <c r="H151" i="27"/>
  <c r="X151" i="27"/>
  <c r="AN151" i="27"/>
  <c r="BD151" i="27"/>
  <c r="BT151" i="27"/>
  <c r="CJ151" i="27"/>
  <c r="B152" i="27"/>
  <c r="R152" i="27"/>
  <c r="AH152" i="27"/>
  <c r="AX152" i="27"/>
  <c r="BN152" i="27"/>
  <c r="CD152" i="27"/>
  <c r="CT152" i="27"/>
  <c r="L153" i="27"/>
  <c r="AB153" i="27"/>
  <c r="AR153" i="27"/>
  <c r="BH153" i="27"/>
  <c r="BX153" i="27"/>
  <c r="CN153" i="27"/>
  <c r="F154" i="27"/>
  <c r="V154" i="27"/>
  <c r="AL154" i="27"/>
  <c r="BB154" i="27"/>
  <c r="BR154" i="27"/>
  <c r="CH154" i="27"/>
  <c r="X117" i="27"/>
  <c r="AW129" i="27"/>
  <c r="AC134" i="27"/>
  <c r="CL135" i="27"/>
  <c r="BJ136" i="27"/>
  <c r="AP137" i="27"/>
  <c r="S138" i="27"/>
  <c r="CT138" i="27"/>
  <c r="BO139" i="27"/>
  <c r="AC140" i="27"/>
  <c r="CO140" i="27"/>
  <c r="BB141" i="27"/>
  <c r="J142" i="27"/>
  <c r="AY142" i="27"/>
  <c r="CF142" i="27"/>
  <c r="K143" i="27"/>
  <c r="AM143" i="27"/>
  <c r="BI143" i="27"/>
  <c r="CI143" i="27"/>
  <c r="F144" i="27"/>
  <c r="AF144" i="27"/>
  <c r="BA144" i="27"/>
  <c r="CA144" i="27"/>
  <c r="CV144" i="27"/>
  <c r="X145" i="27"/>
  <c r="AS145" i="27"/>
  <c r="BM145" i="27"/>
  <c r="CK145" i="27"/>
  <c r="F146" i="27"/>
  <c r="Z146" i="27"/>
  <c r="AX146" i="27"/>
  <c r="BR146" i="27"/>
  <c r="CK146" i="27"/>
  <c r="F147" i="27"/>
  <c r="AB147" i="27"/>
  <c r="AU147" i="27"/>
  <c r="BM147" i="27"/>
  <c r="CC147" i="27"/>
  <c r="CS147" i="27"/>
  <c r="K148" i="27"/>
  <c r="AA148" i="27"/>
  <c r="AQ148" i="27"/>
  <c r="BG148" i="27"/>
  <c r="BW148" i="27"/>
  <c r="CM148" i="27"/>
  <c r="E149" i="27"/>
  <c r="U149" i="27"/>
  <c r="AK149" i="27"/>
  <c r="BA149" i="27"/>
  <c r="BQ149" i="27"/>
  <c r="CG149" i="27"/>
  <c r="CW149" i="27"/>
  <c r="O150" i="27"/>
  <c r="AE150" i="27"/>
  <c r="AU150" i="27"/>
  <c r="BK150" i="27"/>
  <c r="CA150" i="27"/>
  <c r="CQ150" i="27"/>
  <c r="I151" i="27"/>
  <c r="Y151" i="27"/>
  <c r="AO151" i="27"/>
  <c r="BE151" i="27"/>
  <c r="BU151" i="27"/>
  <c r="CK151" i="27"/>
  <c r="C152" i="27"/>
  <c r="S152" i="27"/>
  <c r="AI152" i="27"/>
  <c r="AY152" i="27"/>
  <c r="BO152" i="27"/>
  <c r="CE152" i="27"/>
  <c r="CU152" i="27"/>
  <c r="M153" i="27"/>
  <c r="AC153" i="27"/>
  <c r="AS153" i="27"/>
  <c r="BI153" i="27"/>
  <c r="BY153" i="27"/>
  <c r="CO153" i="27"/>
  <c r="G154" i="27"/>
  <c r="W154" i="27"/>
  <c r="AM154" i="27"/>
  <c r="BC154" i="27"/>
  <c r="BS154" i="27"/>
  <c r="CI154" i="27"/>
  <c r="Q155" i="27"/>
  <c r="BK117" i="27"/>
  <c r="BA129" i="27"/>
  <c r="AP132" i="27"/>
  <c r="AD134" i="27"/>
  <c r="CQ135" i="27"/>
  <c r="CA136" i="27"/>
  <c r="BF137" i="27"/>
  <c r="AI138" i="27"/>
  <c r="BQ139" i="27"/>
  <c r="AD140" i="27"/>
  <c r="CP140" i="27"/>
  <c r="BC141" i="27"/>
  <c r="P142" i="27"/>
  <c r="AZ142" i="27"/>
  <c r="CL142" i="27"/>
  <c r="L143" i="27"/>
  <c r="AN143" i="27"/>
  <c r="BJ143" i="27"/>
  <c r="CJ143" i="27"/>
  <c r="G144" i="27"/>
  <c r="AG144" i="27"/>
  <c r="BB144" i="27"/>
  <c r="CB144" i="27"/>
  <c r="CW144" i="27"/>
  <c r="Y145" i="27"/>
  <c r="AT145" i="27"/>
  <c r="BN145" i="27"/>
  <c r="CL145" i="27"/>
  <c r="G146" i="27"/>
  <c r="AA146" i="27"/>
  <c r="AY146" i="27"/>
  <c r="BS146" i="27"/>
  <c r="CL146" i="27"/>
  <c r="I147" i="27"/>
  <c r="AC147" i="27"/>
  <c r="AV147" i="27"/>
  <c r="BN147" i="27"/>
  <c r="CD147" i="27"/>
  <c r="CT147" i="27"/>
  <c r="L148" i="27"/>
  <c r="AB148" i="27"/>
  <c r="AR148" i="27"/>
  <c r="BH148" i="27"/>
  <c r="BX148" i="27"/>
  <c r="CN148" i="27"/>
  <c r="F149" i="27"/>
  <c r="V149" i="27"/>
  <c r="AL149" i="27"/>
  <c r="BB149" i="27"/>
  <c r="BR149" i="27"/>
  <c r="CH149" i="27"/>
  <c r="BL117" i="27"/>
  <c r="AT126" i="27"/>
  <c r="BR129" i="27"/>
  <c r="AQ132" i="27"/>
  <c r="AE134" i="27"/>
  <c r="CR135" i="27"/>
  <c r="CB136" i="27"/>
  <c r="BG137" i="27"/>
  <c r="AJ138" i="27"/>
  <c r="K139" i="27"/>
  <c r="CD139" i="27"/>
  <c r="AE140" i="27"/>
  <c r="CQ140" i="27"/>
  <c r="BD141" i="27"/>
  <c r="Q142" i="27"/>
  <c r="BF142" i="27"/>
  <c r="CN142" i="27"/>
  <c r="M143" i="27"/>
  <c r="AO143" i="27"/>
  <c r="BP143" i="27"/>
  <c r="CK143" i="27"/>
  <c r="H144" i="27"/>
  <c r="AH144" i="27"/>
  <c r="BC144" i="27"/>
  <c r="CC144" i="27"/>
  <c r="Z145" i="27"/>
  <c r="AU145" i="27"/>
  <c r="BQ145" i="27"/>
  <c r="CM145" i="27"/>
  <c r="H146" i="27"/>
  <c r="AB146" i="27"/>
  <c r="AZ146" i="27"/>
  <c r="BT146" i="27"/>
  <c r="CM146" i="27"/>
  <c r="J147" i="27"/>
  <c r="AD147" i="27"/>
  <c r="AW147" i="27"/>
  <c r="BO147" i="27"/>
  <c r="CE147" i="27"/>
  <c r="CU147" i="27"/>
  <c r="M148" i="27"/>
  <c r="AC148" i="27"/>
  <c r="AS148" i="27"/>
  <c r="BI148" i="27"/>
  <c r="BY148" i="27"/>
  <c r="CO148" i="27"/>
  <c r="G149" i="27"/>
  <c r="W149" i="27"/>
  <c r="AM149" i="27"/>
  <c r="BC149" i="27"/>
  <c r="BS149" i="27"/>
  <c r="CI149" i="27"/>
  <c r="Q150" i="27"/>
  <c r="AG150" i="27"/>
  <c r="AU126" i="27"/>
  <c r="BD132" i="27"/>
  <c r="CN134" i="27"/>
  <c r="CT135" i="27"/>
  <c r="CC136" i="27"/>
  <c r="BH137" i="27"/>
  <c r="AK138" i="27"/>
  <c r="L139" i="27"/>
  <c r="CE139" i="27"/>
  <c r="AR140" i="27"/>
  <c r="BE141" i="27"/>
  <c r="R142" i="27"/>
  <c r="BI142" i="27"/>
  <c r="CO142" i="27"/>
  <c r="N143" i="27"/>
  <c r="AP143" i="27"/>
  <c r="BQ143" i="27"/>
  <c r="CL143" i="27"/>
  <c r="N144" i="27"/>
  <c r="AI144" i="27"/>
  <c r="BD144" i="27"/>
  <c r="CD144" i="27"/>
  <c r="AA145" i="27"/>
  <c r="AV145" i="27"/>
  <c r="BT145" i="27"/>
  <c r="CN145" i="27"/>
  <c r="I146" i="27"/>
  <c r="AE146" i="27"/>
  <c r="BA146" i="27"/>
  <c r="BU146" i="27"/>
  <c r="CN146" i="27"/>
  <c r="L147" i="27"/>
  <c r="AE147" i="27"/>
  <c r="AX147" i="27"/>
  <c r="BP147" i="27"/>
  <c r="CF147" i="27"/>
  <c r="CV147" i="27"/>
  <c r="N148" i="27"/>
  <c r="AD148" i="27"/>
  <c r="AT148" i="27"/>
  <c r="BJ148" i="27"/>
  <c r="BZ148" i="27"/>
  <c r="CP148" i="27"/>
  <c r="H149" i="27"/>
  <c r="X149" i="27"/>
  <c r="AN149" i="27"/>
  <c r="BD149" i="27"/>
  <c r="BT149" i="27"/>
  <c r="CJ149" i="27"/>
  <c r="B150" i="27"/>
  <c r="AV126" i="27"/>
  <c r="AF130" i="27"/>
  <c r="BE132" i="27"/>
  <c r="CO134" i="27"/>
  <c r="CD136" i="27"/>
  <c r="BI137" i="27"/>
  <c r="AL138" i="27"/>
  <c r="M139" i="27"/>
  <c r="CF139" i="27"/>
  <c r="AS140" i="27"/>
  <c r="F141" i="27"/>
  <c r="BR141" i="27"/>
  <c r="S142" i="27"/>
  <c r="BL142" i="27"/>
  <c r="CR142" i="27"/>
  <c r="T143" i="27"/>
  <c r="AQ143" i="27"/>
  <c r="BR143" i="27"/>
  <c r="CM143" i="27"/>
  <c r="O144" i="27"/>
  <c r="AJ144" i="27"/>
  <c r="BJ144" i="27"/>
  <c r="CE144" i="27"/>
  <c r="B145" i="27"/>
  <c r="AB145" i="27"/>
  <c r="AW145" i="27"/>
  <c r="BU145" i="27"/>
  <c r="CO145" i="27"/>
  <c r="J146" i="27"/>
  <c r="AH146" i="27"/>
  <c r="BB146" i="27"/>
  <c r="BV146" i="27"/>
  <c r="CQ146" i="27"/>
  <c r="M147" i="27"/>
  <c r="AF147" i="27"/>
  <c r="AY147" i="27"/>
  <c r="BQ147" i="27"/>
  <c r="CG147" i="27"/>
  <c r="CW147" i="27"/>
  <c r="O148" i="27"/>
  <c r="AE148" i="27"/>
  <c r="AU148" i="27"/>
  <c r="BK148" i="27"/>
  <c r="CA148" i="27"/>
  <c r="CQ148" i="27"/>
  <c r="I149" i="27"/>
  <c r="Y149" i="27"/>
  <c r="AO149" i="27"/>
  <c r="BE149" i="27"/>
  <c r="BU149" i="27"/>
  <c r="CK149" i="27"/>
  <c r="C150" i="27"/>
  <c r="AG130" i="27"/>
  <c r="CP134" i="27"/>
  <c r="O136" i="27"/>
  <c r="CU136" i="27"/>
  <c r="BY137" i="27"/>
  <c r="BB138" i="27"/>
  <c r="N139" i="27"/>
  <c r="CG139" i="27"/>
  <c r="AT140" i="27"/>
  <c r="G141" i="27"/>
  <c r="BS141" i="27"/>
  <c r="T142" i="27"/>
  <c r="BM142" i="27"/>
  <c r="CS142" i="27"/>
  <c r="V143" i="27"/>
  <c r="AR143" i="27"/>
  <c r="BS143" i="27"/>
  <c r="CN143" i="27"/>
  <c r="P144" i="27"/>
  <c r="AK144" i="27"/>
  <c r="BK144" i="27"/>
  <c r="CF144" i="27"/>
  <c r="H145" i="27"/>
  <c r="AC145" i="27"/>
  <c r="AX145" i="27"/>
  <c r="BV145" i="27"/>
  <c r="CP145" i="27"/>
  <c r="K146" i="27"/>
  <c r="AI146" i="27"/>
  <c r="BC146" i="27"/>
  <c r="BW146" i="27"/>
  <c r="CR146" i="27"/>
  <c r="N147" i="27"/>
  <c r="AG147" i="27"/>
  <c r="AZ147" i="27"/>
  <c r="BR147" i="27"/>
  <c r="CH147" i="27"/>
  <c r="P148" i="27"/>
  <c r="AF148" i="27"/>
  <c r="AV148" i="27"/>
  <c r="BL148" i="27"/>
  <c r="CB148" i="27"/>
  <c r="CR148" i="27"/>
  <c r="J149" i="27"/>
  <c r="Z149" i="27"/>
  <c r="AP149" i="27"/>
  <c r="BF149" i="27"/>
  <c r="BV149" i="27"/>
  <c r="CL149" i="27"/>
  <c r="D150" i="27"/>
  <c r="T150" i="27"/>
  <c r="AJ150" i="27"/>
  <c r="AZ150" i="27"/>
  <c r="BP150" i="27"/>
  <c r="CF150" i="27"/>
  <c r="CV150" i="27"/>
  <c r="N151" i="27"/>
  <c r="AD151" i="27"/>
  <c r="AT151" i="27"/>
  <c r="BJ151" i="27"/>
  <c r="BZ151" i="27"/>
  <c r="CP151" i="27"/>
  <c r="H152" i="27"/>
  <c r="X152" i="27"/>
  <c r="AN152" i="27"/>
  <c r="BD152" i="27"/>
  <c r="BT152" i="27"/>
  <c r="BS127" i="27"/>
  <c r="AH130" i="27"/>
  <c r="C133" i="27"/>
  <c r="CQ134" i="27"/>
  <c r="P136" i="27"/>
  <c r="CV136" i="27"/>
  <c r="BZ137" i="27"/>
  <c r="BC138" i="27"/>
  <c r="AC139" i="27"/>
  <c r="CT139" i="27"/>
  <c r="AU140" i="27"/>
  <c r="H141" i="27"/>
  <c r="BT141" i="27"/>
  <c r="Z142" i="27"/>
  <c r="BN142" i="27"/>
  <c r="CT142" i="27"/>
  <c r="W143" i="27"/>
  <c r="AS143" i="27"/>
  <c r="BT143" i="27"/>
  <c r="CO143" i="27"/>
  <c r="Q144" i="27"/>
  <c r="AL144" i="27"/>
  <c r="BL144" i="27"/>
  <c r="CG144" i="27"/>
  <c r="I145" i="27"/>
  <c r="AD145" i="27"/>
  <c r="BA145" i="27"/>
  <c r="BW145" i="27"/>
  <c r="CQ145" i="27"/>
  <c r="L146" i="27"/>
  <c r="AJ146" i="27"/>
  <c r="BD146" i="27"/>
  <c r="BX146" i="27"/>
  <c r="CT146" i="27"/>
  <c r="O147" i="27"/>
  <c r="AH147" i="27"/>
  <c r="BA147" i="27"/>
  <c r="BS147" i="27"/>
  <c r="CI147" i="27"/>
  <c r="Q148" i="27"/>
  <c r="AG148" i="27"/>
  <c r="AW148" i="27"/>
  <c r="BM148" i="27"/>
  <c r="CC148" i="27"/>
  <c r="CS148" i="27"/>
  <c r="K149" i="27"/>
  <c r="AA149" i="27"/>
  <c r="AQ149" i="27"/>
  <c r="BG149" i="27"/>
  <c r="BW149" i="27"/>
  <c r="CM149" i="27"/>
  <c r="E150" i="27"/>
  <c r="U150" i="27"/>
  <c r="AK150" i="27"/>
  <c r="BA150" i="27"/>
  <c r="BQ150" i="27"/>
  <c r="CG150" i="27"/>
  <c r="CW150" i="27"/>
  <c r="O151" i="27"/>
  <c r="AE151" i="27"/>
  <c r="AU151" i="27"/>
  <c r="BK151" i="27"/>
  <c r="CA151" i="27"/>
  <c r="CQ151" i="27"/>
  <c r="I152" i="27"/>
  <c r="Y152" i="27"/>
  <c r="AO152" i="27"/>
  <c r="BE152" i="27"/>
  <c r="BU152" i="27"/>
  <c r="CK152" i="27"/>
  <c r="C153" i="27"/>
  <c r="BO133" i="27"/>
  <c r="CE137" i="27"/>
  <c r="AG142" i="27"/>
  <c r="AZ143" i="27"/>
  <c r="AN144" i="27"/>
  <c r="AE145" i="27"/>
  <c r="CE146" i="27"/>
  <c r="BG147" i="27"/>
  <c r="T148" i="27"/>
  <c r="CF148" i="27"/>
  <c r="AS149" i="27"/>
  <c r="AI150" i="27"/>
  <c r="BM150" i="27"/>
  <c r="CL150" i="27"/>
  <c r="R151" i="27"/>
  <c r="AV151" i="27"/>
  <c r="BX151" i="27"/>
  <c r="AB152" i="27"/>
  <c r="BF152" i="27"/>
  <c r="CH152" i="27"/>
  <c r="G153" i="27"/>
  <c r="AG153" i="27"/>
  <c r="BB153" i="27"/>
  <c r="CB153" i="27"/>
  <c r="CW153" i="27"/>
  <c r="Y154" i="27"/>
  <c r="AT154" i="27"/>
  <c r="BQ154" i="27"/>
  <c r="CM154" i="27"/>
  <c r="H155" i="27"/>
  <c r="AA155" i="27"/>
  <c r="AS155" i="27"/>
  <c r="BJ155" i="27"/>
  <c r="BZ155" i="27"/>
  <c r="CP155" i="27"/>
  <c r="H156" i="27"/>
  <c r="X156" i="27"/>
  <c r="AN156" i="27"/>
  <c r="BD156" i="27"/>
  <c r="BT156" i="27"/>
  <c r="CJ156" i="27"/>
  <c r="B157" i="27"/>
  <c r="R157" i="27"/>
  <c r="AH157" i="27"/>
  <c r="AX157" i="27"/>
  <c r="BN157" i="27"/>
  <c r="CD157" i="27"/>
  <c r="CT157" i="27"/>
  <c r="L158" i="27"/>
  <c r="AB158" i="27"/>
  <c r="AR158" i="27"/>
  <c r="BH158" i="27"/>
  <c r="BX158" i="27"/>
  <c r="CN158" i="27"/>
  <c r="F159" i="27"/>
  <c r="V159" i="27"/>
  <c r="AL159" i="27"/>
  <c r="BB159" i="27"/>
  <c r="BR159" i="27"/>
  <c r="CH159" i="27"/>
  <c r="P160" i="27"/>
  <c r="AF160" i="27"/>
  <c r="AV160" i="27"/>
  <c r="BL160" i="27"/>
  <c r="CB160" i="27"/>
  <c r="CR160" i="27"/>
  <c r="J161" i="27"/>
  <c r="Z161" i="27"/>
  <c r="AP161" i="27"/>
  <c r="BF161" i="27"/>
  <c r="BV161" i="27"/>
  <c r="CL161" i="27"/>
  <c r="D162" i="27"/>
  <c r="T162" i="27"/>
  <c r="AJ162" i="27"/>
  <c r="AZ162" i="27"/>
  <c r="BP162" i="27"/>
  <c r="CF162" i="27"/>
  <c r="CV162" i="27"/>
  <c r="N163" i="27"/>
  <c r="AD163" i="27"/>
  <c r="AT163" i="27"/>
  <c r="BJ163" i="27"/>
  <c r="BZ163" i="27"/>
  <c r="CP163" i="27"/>
  <c r="H164" i="27"/>
  <c r="X164" i="27"/>
  <c r="AN164" i="27"/>
  <c r="BD164" i="27"/>
  <c r="BT164" i="27"/>
  <c r="CJ164" i="27"/>
  <c r="B165" i="27"/>
  <c r="R165" i="27"/>
  <c r="AH165" i="27"/>
  <c r="AX165" i="27"/>
  <c r="BN165" i="27"/>
  <c r="CD165" i="27"/>
  <c r="CT165" i="27"/>
  <c r="L166" i="27"/>
  <c r="AB166" i="27"/>
  <c r="AR166" i="27"/>
  <c r="BH166" i="27"/>
  <c r="BX166" i="27"/>
  <c r="CN166" i="27"/>
  <c r="F167" i="27"/>
  <c r="V167" i="27"/>
  <c r="AL167" i="27"/>
  <c r="BB167" i="27"/>
  <c r="BR167" i="27"/>
  <c r="CH167" i="27"/>
  <c r="P168" i="27"/>
  <c r="BT127" i="27"/>
  <c r="CU137" i="27"/>
  <c r="BH140" i="27"/>
  <c r="AH142" i="27"/>
  <c r="BB143" i="27"/>
  <c r="AT144" i="27"/>
  <c r="AF145" i="27"/>
  <c r="O146" i="27"/>
  <c r="CU146" i="27"/>
  <c r="BT147" i="27"/>
  <c r="U148" i="27"/>
  <c r="CG148" i="27"/>
  <c r="AT149" i="27"/>
  <c r="F150" i="27"/>
  <c r="AL150" i="27"/>
  <c r="BN150" i="27"/>
  <c r="CR150" i="27"/>
  <c r="S151" i="27"/>
  <c r="AW151" i="27"/>
  <c r="BY151" i="27"/>
  <c r="D152" i="27"/>
  <c r="AC152" i="27"/>
  <c r="BG152" i="27"/>
  <c r="CI152" i="27"/>
  <c r="H153" i="27"/>
  <c r="AH153" i="27"/>
  <c r="BC153" i="27"/>
  <c r="CC153" i="27"/>
  <c r="Z154" i="27"/>
  <c r="AU154" i="27"/>
  <c r="BT154" i="27"/>
  <c r="CN154" i="27"/>
  <c r="I155" i="27"/>
  <c r="AB155" i="27"/>
  <c r="AU155" i="27"/>
  <c r="BK155" i="27"/>
  <c r="CA155" i="27"/>
  <c r="CQ155" i="27"/>
  <c r="I156" i="27"/>
  <c r="Y156" i="27"/>
  <c r="AO156" i="27"/>
  <c r="BE156" i="27"/>
  <c r="BU156" i="27"/>
  <c r="CK156" i="27"/>
  <c r="C157" i="27"/>
  <c r="S157" i="27"/>
  <c r="AI157" i="27"/>
  <c r="AY157" i="27"/>
  <c r="BO157" i="27"/>
  <c r="CE157" i="27"/>
  <c r="CU157" i="27"/>
  <c r="M158" i="27"/>
  <c r="AC158" i="27"/>
  <c r="AS158" i="27"/>
  <c r="BI158" i="27"/>
  <c r="BY158" i="27"/>
  <c r="CO158" i="27"/>
  <c r="G159" i="27"/>
  <c r="W159" i="27"/>
  <c r="AM159" i="27"/>
  <c r="BC159" i="27"/>
  <c r="BS159" i="27"/>
  <c r="CI159" i="27"/>
  <c r="Q160" i="27"/>
  <c r="AG160" i="27"/>
  <c r="AW160" i="27"/>
  <c r="BM160" i="27"/>
  <c r="CC160" i="27"/>
  <c r="CS160" i="27"/>
  <c r="K161" i="27"/>
  <c r="AA161" i="27"/>
  <c r="AQ161" i="27"/>
  <c r="BG161" i="27"/>
  <c r="BW161" i="27"/>
  <c r="CM161" i="27"/>
  <c r="E162" i="27"/>
  <c r="U162" i="27"/>
  <c r="AK162" i="27"/>
  <c r="BA162" i="27"/>
  <c r="BQ162" i="27"/>
  <c r="CG162" i="27"/>
  <c r="CW162" i="27"/>
  <c r="O163" i="27"/>
  <c r="AE163" i="27"/>
  <c r="AU163" i="27"/>
  <c r="BK163" i="27"/>
  <c r="CA163" i="27"/>
  <c r="CQ163" i="27"/>
  <c r="I164" i="27"/>
  <c r="Y164" i="27"/>
  <c r="AO164" i="27"/>
  <c r="BE164" i="27"/>
  <c r="BU164" i="27"/>
  <c r="CK164" i="27"/>
  <c r="C165" i="27"/>
  <c r="S165" i="27"/>
  <c r="AI165" i="27"/>
  <c r="AY165" i="27"/>
  <c r="BO165" i="27"/>
  <c r="CE165" i="27"/>
  <c r="CU165" i="27"/>
  <c r="M166" i="27"/>
  <c r="AC166" i="27"/>
  <c r="AS166" i="27"/>
  <c r="BI166" i="27"/>
  <c r="BY166" i="27"/>
  <c r="CO166" i="27"/>
  <c r="G167" i="27"/>
  <c r="W167" i="27"/>
  <c r="AM167" i="27"/>
  <c r="BC167" i="27"/>
  <c r="BS167" i="27"/>
  <c r="CI167" i="27"/>
  <c r="Q168" i="27"/>
  <c r="AG168" i="27"/>
  <c r="AW168" i="27"/>
  <c r="CW127" i="27"/>
  <c r="CV137" i="27"/>
  <c r="BI140" i="27"/>
  <c r="AI142" i="27"/>
  <c r="BC143" i="27"/>
  <c r="AU144" i="27"/>
  <c r="AG145" i="27"/>
  <c r="R146" i="27"/>
  <c r="CV146" i="27"/>
  <c r="BU147" i="27"/>
  <c r="AH148" i="27"/>
  <c r="CT148" i="27"/>
  <c r="AU149" i="27"/>
  <c r="G150" i="27"/>
  <c r="AM150" i="27"/>
  <c r="BO150" i="27"/>
  <c r="CS150" i="27"/>
  <c r="T151" i="27"/>
  <c r="AX151" i="27"/>
  <c r="CB151" i="27"/>
  <c r="E152" i="27"/>
  <c r="AD152" i="27"/>
  <c r="BH152" i="27"/>
  <c r="CJ152" i="27"/>
  <c r="N153" i="27"/>
  <c r="AI153" i="27"/>
  <c r="BD153" i="27"/>
  <c r="CD153" i="27"/>
  <c r="AA154" i="27"/>
  <c r="AV154" i="27"/>
  <c r="BU154" i="27"/>
  <c r="CO154" i="27"/>
  <c r="J155" i="27"/>
  <c r="AE155" i="27"/>
  <c r="AV155" i="27"/>
  <c r="BL155" i="27"/>
  <c r="CB155" i="27"/>
  <c r="CR155" i="27"/>
  <c r="J156" i="27"/>
  <c r="Z156" i="27"/>
  <c r="AP156" i="27"/>
  <c r="BF156" i="27"/>
  <c r="BV156" i="27"/>
  <c r="CL156" i="27"/>
  <c r="D157" i="27"/>
  <c r="T157" i="27"/>
  <c r="AJ157" i="27"/>
  <c r="AZ157" i="27"/>
  <c r="BP157" i="27"/>
  <c r="CF157" i="27"/>
  <c r="CV157" i="27"/>
  <c r="N158" i="27"/>
  <c r="AD158" i="27"/>
  <c r="AT158" i="27"/>
  <c r="BJ158" i="27"/>
  <c r="BZ158" i="27"/>
  <c r="CP158" i="27"/>
  <c r="H159" i="27"/>
  <c r="X159" i="27"/>
  <c r="AN159" i="27"/>
  <c r="BD159" i="27"/>
  <c r="BT159" i="27"/>
  <c r="CJ159" i="27"/>
  <c r="B160" i="27"/>
  <c r="R160" i="27"/>
  <c r="AH160" i="27"/>
  <c r="AX160" i="27"/>
  <c r="BN160" i="27"/>
  <c r="CD160" i="27"/>
  <c r="CT160" i="27"/>
  <c r="L161" i="27"/>
  <c r="AB161" i="27"/>
  <c r="AR161" i="27"/>
  <c r="BH161" i="27"/>
  <c r="BX161" i="27"/>
  <c r="CN161" i="27"/>
  <c r="F162" i="27"/>
  <c r="V162" i="27"/>
  <c r="AL162" i="27"/>
  <c r="BB162" i="27"/>
  <c r="BR162" i="27"/>
  <c r="AL135" i="27"/>
  <c r="BJ140" i="27"/>
  <c r="BO142" i="27"/>
  <c r="BU143" i="27"/>
  <c r="BM144" i="27"/>
  <c r="AH145" i="27"/>
  <c r="S146" i="27"/>
  <c r="CW146" i="27"/>
  <c r="BV147" i="27"/>
  <c r="AI148" i="27"/>
  <c r="CU148" i="27"/>
  <c r="BH149" i="27"/>
  <c r="H150" i="27"/>
  <c r="AN150" i="27"/>
  <c r="BR150" i="27"/>
  <c r="CT150" i="27"/>
  <c r="Z151" i="27"/>
  <c r="AY151" i="27"/>
  <c r="CC151" i="27"/>
  <c r="F152" i="27"/>
  <c r="AJ152" i="27"/>
  <c r="BI152" i="27"/>
  <c r="CL152" i="27"/>
  <c r="O153" i="27"/>
  <c r="AJ153" i="27"/>
  <c r="BJ153" i="27"/>
  <c r="CE153" i="27"/>
  <c r="B154" i="27"/>
  <c r="AB154" i="27"/>
  <c r="AW154" i="27"/>
  <c r="BV154" i="27"/>
  <c r="CP154" i="27"/>
  <c r="K155" i="27"/>
  <c r="AF155" i="27"/>
  <c r="AW155" i="27"/>
  <c r="BM155" i="27"/>
  <c r="CC155" i="27"/>
  <c r="CS155" i="27"/>
  <c r="K156" i="27"/>
  <c r="AA156" i="27"/>
  <c r="AQ156" i="27"/>
  <c r="BG156" i="27"/>
  <c r="BW156" i="27"/>
  <c r="CM156" i="27"/>
  <c r="E157" i="27"/>
  <c r="U157" i="27"/>
  <c r="AK157" i="27"/>
  <c r="BA157" i="27"/>
  <c r="BQ157" i="27"/>
  <c r="CG157" i="27"/>
  <c r="CW157" i="27"/>
  <c r="O158" i="27"/>
  <c r="AE158" i="27"/>
  <c r="AU158" i="27"/>
  <c r="BK158" i="27"/>
  <c r="CA158" i="27"/>
  <c r="CQ158" i="27"/>
  <c r="I159" i="27"/>
  <c r="Y159" i="27"/>
  <c r="AO159" i="27"/>
  <c r="BE159" i="27"/>
  <c r="BU159" i="27"/>
  <c r="CK159" i="27"/>
  <c r="C160" i="27"/>
  <c r="S160" i="27"/>
  <c r="AI160" i="27"/>
  <c r="AY160" i="27"/>
  <c r="BO160" i="27"/>
  <c r="CE160" i="27"/>
  <c r="CU160" i="27"/>
  <c r="M161" i="27"/>
  <c r="AC161" i="27"/>
  <c r="AS161" i="27"/>
  <c r="BI161" i="27"/>
  <c r="BY161" i="27"/>
  <c r="CO161" i="27"/>
  <c r="G162" i="27"/>
  <c r="W162" i="27"/>
  <c r="AM162" i="27"/>
  <c r="BC162" i="27"/>
  <c r="BS162" i="27"/>
  <c r="CI162" i="27"/>
  <c r="Q163" i="27"/>
  <c r="AG163" i="27"/>
  <c r="AW163" i="27"/>
  <c r="BM163" i="27"/>
  <c r="CC163" i="27"/>
  <c r="CS163" i="27"/>
  <c r="K164" i="27"/>
  <c r="AA164" i="27"/>
  <c r="AQ164" i="27"/>
  <c r="BG164" i="27"/>
  <c r="BW164" i="27"/>
  <c r="CM164" i="27"/>
  <c r="E165" i="27"/>
  <c r="U165" i="27"/>
  <c r="AK165" i="27"/>
  <c r="BA165" i="27"/>
  <c r="BQ165" i="27"/>
  <c r="CG165" i="27"/>
  <c r="CW165" i="27"/>
  <c r="O166" i="27"/>
  <c r="AE166" i="27"/>
  <c r="AU166" i="27"/>
  <c r="BK166" i="27"/>
  <c r="CA166" i="27"/>
  <c r="CQ166" i="27"/>
  <c r="I167" i="27"/>
  <c r="Y167" i="27"/>
  <c r="AO167" i="27"/>
  <c r="BE167" i="27"/>
  <c r="BU167" i="27"/>
  <c r="CK167" i="27"/>
  <c r="C168" i="27"/>
  <c r="S168" i="27"/>
  <c r="BO128" i="27"/>
  <c r="AM135" i="27"/>
  <c r="BD138" i="27"/>
  <c r="BK140" i="27"/>
  <c r="BP142" i="27"/>
  <c r="BV143" i="27"/>
  <c r="BN144" i="27"/>
  <c r="BD145" i="27"/>
  <c r="T146" i="27"/>
  <c r="BW147" i="27"/>
  <c r="AJ148" i="27"/>
  <c r="CV148" i="27"/>
  <c r="BI149" i="27"/>
  <c r="I150" i="27"/>
  <c r="AO150" i="27"/>
  <c r="BS150" i="27"/>
  <c r="CU150" i="27"/>
  <c r="AA151" i="27"/>
  <c r="AZ151" i="27"/>
  <c r="CD151" i="27"/>
  <c r="G152" i="27"/>
  <c r="AK152" i="27"/>
  <c r="BJ152" i="27"/>
  <c r="CM152" i="27"/>
  <c r="P153" i="27"/>
  <c r="AK153" i="27"/>
  <c r="BK153" i="27"/>
  <c r="CF153" i="27"/>
  <c r="H154" i="27"/>
  <c r="AC154" i="27"/>
  <c r="AX154" i="27"/>
  <c r="BW154" i="27"/>
  <c r="CQ154" i="27"/>
  <c r="L155" i="27"/>
  <c r="AG155" i="27"/>
  <c r="AX155" i="27"/>
  <c r="BN155" i="27"/>
  <c r="CD155" i="27"/>
  <c r="CT155" i="27"/>
  <c r="L156" i="27"/>
  <c r="AB156" i="27"/>
  <c r="AR156" i="27"/>
  <c r="BH156" i="27"/>
  <c r="BX156" i="27"/>
  <c r="CN156" i="27"/>
  <c r="F157" i="27"/>
  <c r="V157" i="27"/>
  <c r="AL157" i="27"/>
  <c r="BB157" i="27"/>
  <c r="BR157" i="27"/>
  <c r="CH157" i="27"/>
  <c r="P158" i="27"/>
  <c r="AF158" i="27"/>
  <c r="AV158" i="27"/>
  <c r="BL158" i="27"/>
  <c r="CB158" i="27"/>
  <c r="CR158" i="27"/>
  <c r="J159" i="27"/>
  <c r="Z159" i="27"/>
  <c r="AP159" i="27"/>
  <c r="BF159" i="27"/>
  <c r="BV159" i="27"/>
  <c r="CL159" i="27"/>
  <c r="D160" i="27"/>
  <c r="T160" i="27"/>
  <c r="AJ160" i="27"/>
  <c r="AZ160" i="27"/>
  <c r="BP160" i="27"/>
  <c r="CF160" i="27"/>
  <c r="CV160" i="27"/>
  <c r="N161" i="27"/>
  <c r="AD161" i="27"/>
  <c r="AT161" i="27"/>
  <c r="BJ161" i="27"/>
  <c r="BZ161" i="27"/>
  <c r="CP161" i="27"/>
  <c r="H162" i="27"/>
  <c r="X162" i="27"/>
  <c r="AN162" i="27"/>
  <c r="BD162" i="27"/>
  <c r="BT162" i="27"/>
  <c r="CJ162" i="27"/>
  <c r="B163" i="27"/>
  <c r="R163" i="27"/>
  <c r="AH163" i="27"/>
  <c r="AX163" i="27"/>
  <c r="BN163" i="27"/>
  <c r="CD163" i="27"/>
  <c r="CT163" i="27"/>
  <c r="L164" i="27"/>
  <c r="AB164" i="27"/>
  <c r="AR164" i="27"/>
  <c r="BH164" i="27"/>
  <c r="BX164" i="27"/>
  <c r="CN164" i="27"/>
  <c r="F165" i="27"/>
  <c r="V165" i="27"/>
  <c r="AL165" i="27"/>
  <c r="BB165" i="27"/>
  <c r="BR165" i="27"/>
  <c r="CH165" i="27"/>
  <c r="P166" i="27"/>
  <c r="AF166" i="27"/>
  <c r="AV166" i="27"/>
  <c r="BL166" i="27"/>
  <c r="CB166" i="27"/>
  <c r="CR166" i="27"/>
  <c r="J167" i="27"/>
  <c r="Z167" i="27"/>
  <c r="AP167" i="27"/>
  <c r="BF167" i="27"/>
  <c r="BV167" i="27"/>
  <c r="CL167" i="27"/>
  <c r="D168" i="27"/>
  <c r="T168" i="27"/>
  <c r="AJ168" i="27"/>
  <c r="AN135" i="27"/>
  <c r="BG138" i="27"/>
  <c r="BV142" i="27"/>
  <c r="BW143" i="27"/>
  <c r="BO144" i="27"/>
  <c r="BE145" i="27"/>
  <c r="AK146" i="27"/>
  <c r="P147" i="27"/>
  <c r="CJ147" i="27"/>
  <c r="AK148" i="27"/>
  <c r="CW148" i="27"/>
  <c r="BJ149" i="27"/>
  <c r="J150" i="27"/>
  <c r="AP150" i="27"/>
  <c r="BT150" i="27"/>
  <c r="AB151" i="27"/>
  <c r="BF151" i="27"/>
  <c r="CE151" i="27"/>
  <c r="J152" i="27"/>
  <c r="AL152" i="27"/>
  <c r="BP152" i="27"/>
  <c r="CN152" i="27"/>
  <c r="Q153" i="27"/>
  <c r="AL153" i="27"/>
  <c r="BL153" i="27"/>
  <c r="CG153" i="27"/>
  <c r="I154" i="27"/>
  <c r="AD154" i="27"/>
  <c r="BD154" i="27"/>
  <c r="BX154" i="27"/>
  <c r="CR154" i="27"/>
  <c r="O155" i="27"/>
  <c r="AH155" i="27"/>
  <c r="AY155" i="27"/>
  <c r="BO155" i="27"/>
  <c r="CE155" i="27"/>
  <c r="CU155" i="27"/>
  <c r="M156" i="27"/>
  <c r="AC156" i="27"/>
  <c r="AS156" i="27"/>
  <c r="BI156" i="27"/>
  <c r="BY156" i="27"/>
  <c r="CO156" i="27"/>
  <c r="G157" i="27"/>
  <c r="W157" i="27"/>
  <c r="AM157" i="27"/>
  <c r="BC157" i="27"/>
  <c r="BS157" i="27"/>
  <c r="CI157" i="27"/>
  <c r="Q158" i="27"/>
  <c r="AG158" i="27"/>
  <c r="AW158" i="27"/>
  <c r="BM158" i="27"/>
  <c r="CC158" i="27"/>
  <c r="CS158" i="27"/>
  <c r="K159" i="27"/>
  <c r="AA159" i="27"/>
  <c r="AQ159" i="27"/>
  <c r="BG159" i="27"/>
  <c r="BW159" i="27"/>
  <c r="CM159" i="27"/>
  <c r="E160" i="27"/>
  <c r="U160" i="27"/>
  <c r="AK160" i="27"/>
  <c r="BA160" i="27"/>
  <c r="BQ160" i="27"/>
  <c r="CG160" i="27"/>
  <c r="CW160" i="27"/>
  <c r="O161" i="27"/>
  <c r="AE161" i="27"/>
  <c r="AU161" i="27"/>
  <c r="BK161" i="27"/>
  <c r="CA161" i="27"/>
  <c r="CQ161" i="27"/>
  <c r="I162" i="27"/>
  <c r="Y162" i="27"/>
  <c r="AO162" i="27"/>
  <c r="BE162" i="27"/>
  <c r="BU162" i="27"/>
  <c r="CK162" i="27"/>
  <c r="C163" i="27"/>
  <c r="S163" i="27"/>
  <c r="AI163" i="27"/>
  <c r="AY163" i="27"/>
  <c r="BO163" i="27"/>
  <c r="CE163" i="27"/>
  <c r="CU163" i="27"/>
  <c r="M164" i="27"/>
  <c r="AC164" i="27"/>
  <c r="AS164" i="27"/>
  <c r="BI164" i="27"/>
  <c r="BY164" i="27"/>
  <c r="CO164" i="27"/>
  <c r="G165" i="27"/>
  <c r="W165" i="27"/>
  <c r="AM165" i="27"/>
  <c r="BC165" i="27"/>
  <c r="BS165" i="27"/>
  <c r="CI165" i="27"/>
  <c r="Q166" i="27"/>
  <c r="AG166" i="27"/>
  <c r="AW166" i="27"/>
  <c r="BM166" i="27"/>
  <c r="CC166" i="27"/>
  <c r="CS166" i="27"/>
  <c r="K167" i="27"/>
  <c r="AA167" i="27"/>
  <c r="AQ167" i="27"/>
  <c r="BG167" i="27"/>
  <c r="BW167" i="27"/>
  <c r="CM167" i="27"/>
  <c r="E168" i="27"/>
  <c r="U168" i="27"/>
  <c r="AK168" i="27"/>
  <c r="BW138" i="27"/>
  <c r="I141" i="27"/>
  <c r="BX142" i="27"/>
  <c r="BX143" i="27"/>
  <c r="BP144" i="27"/>
  <c r="BF145" i="27"/>
  <c r="AL146" i="27"/>
  <c r="Q147" i="27"/>
  <c r="CK147" i="27"/>
  <c r="AX148" i="27"/>
  <c r="BK149" i="27"/>
  <c r="P150" i="27"/>
  <c r="AV150" i="27"/>
  <c r="BU150" i="27"/>
  <c r="AC151" i="27"/>
  <c r="BG151" i="27"/>
  <c r="CF151" i="27"/>
  <c r="K152" i="27"/>
  <c r="AM152" i="27"/>
  <c r="BQ152" i="27"/>
  <c r="CO152" i="27"/>
  <c r="R153" i="27"/>
  <c r="AM153" i="27"/>
  <c r="BM153" i="27"/>
  <c r="CH153" i="27"/>
  <c r="J154" i="27"/>
  <c r="AE154" i="27"/>
  <c r="BE154" i="27"/>
  <c r="BY154" i="27"/>
  <c r="CS154" i="27"/>
  <c r="P155" i="27"/>
  <c r="AI155" i="27"/>
  <c r="AZ155" i="27"/>
  <c r="BP155" i="27"/>
  <c r="CF155" i="27"/>
  <c r="CV155" i="27"/>
  <c r="N156" i="27"/>
  <c r="AD156" i="27"/>
  <c r="AT156" i="27"/>
  <c r="BJ156" i="27"/>
  <c r="BZ156" i="27"/>
  <c r="CP156" i="27"/>
  <c r="H157" i="27"/>
  <c r="X157" i="27"/>
  <c r="AN157" i="27"/>
  <c r="BD157" i="27"/>
  <c r="BT157" i="27"/>
  <c r="CJ157" i="27"/>
  <c r="B158" i="27"/>
  <c r="R158" i="27"/>
  <c r="AH158" i="27"/>
  <c r="AX158" i="27"/>
  <c r="BN158" i="27"/>
  <c r="CD158" i="27"/>
  <c r="CT158" i="27"/>
  <c r="L159" i="27"/>
  <c r="AB159" i="27"/>
  <c r="AR159" i="27"/>
  <c r="BH159" i="27"/>
  <c r="BX159" i="27"/>
  <c r="CN159" i="27"/>
  <c r="F160" i="27"/>
  <c r="V160" i="27"/>
  <c r="AL160" i="27"/>
  <c r="BB160" i="27"/>
  <c r="BR160" i="27"/>
  <c r="CH160" i="27"/>
  <c r="P161" i="27"/>
  <c r="AF161" i="27"/>
  <c r="AV161" i="27"/>
  <c r="BL161" i="27"/>
  <c r="CB161" i="27"/>
  <c r="CR161" i="27"/>
  <c r="J162" i="27"/>
  <c r="AI130" i="27"/>
  <c r="Q136" i="27"/>
  <c r="BY138" i="27"/>
  <c r="V141" i="27"/>
  <c r="CU142" i="27"/>
  <c r="CP143" i="27"/>
  <c r="CH144" i="27"/>
  <c r="BG145" i="27"/>
  <c r="AM146" i="27"/>
  <c r="R147" i="27"/>
  <c r="CL147" i="27"/>
  <c r="AY148" i="27"/>
  <c r="L149" i="27"/>
  <c r="BX149" i="27"/>
  <c r="R150" i="27"/>
  <c r="AW150" i="27"/>
  <c r="BV150" i="27"/>
  <c r="B151" i="27"/>
  <c r="AF151" i="27"/>
  <c r="BH151" i="27"/>
  <c r="CL151" i="27"/>
  <c r="L152" i="27"/>
  <c r="AP152" i="27"/>
  <c r="BR152" i="27"/>
  <c r="CP152" i="27"/>
  <c r="S153" i="27"/>
  <c r="AN153" i="27"/>
  <c r="BN153" i="27"/>
  <c r="CI153" i="27"/>
  <c r="K154" i="27"/>
  <c r="AF154" i="27"/>
  <c r="BF154" i="27"/>
  <c r="BZ154" i="27"/>
  <c r="CT154" i="27"/>
  <c r="R155" i="27"/>
  <c r="AJ155" i="27"/>
  <c r="BA155" i="27"/>
  <c r="BQ155" i="27"/>
  <c r="CG155" i="27"/>
  <c r="CW155" i="27"/>
  <c r="O156" i="27"/>
  <c r="AE156" i="27"/>
  <c r="AU156" i="27"/>
  <c r="BK156" i="27"/>
  <c r="CA156" i="27"/>
  <c r="CQ156" i="27"/>
  <c r="I157" i="27"/>
  <c r="Y157" i="27"/>
  <c r="AO157" i="27"/>
  <c r="BE157" i="27"/>
  <c r="BU157" i="27"/>
  <c r="CK157" i="27"/>
  <c r="C158" i="27"/>
  <c r="S158" i="27"/>
  <c r="AI158" i="27"/>
  <c r="AY158" i="27"/>
  <c r="BO158" i="27"/>
  <c r="CE158" i="27"/>
  <c r="CU158" i="27"/>
  <c r="M159" i="27"/>
  <c r="AC159" i="27"/>
  <c r="AS159" i="27"/>
  <c r="BI159" i="27"/>
  <c r="BY159" i="27"/>
  <c r="CO159" i="27"/>
  <c r="G160" i="27"/>
  <c r="W160" i="27"/>
  <c r="AM160" i="27"/>
  <c r="BC160" i="27"/>
  <c r="BS160" i="27"/>
  <c r="CI160" i="27"/>
  <c r="Q161" i="27"/>
  <c r="AG161" i="27"/>
  <c r="AW161" i="27"/>
  <c r="BM161" i="27"/>
  <c r="CC161" i="27"/>
  <c r="CS161" i="27"/>
  <c r="K162" i="27"/>
  <c r="AA162" i="27"/>
  <c r="AQ162" i="27"/>
  <c r="BG162" i="27"/>
  <c r="BW162" i="27"/>
  <c r="CM162" i="27"/>
  <c r="E163" i="27"/>
  <c r="R136" i="27"/>
  <c r="W141" i="27"/>
  <c r="CV142" i="27"/>
  <c r="CV143" i="27"/>
  <c r="CI144" i="27"/>
  <c r="BX145" i="27"/>
  <c r="AN146" i="27"/>
  <c r="S147" i="27"/>
  <c r="CM147" i="27"/>
  <c r="AZ148" i="27"/>
  <c r="M149" i="27"/>
  <c r="BY149" i="27"/>
  <c r="S150" i="27"/>
  <c r="AX150" i="27"/>
  <c r="CB150" i="27"/>
  <c r="C151" i="27"/>
  <c r="AG151" i="27"/>
  <c r="BI151" i="27"/>
  <c r="CM151" i="27"/>
  <c r="M152" i="27"/>
  <c r="AQ152" i="27"/>
  <c r="BS152" i="27"/>
  <c r="CV152" i="27"/>
  <c r="T153" i="27"/>
  <c r="AT153" i="27"/>
  <c r="BO153" i="27"/>
  <c r="CJ153" i="27"/>
  <c r="L154" i="27"/>
  <c r="AG154" i="27"/>
  <c r="BG154" i="27"/>
  <c r="CA154" i="27"/>
  <c r="CW154" i="27"/>
  <c r="S155" i="27"/>
  <c r="AK155" i="27"/>
  <c r="BB155" i="27"/>
  <c r="BR155" i="27"/>
  <c r="CH155" i="27"/>
  <c r="P156" i="27"/>
  <c r="AF156" i="27"/>
  <c r="AV156" i="27"/>
  <c r="BL156" i="27"/>
  <c r="CB156" i="27"/>
  <c r="CR156" i="27"/>
  <c r="J157" i="27"/>
  <c r="Z157" i="27"/>
  <c r="AP157" i="27"/>
  <c r="BF157" i="27"/>
  <c r="BV157" i="27"/>
  <c r="CL157" i="27"/>
  <c r="D158" i="27"/>
  <c r="T158" i="27"/>
  <c r="AJ158" i="27"/>
  <c r="AZ158" i="27"/>
  <c r="BP158" i="27"/>
  <c r="CF158" i="27"/>
  <c r="CV158" i="27"/>
  <c r="N159" i="27"/>
  <c r="AD159" i="27"/>
  <c r="AT159" i="27"/>
  <c r="BJ159" i="27"/>
  <c r="BZ159" i="27"/>
  <c r="CP159" i="27"/>
  <c r="H160" i="27"/>
  <c r="X160" i="27"/>
  <c r="AN160" i="27"/>
  <c r="BD160" i="27"/>
  <c r="BT160" i="27"/>
  <c r="CJ160" i="27"/>
  <c r="B161" i="27"/>
  <c r="R161" i="27"/>
  <c r="AH161" i="27"/>
  <c r="BS121" i="27"/>
  <c r="N131" i="27"/>
  <c r="AI136" i="27"/>
  <c r="AD139" i="27"/>
  <c r="X141" i="27"/>
  <c r="CW143" i="27"/>
  <c r="CJ144" i="27"/>
  <c r="BY145" i="27"/>
  <c r="BE146" i="27"/>
  <c r="AI147" i="27"/>
  <c r="BA148" i="27"/>
  <c r="N149" i="27"/>
  <c r="BZ149" i="27"/>
  <c r="V150" i="27"/>
  <c r="AY150" i="27"/>
  <c r="CC150" i="27"/>
  <c r="D151" i="27"/>
  <c r="AH151" i="27"/>
  <c r="BL151" i="27"/>
  <c r="CN151" i="27"/>
  <c r="N152" i="27"/>
  <c r="AR152" i="27"/>
  <c r="BV152" i="27"/>
  <c r="CW152" i="27"/>
  <c r="U153" i="27"/>
  <c r="AU153" i="27"/>
  <c r="BP153" i="27"/>
  <c r="CP153" i="27"/>
  <c r="M154" i="27"/>
  <c r="AH154" i="27"/>
  <c r="BH154" i="27"/>
  <c r="CB154" i="27"/>
  <c r="T155" i="27"/>
  <c r="AL155" i="27"/>
  <c r="BC155" i="27"/>
  <c r="BS155" i="27"/>
  <c r="CI155" i="27"/>
  <c r="Q156" i="27"/>
  <c r="AG156" i="27"/>
  <c r="AW156" i="27"/>
  <c r="BM156" i="27"/>
  <c r="CC156" i="27"/>
  <c r="CS156" i="27"/>
  <c r="K157" i="27"/>
  <c r="AA157" i="27"/>
  <c r="AQ157" i="27"/>
  <c r="BG157" i="27"/>
  <c r="BW157" i="27"/>
  <c r="CM157" i="27"/>
  <c r="E158" i="27"/>
  <c r="U158" i="27"/>
  <c r="AK158" i="27"/>
  <c r="BA158" i="27"/>
  <c r="BQ158" i="27"/>
  <c r="CG158" i="27"/>
  <c r="CW158" i="27"/>
  <c r="O159" i="27"/>
  <c r="AE159" i="27"/>
  <c r="AU159" i="27"/>
  <c r="BK159" i="27"/>
  <c r="CA159" i="27"/>
  <c r="CQ159" i="27"/>
  <c r="I160" i="27"/>
  <c r="Y160" i="27"/>
  <c r="AO160" i="27"/>
  <c r="BE160" i="27"/>
  <c r="BU160" i="27"/>
  <c r="CI121" i="27"/>
  <c r="O131" i="27"/>
  <c r="AJ136" i="27"/>
  <c r="AE139" i="27"/>
  <c r="BU141" i="27"/>
  <c r="D143" i="27"/>
  <c r="CP144" i="27"/>
  <c r="BZ145" i="27"/>
  <c r="BF146" i="27"/>
  <c r="AJ147" i="27"/>
  <c r="B148" i="27"/>
  <c r="BN148" i="27"/>
  <c r="O149" i="27"/>
  <c r="CA149" i="27"/>
  <c r="W150" i="27"/>
  <c r="BB150" i="27"/>
  <c r="CD150" i="27"/>
  <c r="J151" i="27"/>
  <c r="AI151" i="27"/>
  <c r="BM151" i="27"/>
  <c r="CO151" i="27"/>
  <c r="T152" i="27"/>
  <c r="AS152" i="27"/>
  <c r="BW152" i="27"/>
  <c r="V153" i="27"/>
  <c r="AV153" i="27"/>
  <c r="BQ153" i="27"/>
  <c r="CQ153" i="27"/>
  <c r="N154" i="27"/>
  <c r="AN154" i="27"/>
  <c r="BI154" i="27"/>
  <c r="CC154" i="27"/>
  <c r="B155" i="27"/>
  <c r="U155" i="27"/>
  <c r="AM155" i="27"/>
  <c r="BD155" i="27"/>
  <c r="BT155" i="27"/>
  <c r="CJ155" i="27"/>
  <c r="B156" i="27"/>
  <c r="R156" i="27"/>
  <c r="AH156" i="27"/>
  <c r="AX156" i="27"/>
  <c r="BN156" i="27"/>
  <c r="CD156" i="27"/>
  <c r="CT156" i="27"/>
  <c r="L157" i="27"/>
  <c r="AB157" i="27"/>
  <c r="AR157" i="27"/>
  <c r="BH157" i="27"/>
  <c r="BX157" i="27"/>
  <c r="CN157" i="27"/>
  <c r="F158" i="27"/>
  <c r="V158" i="27"/>
  <c r="AL158" i="27"/>
  <c r="BB158" i="27"/>
  <c r="BR158" i="27"/>
  <c r="CH158" i="27"/>
  <c r="P159" i="27"/>
  <c r="AF159" i="27"/>
  <c r="AV159" i="27"/>
  <c r="BL159" i="27"/>
  <c r="CB159" i="27"/>
  <c r="CR159" i="27"/>
  <c r="J160" i="27"/>
  <c r="Z160" i="27"/>
  <c r="AP160" i="27"/>
  <c r="BF160" i="27"/>
  <c r="BV160" i="27"/>
  <c r="CL160" i="27"/>
  <c r="D161" i="27"/>
  <c r="T161" i="27"/>
  <c r="AJ161" i="27"/>
  <c r="AZ161" i="27"/>
  <c r="BP161" i="27"/>
  <c r="CF161" i="27"/>
  <c r="CV161" i="27"/>
  <c r="N162" i="27"/>
  <c r="AD162" i="27"/>
  <c r="AF139" i="27"/>
  <c r="CH141" i="27"/>
  <c r="X143" i="27"/>
  <c r="R144" i="27"/>
  <c r="CA145" i="27"/>
  <c r="BG146" i="27"/>
  <c r="AK147" i="27"/>
  <c r="C148" i="27"/>
  <c r="BO148" i="27"/>
  <c r="AB149" i="27"/>
  <c r="CN149" i="27"/>
  <c r="X150" i="27"/>
  <c r="BC150" i="27"/>
  <c r="CE150" i="27"/>
  <c r="K151" i="27"/>
  <c r="AJ151" i="27"/>
  <c r="BN151" i="27"/>
  <c r="CR151" i="27"/>
  <c r="U152" i="27"/>
  <c r="AT152" i="27"/>
  <c r="BX152" i="27"/>
  <c r="W153" i="27"/>
  <c r="AW153" i="27"/>
  <c r="BR153" i="27"/>
  <c r="CR153" i="27"/>
  <c r="O154" i="27"/>
  <c r="AO154" i="27"/>
  <c r="BJ154" i="27"/>
  <c r="CD154" i="27"/>
  <c r="C155" i="27"/>
  <c r="V155" i="27"/>
  <c r="AN155" i="27"/>
  <c r="BE155" i="27"/>
  <c r="BU155" i="27"/>
  <c r="CK155" i="27"/>
  <c r="C156" i="27"/>
  <c r="S156" i="27"/>
  <c r="AI156" i="27"/>
  <c r="AY156" i="27"/>
  <c r="BO156" i="27"/>
  <c r="CE156" i="27"/>
  <c r="CU156" i="27"/>
  <c r="M157" i="27"/>
  <c r="AC157" i="27"/>
  <c r="AS157" i="27"/>
  <c r="BI157" i="27"/>
  <c r="BY157" i="27"/>
  <c r="CO157" i="27"/>
  <c r="G158" i="27"/>
  <c r="W158" i="27"/>
  <c r="AM158" i="27"/>
  <c r="BC158" i="27"/>
  <c r="BS158" i="27"/>
  <c r="CI158" i="27"/>
  <c r="Q159" i="27"/>
  <c r="AG159" i="27"/>
  <c r="AW159" i="27"/>
  <c r="BM159" i="27"/>
  <c r="CC159" i="27"/>
  <c r="CS159" i="27"/>
  <c r="K160" i="27"/>
  <c r="AA160" i="27"/>
  <c r="AQ160" i="27"/>
  <c r="BG160" i="27"/>
  <c r="CA146" i="27"/>
  <c r="CE148" i="27"/>
  <c r="BE150" i="27"/>
  <c r="BO151" i="27"/>
  <c r="BC152" i="27"/>
  <c r="AZ153" i="27"/>
  <c r="AQ154" i="27"/>
  <c r="W155" i="27"/>
  <c r="CL155" i="27"/>
  <c r="AM156" i="27"/>
  <c r="BM157" i="27"/>
  <c r="Z158" i="27"/>
  <c r="CL158" i="27"/>
  <c r="AY159" i="27"/>
  <c r="L160" i="27"/>
  <c r="BW160" i="27"/>
  <c r="H161" i="27"/>
  <c r="BA161" i="27"/>
  <c r="CI161" i="27"/>
  <c r="S162" i="27"/>
  <c r="AX162" i="27"/>
  <c r="CB162" i="27"/>
  <c r="F163" i="27"/>
  <c r="AA163" i="27"/>
  <c r="BA163" i="27"/>
  <c r="BV163" i="27"/>
  <c r="CV163" i="27"/>
  <c r="S164" i="27"/>
  <c r="AP164" i="27"/>
  <c r="BN164" i="27"/>
  <c r="CI164" i="27"/>
  <c r="K165" i="27"/>
  <c r="AF165" i="27"/>
  <c r="BF165" i="27"/>
  <c r="CA165" i="27"/>
  <c r="B166" i="27"/>
  <c r="W166" i="27"/>
  <c r="AT166" i="27"/>
  <c r="BR166" i="27"/>
  <c r="CM166" i="27"/>
  <c r="O167" i="27"/>
  <c r="AJ167" i="27"/>
  <c r="BJ167" i="27"/>
  <c r="CE167" i="27"/>
  <c r="F168" i="27"/>
  <c r="AA168" i="27"/>
  <c r="AT168" i="27"/>
  <c r="BK168" i="27"/>
  <c r="CA168" i="27"/>
  <c r="CQ168" i="27"/>
  <c r="I169" i="27"/>
  <c r="Y169" i="27"/>
  <c r="AO169" i="27"/>
  <c r="BE169" i="27"/>
  <c r="BU169" i="27"/>
  <c r="CK169" i="27"/>
  <c r="C170" i="27"/>
  <c r="S170" i="27"/>
  <c r="AI170" i="27"/>
  <c r="AY170" i="27"/>
  <c r="BO170" i="27"/>
  <c r="CE170" i="27"/>
  <c r="CU170" i="27"/>
  <c r="M171" i="27"/>
  <c r="AC171" i="27"/>
  <c r="AS171" i="27"/>
  <c r="BI171" i="27"/>
  <c r="BY171" i="27"/>
  <c r="CO171" i="27"/>
  <c r="G172" i="27"/>
  <c r="W172" i="27"/>
  <c r="AM172" i="27"/>
  <c r="BC172" i="27"/>
  <c r="BS172" i="27"/>
  <c r="CI172" i="27"/>
  <c r="Q173" i="27"/>
  <c r="AG173" i="27"/>
  <c r="AW173" i="27"/>
  <c r="BM173" i="27"/>
  <c r="CC173" i="27"/>
  <c r="CS173" i="27"/>
  <c r="K174" i="27"/>
  <c r="AA174" i="27"/>
  <c r="AQ174" i="27"/>
  <c r="BG174" i="27"/>
  <c r="BW174" i="27"/>
  <c r="CM174" i="27"/>
  <c r="E175" i="27"/>
  <c r="U175" i="27"/>
  <c r="AK175" i="27"/>
  <c r="BA175" i="27"/>
  <c r="BQ175" i="27"/>
  <c r="CG175" i="27"/>
  <c r="CW175" i="27"/>
  <c r="O176" i="27"/>
  <c r="AE176" i="27"/>
  <c r="AU176" i="27"/>
  <c r="BK176" i="27"/>
  <c r="CA176" i="27"/>
  <c r="CQ176" i="27"/>
  <c r="I177" i="27"/>
  <c r="Y177" i="27"/>
  <c r="AO177" i="27"/>
  <c r="BE177" i="27"/>
  <c r="AU139" i="27"/>
  <c r="S144" i="27"/>
  <c r="CB146" i="27"/>
  <c r="BF150" i="27"/>
  <c r="BP151" i="27"/>
  <c r="BY152" i="27"/>
  <c r="BA153" i="27"/>
  <c r="AR154" i="27"/>
  <c r="X155" i="27"/>
  <c r="CM155" i="27"/>
  <c r="AZ156" i="27"/>
  <c r="N157" i="27"/>
  <c r="BZ157" i="27"/>
  <c r="AA158" i="27"/>
  <c r="CM158" i="27"/>
  <c r="AZ159" i="27"/>
  <c r="M160" i="27"/>
  <c r="BX160" i="27"/>
  <c r="I161" i="27"/>
  <c r="BB161" i="27"/>
  <c r="CJ161" i="27"/>
  <c r="Z162" i="27"/>
  <c r="AY162" i="27"/>
  <c r="CC162" i="27"/>
  <c r="G163" i="27"/>
  <c r="AB163" i="27"/>
  <c r="BB163" i="27"/>
  <c r="BW163" i="27"/>
  <c r="CW163" i="27"/>
  <c r="T164" i="27"/>
  <c r="AT164" i="27"/>
  <c r="BO164" i="27"/>
  <c r="CL164" i="27"/>
  <c r="L165" i="27"/>
  <c r="AG165" i="27"/>
  <c r="BG165" i="27"/>
  <c r="CB165" i="27"/>
  <c r="C166" i="27"/>
  <c r="X166" i="27"/>
  <c r="AX166" i="27"/>
  <c r="BS166" i="27"/>
  <c r="CP166" i="27"/>
  <c r="P167" i="27"/>
  <c r="AK167" i="27"/>
  <c r="BK167" i="27"/>
  <c r="CF167" i="27"/>
  <c r="G168" i="27"/>
  <c r="AB168" i="27"/>
  <c r="AU168" i="27"/>
  <c r="BL168" i="27"/>
  <c r="CB168" i="27"/>
  <c r="CR168" i="27"/>
  <c r="J169" i="27"/>
  <c r="Z169" i="27"/>
  <c r="AP169" i="27"/>
  <c r="BF169" i="27"/>
  <c r="BV169" i="27"/>
  <c r="CL169" i="27"/>
  <c r="D170" i="27"/>
  <c r="T170" i="27"/>
  <c r="AJ170" i="27"/>
  <c r="AZ170" i="27"/>
  <c r="BP170" i="27"/>
  <c r="CF170" i="27"/>
  <c r="CV170" i="27"/>
  <c r="N171" i="27"/>
  <c r="AD171" i="27"/>
  <c r="AT171" i="27"/>
  <c r="BJ171" i="27"/>
  <c r="BZ171" i="27"/>
  <c r="CP171" i="27"/>
  <c r="H172" i="27"/>
  <c r="X172" i="27"/>
  <c r="CU139" i="27"/>
  <c r="T144" i="27"/>
  <c r="CD146" i="27"/>
  <c r="AC149" i="27"/>
  <c r="BL150" i="27"/>
  <c r="BV151" i="27"/>
  <c r="BZ152" i="27"/>
  <c r="BS153" i="27"/>
  <c r="AS154" i="27"/>
  <c r="Y155" i="27"/>
  <c r="CN155" i="27"/>
  <c r="BA156" i="27"/>
  <c r="O157" i="27"/>
  <c r="CA157" i="27"/>
  <c r="AN158" i="27"/>
  <c r="BA159" i="27"/>
  <c r="N160" i="27"/>
  <c r="BY160" i="27"/>
  <c r="S161" i="27"/>
  <c r="BC161" i="27"/>
  <c r="CK161" i="27"/>
  <c r="AB162" i="27"/>
  <c r="BF162" i="27"/>
  <c r="CD162" i="27"/>
  <c r="H163" i="27"/>
  <c r="AC163" i="27"/>
  <c r="BC163" i="27"/>
  <c r="BX163" i="27"/>
  <c r="U164" i="27"/>
  <c r="AU164" i="27"/>
  <c r="BP164" i="27"/>
  <c r="CP164" i="27"/>
  <c r="M165" i="27"/>
  <c r="AJ165" i="27"/>
  <c r="BH165" i="27"/>
  <c r="CC165" i="27"/>
  <c r="D166" i="27"/>
  <c r="Y166" i="27"/>
  <c r="AY166" i="27"/>
  <c r="BT166" i="27"/>
  <c r="CT166" i="27"/>
  <c r="Q167" i="27"/>
  <c r="AN167" i="27"/>
  <c r="BL167" i="27"/>
  <c r="CG167" i="27"/>
  <c r="H168" i="27"/>
  <c r="AC168" i="27"/>
  <c r="AV168" i="27"/>
  <c r="BM168" i="27"/>
  <c r="CC168" i="27"/>
  <c r="CS168" i="27"/>
  <c r="K169" i="27"/>
  <c r="AA169" i="27"/>
  <c r="AQ169" i="27"/>
  <c r="BG169" i="27"/>
  <c r="BW169" i="27"/>
  <c r="CM169" i="27"/>
  <c r="E170" i="27"/>
  <c r="U170" i="27"/>
  <c r="AK170" i="27"/>
  <c r="BA170" i="27"/>
  <c r="BQ170" i="27"/>
  <c r="CG170" i="27"/>
  <c r="CW170" i="27"/>
  <c r="O171" i="27"/>
  <c r="AE171" i="27"/>
  <c r="AU171" i="27"/>
  <c r="BK171" i="27"/>
  <c r="CA171" i="27"/>
  <c r="CQ171" i="27"/>
  <c r="I172" i="27"/>
  <c r="Y172" i="27"/>
  <c r="AO172" i="27"/>
  <c r="BE172" i="27"/>
  <c r="BU172" i="27"/>
  <c r="CK172" i="27"/>
  <c r="C173" i="27"/>
  <c r="S173" i="27"/>
  <c r="AI173" i="27"/>
  <c r="AY173" i="27"/>
  <c r="BO173" i="27"/>
  <c r="CE173" i="27"/>
  <c r="CU173" i="27"/>
  <c r="M174" i="27"/>
  <c r="AC174" i="27"/>
  <c r="AS174" i="27"/>
  <c r="BI174" i="27"/>
  <c r="BY174" i="27"/>
  <c r="CO174" i="27"/>
  <c r="G175" i="27"/>
  <c r="W175" i="27"/>
  <c r="AM175" i="27"/>
  <c r="BC175" i="27"/>
  <c r="BS175" i="27"/>
  <c r="CI175" i="27"/>
  <c r="Q176" i="27"/>
  <c r="AG176" i="27"/>
  <c r="AW176" i="27"/>
  <c r="BM176" i="27"/>
  <c r="CC176" i="27"/>
  <c r="CS176" i="27"/>
  <c r="K177" i="27"/>
  <c r="AA177" i="27"/>
  <c r="AQ177" i="27"/>
  <c r="BG177" i="27"/>
  <c r="BW177" i="27"/>
  <c r="CV139" i="27"/>
  <c r="U144" i="27"/>
  <c r="AD149" i="27"/>
  <c r="CH150" i="27"/>
  <c r="BW151" i="27"/>
  <c r="CF152" i="27"/>
  <c r="BT153" i="27"/>
  <c r="BK154" i="27"/>
  <c r="Z155" i="27"/>
  <c r="CO155" i="27"/>
  <c r="BB156" i="27"/>
  <c r="P157" i="27"/>
  <c r="CB157" i="27"/>
  <c r="AO158" i="27"/>
  <c r="B159" i="27"/>
  <c r="BN159" i="27"/>
  <c r="O160" i="27"/>
  <c r="BZ160" i="27"/>
  <c r="U161" i="27"/>
  <c r="BD161" i="27"/>
  <c r="CT161" i="27"/>
  <c r="AC162" i="27"/>
  <c r="BH162" i="27"/>
  <c r="CE162" i="27"/>
  <c r="I163" i="27"/>
  <c r="AF163" i="27"/>
  <c r="BD163" i="27"/>
  <c r="BY163" i="27"/>
  <c r="V164" i="27"/>
  <c r="AV164" i="27"/>
  <c r="BQ164" i="27"/>
  <c r="CQ164" i="27"/>
  <c r="N165" i="27"/>
  <c r="AN165" i="27"/>
  <c r="BI165" i="27"/>
  <c r="CF165" i="27"/>
  <c r="E166" i="27"/>
  <c r="Z166" i="27"/>
  <c r="AZ166" i="27"/>
  <c r="BU166" i="27"/>
  <c r="CU166" i="27"/>
  <c r="R167" i="27"/>
  <c r="AR167" i="27"/>
  <c r="BM167" i="27"/>
  <c r="CJ167" i="27"/>
  <c r="I168" i="27"/>
  <c r="AD168" i="27"/>
  <c r="AX168" i="27"/>
  <c r="BN168" i="27"/>
  <c r="CD168" i="27"/>
  <c r="CT168" i="27"/>
  <c r="L169" i="27"/>
  <c r="AB169" i="27"/>
  <c r="AR169" i="27"/>
  <c r="BH169" i="27"/>
  <c r="BX169" i="27"/>
  <c r="CN169" i="27"/>
  <c r="F170" i="27"/>
  <c r="V170" i="27"/>
  <c r="AL170" i="27"/>
  <c r="BB170" i="27"/>
  <c r="BR170" i="27"/>
  <c r="CH170" i="27"/>
  <c r="P171" i="27"/>
  <c r="AF171" i="27"/>
  <c r="AV171" i="27"/>
  <c r="BL171" i="27"/>
  <c r="CB171" i="27"/>
  <c r="CR171" i="27"/>
  <c r="J172" i="27"/>
  <c r="Z172" i="27"/>
  <c r="AP172" i="27"/>
  <c r="BF172" i="27"/>
  <c r="BV172" i="27"/>
  <c r="CL172" i="27"/>
  <c r="D173" i="27"/>
  <c r="T173" i="27"/>
  <c r="AJ173" i="27"/>
  <c r="AZ173" i="27"/>
  <c r="BP173" i="27"/>
  <c r="CF173" i="27"/>
  <c r="CV173" i="27"/>
  <c r="N174" i="27"/>
  <c r="AD174" i="27"/>
  <c r="AT174" i="27"/>
  <c r="D133" i="27"/>
  <c r="CW139" i="27"/>
  <c r="AM144" i="27"/>
  <c r="AL147" i="27"/>
  <c r="AE149" i="27"/>
  <c r="CI150" i="27"/>
  <c r="CS151" i="27"/>
  <c r="CG152" i="27"/>
  <c r="BZ153" i="27"/>
  <c r="BL154" i="27"/>
  <c r="AO155" i="27"/>
  <c r="BC156" i="27"/>
  <c r="Q157" i="27"/>
  <c r="CC157" i="27"/>
  <c r="AP158" i="27"/>
  <c r="C159" i="27"/>
  <c r="BO159" i="27"/>
  <c r="AB160" i="27"/>
  <c r="CA160" i="27"/>
  <c r="V161" i="27"/>
  <c r="BE161" i="27"/>
  <c r="CU161" i="27"/>
  <c r="AE162" i="27"/>
  <c r="BI162" i="27"/>
  <c r="CH162" i="27"/>
  <c r="J163" i="27"/>
  <c r="AJ163" i="27"/>
  <c r="BE163" i="27"/>
  <c r="CB163" i="27"/>
  <c r="B164" i="27"/>
  <c r="W164" i="27"/>
  <c r="AW164" i="27"/>
  <c r="BR164" i="27"/>
  <c r="CR164" i="27"/>
  <c r="O165" i="27"/>
  <c r="AO165" i="27"/>
  <c r="BJ165" i="27"/>
  <c r="CJ165" i="27"/>
  <c r="F166" i="27"/>
  <c r="AA166" i="27"/>
  <c r="BA166" i="27"/>
  <c r="BV166" i="27"/>
  <c r="CV166" i="27"/>
  <c r="S167" i="27"/>
  <c r="AS167" i="27"/>
  <c r="BN167" i="27"/>
  <c r="CN167" i="27"/>
  <c r="J168" i="27"/>
  <c r="AE168" i="27"/>
  <c r="AY168" i="27"/>
  <c r="BO168" i="27"/>
  <c r="CE168" i="27"/>
  <c r="CU168" i="27"/>
  <c r="M169" i="27"/>
  <c r="AC169" i="27"/>
  <c r="AS169" i="27"/>
  <c r="BI169" i="27"/>
  <c r="BY169" i="27"/>
  <c r="CO169" i="27"/>
  <c r="G170" i="27"/>
  <c r="W170" i="27"/>
  <c r="AM170" i="27"/>
  <c r="BC170" i="27"/>
  <c r="BS170" i="27"/>
  <c r="CI170" i="27"/>
  <c r="Q171" i="27"/>
  <c r="AG171" i="27"/>
  <c r="AW171" i="27"/>
  <c r="BM171" i="27"/>
  <c r="CC171" i="27"/>
  <c r="CS171" i="27"/>
  <c r="K172" i="27"/>
  <c r="AA172" i="27"/>
  <c r="AQ172" i="27"/>
  <c r="BG172" i="27"/>
  <c r="BW172" i="27"/>
  <c r="CM172" i="27"/>
  <c r="E173" i="27"/>
  <c r="U173" i="27"/>
  <c r="AK173" i="27"/>
  <c r="BA173" i="27"/>
  <c r="BQ173" i="27"/>
  <c r="CG173" i="27"/>
  <c r="CW173" i="27"/>
  <c r="O174" i="27"/>
  <c r="AE174" i="27"/>
  <c r="AU174" i="27"/>
  <c r="BK174" i="27"/>
  <c r="CA174" i="27"/>
  <c r="CQ174" i="27"/>
  <c r="I175" i="27"/>
  <c r="Y175" i="27"/>
  <c r="AO175" i="27"/>
  <c r="BE175" i="27"/>
  <c r="BU175" i="27"/>
  <c r="CK175" i="27"/>
  <c r="C176" i="27"/>
  <c r="S176" i="27"/>
  <c r="AI176" i="27"/>
  <c r="AY176" i="27"/>
  <c r="BO176" i="27"/>
  <c r="CE176" i="27"/>
  <c r="CU176" i="27"/>
  <c r="M177" i="27"/>
  <c r="AC177" i="27"/>
  <c r="AS177" i="27"/>
  <c r="BI177" i="27"/>
  <c r="BY177" i="27"/>
  <c r="E133" i="27"/>
  <c r="BB147" i="27"/>
  <c r="AR149" i="27"/>
  <c r="CJ150" i="27"/>
  <c r="CT151" i="27"/>
  <c r="CA153" i="27"/>
  <c r="BM154" i="27"/>
  <c r="AP155" i="27"/>
  <c r="D156" i="27"/>
  <c r="BP156" i="27"/>
  <c r="AD157" i="27"/>
  <c r="CP157" i="27"/>
  <c r="AQ158" i="27"/>
  <c r="D159" i="27"/>
  <c r="BP159" i="27"/>
  <c r="AC160" i="27"/>
  <c r="CK160" i="27"/>
  <c r="W161" i="27"/>
  <c r="BN161" i="27"/>
  <c r="CW161" i="27"/>
  <c r="AF162" i="27"/>
  <c r="BJ162" i="27"/>
  <c r="CL162" i="27"/>
  <c r="K163" i="27"/>
  <c r="AK163" i="27"/>
  <c r="BF163" i="27"/>
  <c r="CF163" i="27"/>
  <c r="C164" i="27"/>
  <c r="Z164" i="27"/>
  <c r="AX164" i="27"/>
  <c r="BS164" i="27"/>
  <c r="CS164" i="27"/>
  <c r="P165" i="27"/>
  <c r="AP165" i="27"/>
  <c r="BK165" i="27"/>
  <c r="CK165" i="27"/>
  <c r="G166" i="27"/>
  <c r="AD166" i="27"/>
  <c r="BB166" i="27"/>
  <c r="BW166" i="27"/>
  <c r="CW166" i="27"/>
  <c r="T167" i="27"/>
  <c r="AT167" i="27"/>
  <c r="BO167" i="27"/>
  <c r="CO167" i="27"/>
  <c r="K168" i="27"/>
  <c r="AF168" i="27"/>
  <c r="AZ168" i="27"/>
  <c r="BP168" i="27"/>
  <c r="CF168" i="27"/>
  <c r="CV168" i="27"/>
  <c r="N169" i="27"/>
  <c r="AD169" i="27"/>
  <c r="AT169" i="27"/>
  <c r="BJ169" i="27"/>
  <c r="BZ169" i="27"/>
  <c r="CP169" i="27"/>
  <c r="H170" i="27"/>
  <c r="X170" i="27"/>
  <c r="AN170" i="27"/>
  <c r="BD170" i="27"/>
  <c r="BT170" i="27"/>
  <c r="CJ170" i="27"/>
  <c r="B171" i="27"/>
  <c r="R171" i="27"/>
  <c r="AH171" i="27"/>
  <c r="AX171" i="27"/>
  <c r="BN171" i="27"/>
  <c r="CD171" i="27"/>
  <c r="CT171" i="27"/>
  <c r="L172" i="27"/>
  <c r="AB172" i="27"/>
  <c r="AR172" i="27"/>
  <c r="BH172" i="27"/>
  <c r="BX172" i="27"/>
  <c r="CN172" i="27"/>
  <c r="F173" i="27"/>
  <c r="V173" i="27"/>
  <c r="AL173" i="27"/>
  <c r="BB173" i="27"/>
  <c r="BR173" i="27"/>
  <c r="CH173" i="27"/>
  <c r="P174" i="27"/>
  <c r="AF174" i="27"/>
  <c r="AV174" i="27"/>
  <c r="BL174" i="27"/>
  <c r="CB174" i="27"/>
  <c r="CR174" i="27"/>
  <c r="J175" i="27"/>
  <c r="Z175" i="27"/>
  <c r="AP175" i="27"/>
  <c r="BF175" i="27"/>
  <c r="BV175" i="27"/>
  <c r="CL175" i="27"/>
  <c r="D176" i="27"/>
  <c r="T176" i="27"/>
  <c r="AJ176" i="27"/>
  <c r="AZ176" i="27"/>
  <c r="BP176" i="27"/>
  <c r="CF176" i="27"/>
  <c r="CV176" i="27"/>
  <c r="N177" i="27"/>
  <c r="AD177" i="27"/>
  <c r="AT177" i="27"/>
  <c r="BJ177" i="27"/>
  <c r="BZ177" i="27"/>
  <c r="R133" i="27"/>
  <c r="J145" i="27"/>
  <c r="BE147" i="27"/>
  <c r="CO149" i="27"/>
  <c r="CK150" i="27"/>
  <c r="CU151" i="27"/>
  <c r="B153" i="27"/>
  <c r="CS153" i="27"/>
  <c r="BN154" i="27"/>
  <c r="AQ155" i="27"/>
  <c r="E156" i="27"/>
  <c r="BQ156" i="27"/>
  <c r="AE157" i="27"/>
  <c r="CQ157" i="27"/>
  <c r="BD158" i="27"/>
  <c r="E159" i="27"/>
  <c r="BQ159" i="27"/>
  <c r="AD160" i="27"/>
  <c r="CM160" i="27"/>
  <c r="X161" i="27"/>
  <c r="BO161" i="27"/>
  <c r="AG162" i="27"/>
  <c r="BK162" i="27"/>
  <c r="CN162" i="27"/>
  <c r="L163" i="27"/>
  <c r="AL163" i="27"/>
  <c r="BG163" i="27"/>
  <c r="CG163" i="27"/>
  <c r="D164" i="27"/>
  <c r="AD164" i="27"/>
  <c r="AY164" i="27"/>
  <c r="BV164" i="27"/>
  <c r="CT164" i="27"/>
  <c r="Q165" i="27"/>
  <c r="AQ165" i="27"/>
  <c r="BL165" i="27"/>
  <c r="CL165" i="27"/>
  <c r="H166" i="27"/>
  <c r="AH166" i="27"/>
  <c r="BC166" i="27"/>
  <c r="BZ166" i="27"/>
  <c r="U167" i="27"/>
  <c r="AU167" i="27"/>
  <c r="BP167" i="27"/>
  <c r="CP167" i="27"/>
  <c r="L168" i="27"/>
  <c r="AH168" i="27"/>
  <c r="BA168" i="27"/>
  <c r="BQ168" i="27"/>
  <c r="CG168" i="27"/>
  <c r="CW168" i="27"/>
  <c r="O169" i="27"/>
  <c r="AE169" i="27"/>
  <c r="AU169" i="27"/>
  <c r="BK169" i="27"/>
  <c r="CA169" i="27"/>
  <c r="CQ169" i="27"/>
  <c r="I170" i="27"/>
  <c r="Y170" i="27"/>
  <c r="AO170" i="27"/>
  <c r="BE170" i="27"/>
  <c r="BU170" i="27"/>
  <c r="CK170" i="27"/>
  <c r="C171" i="27"/>
  <c r="S171" i="27"/>
  <c r="AI171" i="27"/>
  <c r="AY171" i="27"/>
  <c r="BO171" i="27"/>
  <c r="CE171" i="27"/>
  <c r="CU171" i="27"/>
  <c r="M172" i="27"/>
  <c r="AC172" i="27"/>
  <c r="CI141" i="27"/>
  <c r="K145" i="27"/>
  <c r="BF147" i="27"/>
  <c r="CP149" i="27"/>
  <c r="CV151" i="27"/>
  <c r="D153" i="27"/>
  <c r="CT153" i="27"/>
  <c r="CG154" i="27"/>
  <c r="AR155" i="27"/>
  <c r="F156" i="27"/>
  <c r="BR156" i="27"/>
  <c r="AF157" i="27"/>
  <c r="CR157" i="27"/>
  <c r="BE158" i="27"/>
  <c r="R159" i="27"/>
  <c r="CD159" i="27"/>
  <c r="AE160" i="27"/>
  <c r="CN160" i="27"/>
  <c r="Y161" i="27"/>
  <c r="BQ161" i="27"/>
  <c r="AH162" i="27"/>
  <c r="BL162" i="27"/>
  <c r="CO162" i="27"/>
  <c r="M163" i="27"/>
  <c r="AM163" i="27"/>
  <c r="BH163" i="27"/>
  <c r="CH163" i="27"/>
  <c r="E164" i="27"/>
  <c r="AE164" i="27"/>
  <c r="AZ164" i="27"/>
  <c r="BZ164" i="27"/>
  <c r="CU164" i="27"/>
  <c r="T165" i="27"/>
  <c r="AR165" i="27"/>
  <c r="BM165" i="27"/>
  <c r="CM165" i="27"/>
  <c r="I166" i="27"/>
  <c r="AI166" i="27"/>
  <c r="BD166" i="27"/>
  <c r="CD166" i="27"/>
  <c r="X167" i="27"/>
  <c r="AV167" i="27"/>
  <c r="BQ167" i="27"/>
  <c r="CQ167" i="27"/>
  <c r="M168" i="27"/>
  <c r="AI168" i="27"/>
  <c r="BB168" i="27"/>
  <c r="BR168" i="27"/>
  <c r="CH168" i="27"/>
  <c r="P169" i="27"/>
  <c r="AF169" i="27"/>
  <c r="AV169" i="27"/>
  <c r="BL169" i="27"/>
  <c r="CB169" i="27"/>
  <c r="CR169" i="27"/>
  <c r="J170" i="27"/>
  <c r="Z170" i="27"/>
  <c r="AP170" i="27"/>
  <c r="BF170" i="27"/>
  <c r="BV170" i="27"/>
  <c r="CL170" i="27"/>
  <c r="D171" i="27"/>
  <c r="T171" i="27"/>
  <c r="AJ171" i="27"/>
  <c r="AZ171" i="27"/>
  <c r="BP171" i="27"/>
  <c r="CF171" i="27"/>
  <c r="CV171" i="27"/>
  <c r="N172" i="27"/>
  <c r="AD172" i="27"/>
  <c r="AT172" i="27"/>
  <c r="CJ141" i="27"/>
  <c r="L145" i="27"/>
  <c r="CQ149" i="27"/>
  <c r="L151" i="27"/>
  <c r="E153" i="27"/>
  <c r="CU153" i="27"/>
  <c r="CJ154" i="27"/>
  <c r="BF155" i="27"/>
  <c r="G156" i="27"/>
  <c r="BS156" i="27"/>
  <c r="AG157" i="27"/>
  <c r="CS157" i="27"/>
  <c r="BF158" i="27"/>
  <c r="S159" i="27"/>
  <c r="CE159" i="27"/>
  <c r="AR160" i="27"/>
  <c r="CO160" i="27"/>
  <c r="AI161" i="27"/>
  <c r="BR161" i="27"/>
  <c r="B162" i="27"/>
  <c r="AI162" i="27"/>
  <c r="BM162" i="27"/>
  <c r="CP162" i="27"/>
  <c r="P163" i="27"/>
  <c r="AN163" i="27"/>
  <c r="BI163" i="27"/>
  <c r="CI163" i="27"/>
  <c r="F164" i="27"/>
  <c r="AF164" i="27"/>
  <c r="BA164" i="27"/>
  <c r="CA164" i="27"/>
  <c r="CV164" i="27"/>
  <c r="X165" i="27"/>
  <c r="AS165" i="27"/>
  <c r="BP165" i="27"/>
  <c r="CN165" i="27"/>
  <c r="J166" i="27"/>
  <c r="AJ166" i="27"/>
  <c r="BE166" i="27"/>
  <c r="CE166" i="27"/>
  <c r="B167" i="27"/>
  <c r="AB167" i="27"/>
  <c r="AW167" i="27"/>
  <c r="BT167" i="27"/>
  <c r="CR167" i="27"/>
  <c r="N168" i="27"/>
  <c r="AL168" i="27"/>
  <c r="BC168" i="27"/>
  <c r="BS168" i="27"/>
  <c r="CI168" i="27"/>
  <c r="Q169" i="27"/>
  <c r="AG169" i="27"/>
  <c r="AW169" i="27"/>
  <c r="BM169" i="27"/>
  <c r="CC169" i="27"/>
  <c r="CS169" i="27"/>
  <c r="K170" i="27"/>
  <c r="AA170" i="27"/>
  <c r="AQ170" i="27"/>
  <c r="BG170" i="27"/>
  <c r="BW170" i="27"/>
  <c r="CM170" i="27"/>
  <c r="E171" i="27"/>
  <c r="U171" i="27"/>
  <c r="AK171" i="27"/>
  <c r="BA171" i="27"/>
  <c r="M145" i="27"/>
  <c r="D148" i="27"/>
  <c r="CR149" i="27"/>
  <c r="M151" i="27"/>
  <c r="V152" i="27"/>
  <c r="F153" i="27"/>
  <c r="CV153" i="27"/>
  <c r="CK154" i="27"/>
  <c r="BG155" i="27"/>
  <c r="T156" i="27"/>
  <c r="CF156" i="27"/>
  <c r="AT157" i="27"/>
  <c r="BG158" i="27"/>
  <c r="T159" i="27"/>
  <c r="CF159" i="27"/>
  <c r="AS160" i="27"/>
  <c r="CP160" i="27"/>
  <c r="AK161" i="27"/>
  <c r="BS161" i="27"/>
  <c r="C162" i="27"/>
  <c r="AP162" i="27"/>
  <c r="BN162" i="27"/>
  <c r="CQ162" i="27"/>
  <c r="T163" i="27"/>
  <c r="AO163" i="27"/>
  <c r="BL163" i="27"/>
  <c r="CJ163" i="27"/>
  <c r="G164" i="27"/>
  <c r="AG164" i="27"/>
  <c r="BB164" i="27"/>
  <c r="CB164" i="27"/>
  <c r="CW164" i="27"/>
  <c r="Y165" i="27"/>
  <c r="AT165" i="27"/>
  <c r="BT165" i="27"/>
  <c r="CO165" i="27"/>
  <c r="K166" i="27"/>
  <c r="AK166" i="27"/>
  <c r="BF166" i="27"/>
  <c r="CF166" i="27"/>
  <c r="C167" i="27"/>
  <c r="AC167" i="27"/>
  <c r="AX167" i="27"/>
  <c r="BX167" i="27"/>
  <c r="CS167" i="27"/>
  <c r="O168" i="27"/>
  <c r="AM168" i="27"/>
  <c r="BD168" i="27"/>
  <c r="BT168" i="27"/>
  <c r="CJ168" i="27"/>
  <c r="B169" i="27"/>
  <c r="R169" i="27"/>
  <c r="AH169" i="27"/>
  <c r="AX169" i="27"/>
  <c r="BN169" i="27"/>
  <c r="CD169" i="27"/>
  <c r="CT169" i="27"/>
  <c r="L170" i="27"/>
  <c r="AB170" i="27"/>
  <c r="AR170" i="27"/>
  <c r="BH170" i="27"/>
  <c r="BX170" i="27"/>
  <c r="CN170" i="27"/>
  <c r="F171" i="27"/>
  <c r="V171" i="27"/>
  <c r="AL171" i="27"/>
  <c r="BB171" i="27"/>
  <c r="BR171" i="27"/>
  <c r="CH171" i="27"/>
  <c r="AF142" i="27"/>
  <c r="CR145" i="27"/>
  <c r="E148" i="27"/>
  <c r="P151" i="27"/>
  <c r="W152" i="27"/>
  <c r="X153" i="27"/>
  <c r="CL154" i="27"/>
  <c r="BH155" i="27"/>
  <c r="U156" i="27"/>
  <c r="CG156" i="27"/>
  <c r="AU157" i="27"/>
  <c r="H158" i="27"/>
  <c r="BT158" i="27"/>
  <c r="U159" i="27"/>
  <c r="CG159" i="27"/>
  <c r="AT160" i="27"/>
  <c r="CQ160" i="27"/>
  <c r="AL161" i="27"/>
  <c r="BT161" i="27"/>
  <c r="L162" i="27"/>
  <c r="AR162" i="27"/>
  <c r="BO162" i="27"/>
  <c r="CR162" i="27"/>
  <c r="U163" i="27"/>
  <c r="AP163" i="27"/>
  <c r="BP163" i="27"/>
  <c r="CK163" i="27"/>
  <c r="J164" i="27"/>
  <c r="AH164" i="27"/>
  <c r="BC164" i="27"/>
  <c r="CC164" i="27"/>
  <c r="Z165" i="27"/>
  <c r="AU165" i="27"/>
  <c r="BU165" i="27"/>
  <c r="CP165" i="27"/>
  <c r="N166" i="27"/>
  <c r="AL166" i="27"/>
  <c r="BG166" i="27"/>
  <c r="CG166" i="27"/>
  <c r="D167" i="27"/>
  <c r="AD167" i="27"/>
  <c r="AY167" i="27"/>
  <c r="BY167" i="27"/>
  <c r="CT167" i="27"/>
  <c r="R168" i="27"/>
  <c r="AN168" i="27"/>
  <c r="BE168" i="27"/>
  <c r="BU168" i="27"/>
  <c r="CK168" i="27"/>
  <c r="C169" i="27"/>
  <c r="S169" i="27"/>
  <c r="AI169" i="27"/>
  <c r="AY169" i="27"/>
  <c r="BO169" i="27"/>
  <c r="CE169" i="27"/>
  <c r="CU169" i="27"/>
  <c r="M170" i="27"/>
  <c r="AC170" i="27"/>
  <c r="AS170" i="27"/>
  <c r="BI170" i="27"/>
  <c r="BY170" i="27"/>
  <c r="CO170" i="27"/>
  <c r="G171" i="27"/>
  <c r="W171" i="27"/>
  <c r="AM171" i="27"/>
  <c r="BC171" i="27"/>
  <c r="BS171" i="27"/>
  <c r="CI171" i="27"/>
  <c r="Q172" i="27"/>
  <c r="AG172" i="27"/>
  <c r="AW172" i="27"/>
  <c r="BM172" i="27"/>
  <c r="CC172" i="27"/>
  <c r="CS172" i="27"/>
  <c r="K173" i="27"/>
  <c r="AA173" i="27"/>
  <c r="AQ173" i="27"/>
  <c r="BG173" i="27"/>
  <c r="BW173" i="27"/>
  <c r="CM173" i="27"/>
  <c r="E174" i="27"/>
  <c r="U174" i="27"/>
  <c r="AK174" i="27"/>
  <c r="C137" i="27"/>
  <c r="CS145" i="27"/>
  <c r="R148" i="27"/>
  <c r="Y150" i="27"/>
  <c r="Q151" i="27"/>
  <c r="Z152" i="27"/>
  <c r="AD153" i="27"/>
  <c r="P154" i="27"/>
  <c r="BI155" i="27"/>
  <c r="V156" i="27"/>
  <c r="CH156" i="27"/>
  <c r="AV157" i="27"/>
  <c r="I158" i="27"/>
  <c r="BU158" i="27"/>
  <c r="AH159" i="27"/>
  <c r="CT159" i="27"/>
  <c r="AU160" i="27"/>
  <c r="AM161" i="27"/>
  <c r="BU161" i="27"/>
  <c r="M162" i="27"/>
  <c r="AS162" i="27"/>
  <c r="BV162" i="27"/>
  <c r="CS162" i="27"/>
  <c r="V163" i="27"/>
  <c r="AQ163" i="27"/>
  <c r="BQ163" i="27"/>
  <c r="CL163" i="27"/>
  <c r="N164" i="27"/>
  <c r="AI164" i="27"/>
  <c r="BF164" i="27"/>
  <c r="CD164" i="27"/>
  <c r="AA165" i="27"/>
  <c r="AV165" i="27"/>
  <c r="BV165" i="27"/>
  <c r="CQ165" i="27"/>
  <c r="R166" i="27"/>
  <c r="AM166" i="27"/>
  <c r="BJ166" i="27"/>
  <c r="CH166" i="27"/>
  <c r="E167" i="27"/>
  <c r="AE167" i="27"/>
  <c r="AZ167" i="27"/>
  <c r="BZ167" i="27"/>
  <c r="CU167" i="27"/>
  <c r="V168" i="27"/>
  <c r="AO168" i="27"/>
  <c r="BF168" i="27"/>
  <c r="BV168" i="27"/>
  <c r="CL168" i="27"/>
  <c r="D169" i="27"/>
  <c r="T169" i="27"/>
  <c r="AJ169" i="27"/>
  <c r="AZ169" i="27"/>
  <c r="BP169" i="27"/>
  <c r="CF169" i="27"/>
  <c r="CV169" i="27"/>
  <c r="N170" i="27"/>
  <c r="AD170" i="27"/>
  <c r="AT170" i="27"/>
  <c r="BJ170" i="27"/>
  <c r="BZ170" i="27"/>
  <c r="CP170" i="27"/>
  <c r="H171" i="27"/>
  <c r="X171" i="27"/>
  <c r="AN171" i="27"/>
  <c r="BD171" i="27"/>
  <c r="BT171" i="27"/>
  <c r="CJ171" i="27"/>
  <c r="B172" i="27"/>
  <c r="R172" i="27"/>
  <c r="AH172" i="27"/>
  <c r="AX172" i="27"/>
  <c r="BN172" i="27"/>
  <c r="CD172" i="27"/>
  <c r="CT172" i="27"/>
  <c r="L173" i="27"/>
  <c r="AB173" i="27"/>
  <c r="AR173" i="27"/>
  <c r="BH173" i="27"/>
  <c r="BX173" i="27"/>
  <c r="CN173" i="27"/>
  <c r="F174" i="27"/>
  <c r="V174" i="27"/>
  <c r="AL174" i="27"/>
  <c r="CD148" i="27"/>
  <c r="BB152" i="27"/>
  <c r="BV155" i="27"/>
  <c r="BL157" i="27"/>
  <c r="CV159" i="27"/>
  <c r="CD161" i="27"/>
  <c r="CA162" i="27"/>
  <c r="BU163" i="27"/>
  <c r="BL164" i="27"/>
  <c r="AZ165" i="27"/>
  <c r="AO166" i="27"/>
  <c r="AF167" i="27"/>
  <c r="W168" i="27"/>
  <c r="CM168" i="27"/>
  <c r="AN169" i="27"/>
  <c r="B170" i="27"/>
  <c r="BN170" i="27"/>
  <c r="AA171" i="27"/>
  <c r="CK171" i="27"/>
  <c r="AE172" i="27"/>
  <c r="BJ172" i="27"/>
  <c r="CJ172" i="27"/>
  <c r="O173" i="27"/>
  <c r="AS173" i="27"/>
  <c r="BU173" i="27"/>
  <c r="Y174" i="27"/>
  <c r="BA174" i="27"/>
  <c r="BU174" i="27"/>
  <c r="CS174" i="27"/>
  <c r="O175" i="27"/>
  <c r="AI175" i="27"/>
  <c r="BG175" i="27"/>
  <c r="CA175" i="27"/>
  <c r="CU175" i="27"/>
  <c r="U176" i="27"/>
  <c r="AO176" i="27"/>
  <c r="BI176" i="27"/>
  <c r="CG176" i="27"/>
  <c r="C177" i="27"/>
  <c r="W177" i="27"/>
  <c r="AU177" i="27"/>
  <c r="BO177" i="27"/>
  <c r="CH177" i="27"/>
  <c r="P178" i="27"/>
  <c r="AF178" i="27"/>
  <c r="AV178" i="27"/>
  <c r="BL178" i="27"/>
  <c r="CB178" i="27"/>
  <c r="CR178" i="27"/>
  <c r="J179" i="27"/>
  <c r="Z179" i="27"/>
  <c r="AP179" i="27"/>
  <c r="BF179" i="27"/>
  <c r="BV179" i="27"/>
  <c r="CL179" i="27"/>
  <c r="D180" i="27"/>
  <c r="T180" i="27"/>
  <c r="AJ180" i="27"/>
  <c r="AZ180" i="27"/>
  <c r="BP180" i="27"/>
  <c r="CF180" i="27"/>
  <c r="CV180" i="27"/>
  <c r="N181" i="27"/>
  <c r="AD181" i="27"/>
  <c r="AT181" i="27"/>
  <c r="BJ181" i="27"/>
  <c r="BZ181" i="27"/>
  <c r="CP181" i="27"/>
  <c r="H182" i="27"/>
  <c r="X182" i="27"/>
  <c r="AN182" i="27"/>
  <c r="BD182" i="27"/>
  <c r="BT182" i="27"/>
  <c r="CJ182" i="27"/>
  <c r="B183" i="27"/>
  <c r="R183" i="27"/>
  <c r="AH183" i="27"/>
  <c r="AX183" i="27"/>
  <c r="BN183" i="27"/>
  <c r="CD183" i="27"/>
  <c r="CT183" i="27"/>
  <c r="L184" i="27"/>
  <c r="AB184" i="27"/>
  <c r="AR184" i="27"/>
  <c r="BH184" i="27"/>
  <c r="BX184" i="27"/>
  <c r="CN184" i="27"/>
  <c r="F185" i="27"/>
  <c r="V185" i="27"/>
  <c r="AL185" i="27"/>
  <c r="BB185" i="27"/>
  <c r="BR185" i="27"/>
  <c r="CH185" i="27"/>
  <c r="P186" i="27"/>
  <c r="AF186" i="27"/>
  <c r="AV186" i="27"/>
  <c r="BL186" i="27"/>
  <c r="Y143" i="27"/>
  <c r="BW155" i="27"/>
  <c r="CW159" i="27"/>
  <c r="CE161" i="27"/>
  <c r="CT162" i="27"/>
  <c r="CM163" i="27"/>
  <c r="BM164" i="27"/>
  <c r="BD165" i="27"/>
  <c r="AP166" i="27"/>
  <c r="AG167" i="27"/>
  <c r="X168" i="27"/>
  <c r="CN168" i="27"/>
  <c r="BA169" i="27"/>
  <c r="O170" i="27"/>
  <c r="CA170" i="27"/>
  <c r="AB171" i="27"/>
  <c r="CL171" i="27"/>
  <c r="AF172" i="27"/>
  <c r="BK172" i="27"/>
  <c r="CO172" i="27"/>
  <c r="P173" i="27"/>
  <c r="AT173" i="27"/>
  <c r="BV173" i="27"/>
  <c r="Z174" i="27"/>
  <c r="BB174" i="27"/>
  <c r="BV174" i="27"/>
  <c r="CT174" i="27"/>
  <c r="P175" i="27"/>
  <c r="AJ175" i="27"/>
  <c r="BH175" i="27"/>
  <c r="CB175" i="27"/>
  <c r="CV175" i="27"/>
  <c r="V176" i="27"/>
  <c r="AP176" i="27"/>
  <c r="BJ176" i="27"/>
  <c r="CH176" i="27"/>
  <c r="D177" i="27"/>
  <c r="X177" i="27"/>
  <c r="AV177" i="27"/>
  <c r="BP177" i="27"/>
  <c r="CI177" i="27"/>
  <c r="Q178" i="27"/>
  <c r="AG178" i="27"/>
  <c r="AW178" i="27"/>
  <c r="BM178" i="27"/>
  <c r="CC178" i="27"/>
  <c r="CS178" i="27"/>
  <c r="K179" i="27"/>
  <c r="AA179" i="27"/>
  <c r="AQ179" i="27"/>
  <c r="BG179" i="27"/>
  <c r="BW179" i="27"/>
  <c r="CM179" i="27"/>
  <c r="E180" i="27"/>
  <c r="U180" i="27"/>
  <c r="AK180" i="27"/>
  <c r="BA180" i="27"/>
  <c r="BQ180" i="27"/>
  <c r="CG180" i="27"/>
  <c r="CW180" i="27"/>
  <c r="O181" i="27"/>
  <c r="AE181" i="27"/>
  <c r="AU181" i="27"/>
  <c r="Z143" i="27"/>
  <c r="AE153" i="27"/>
  <c r="BX155" i="27"/>
  <c r="J158" i="27"/>
  <c r="CG161" i="27"/>
  <c r="CU162" i="27"/>
  <c r="CN163" i="27"/>
  <c r="CE164" i="27"/>
  <c r="BE165" i="27"/>
  <c r="AQ166" i="27"/>
  <c r="AH167" i="27"/>
  <c r="Y168" i="27"/>
  <c r="CO168" i="27"/>
  <c r="BB169" i="27"/>
  <c r="P170" i="27"/>
  <c r="CB170" i="27"/>
  <c r="AO171" i="27"/>
  <c r="CM171" i="27"/>
  <c r="AI172" i="27"/>
  <c r="BL172" i="27"/>
  <c r="CP172" i="27"/>
  <c r="R173" i="27"/>
  <c r="AU173" i="27"/>
  <c r="BY173" i="27"/>
  <c r="B174" i="27"/>
  <c r="AB174" i="27"/>
  <c r="BC174" i="27"/>
  <c r="BX174" i="27"/>
  <c r="CU174" i="27"/>
  <c r="Q175" i="27"/>
  <c r="AL175" i="27"/>
  <c r="BI175" i="27"/>
  <c r="CC175" i="27"/>
  <c r="W176" i="27"/>
  <c r="AQ176" i="27"/>
  <c r="BL176" i="27"/>
  <c r="CI176" i="27"/>
  <c r="E177" i="27"/>
  <c r="Z177" i="27"/>
  <c r="AW177" i="27"/>
  <c r="BQ177" i="27"/>
  <c r="CJ177" i="27"/>
  <c r="B178" i="27"/>
  <c r="R178" i="27"/>
  <c r="AH178" i="27"/>
  <c r="AX178" i="27"/>
  <c r="BN178" i="27"/>
  <c r="CD178" i="27"/>
  <c r="CT178" i="27"/>
  <c r="L179" i="27"/>
  <c r="AB179" i="27"/>
  <c r="AR179" i="27"/>
  <c r="BH179" i="27"/>
  <c r="BX179" i="27"/>
  <c r="CN179" i="27"/>
  <c r="F180" i="27"/>
  <c r="V180" i="27"/>
  <c r="AL180" i="27"/>
  <c r="BB180" i="27"/>
  <c r="BR180" i="27"/>
  <c r="CH180" i="27"/>
  <c r="P181" i="27"/>
  <c r="AF181" i="27"/>
  <c r="AV181" i="27"/>
  <c r="BL181" i="27"/>
  <c r="CB181" i="27"/>
  <c r="CR181" i="27"/>
  <c r="J182" i="27"/>
  <c r="Z182" i="27"/>
  <c r="AP182" i="27"/>
  <c r="BF182" i="27"/>
  <c r="BV182" i="27"/>
  <c r="CL182" i="27"/>
  <c r="D183" i="27"/>
  <c r="T183" i="27"/>
  <c r="AJ183" i="27"/>
  <c r="AZ183" i="27"/>
  <c r="BP183" i="27"/>
  <c r="CF183" i="27"/>
  <c r="CV183" i="27"/>
  <c r="N184" i="27"/>
  <c r="AD184" i="27"/>
  <c r="AT184" i="27"/>
  <c r="BJ184" i="27"/>
  <c r="BZ184" i="27"/>
  <c r="CP184" i="27"/>
  <c r="H185" i="27"/>
  <c r="X185" i="27"/>
  <c r="AN185" i="27"/>
  <c r="BD185" i="27"/>
  <c r="AA143" i="27"/>
  <c r="Z150" i="27"/>
  <c r="AF153" i="27"/>
  <c r="BY155" i="27"/>
  <c r="K158" i="27"/>
  <c r="BH160" i="27"/>
  <c r="CH161" i="27"/>
  <c r="CO163" i="27"/>
  <c r="CF164" i="27"/>
  <c r="BW165" i="27"/>
  <c r="BN166" i="27"/>
  <c r="AI167" i="27"/>
  <c r="Z168" i="27"/>
  <c r="CP168" i="27"/>
  <c r="BC169" i="27"/>
  <c r="Q170" i="27"/>
  <c r="CC170" i="27"/>
  <c r="AP171" i="27"/>
  <c r="CN171" i="27"/>
  <c r="AJ172" i="27"/>
  <c r="BO172" i="27"/>
  <c r="CQ172" i="27"/>
  <c r="W173" i="27"/>
  <c r="AV173" i="27"/>
  <c r="BZ173" i="27"/>
  <c r="C174" i="27"/>
  <c r="AG174" i="27"/>
  <c r="BD174" i="27"/>
  <c r="BZ174" i="27"/>
  <c r="CV174" i="27"/>
  <c r="R175" i="27"/>
  <c r="AN175" i="27"/>
  <c r="BJ175" i="27"/>
  <c r="CD175" i="27"/>
  <c r="B176" i="27"/>
  <c r="X176" i="27"/>
  <c r="AR176" i="27"/>
  <c r="BN176" i="27"/>
  <c r="CJ176" i="27"/>
  <c r="F177" i="27"/>
  <c r="AB177" i="27"/>
  <c r="AX177" i="27"/>
  <c r="BR177" i="27"/>
  <c r="CK177" i="27"/>
  <c r="C178" i="27"/>
  <c r="S178" i="27"/>
  <c r="AI178" i="27"/>
  <c r="AY178" i="27"/>
  <c r="BO178" i="27"/>
  <c r="CE178" i="27"/>
  <c r="CU178" i="27"/>
  <c r="M179" i="27"/>
  <c r="AC179" i="27"/>
  <c r="AS179" i="27"/>
  <c r="BI179" i="27"/>
  <c r="BY179" i="27"/>
  <c r="CO179" i="27"/>
  <c r="G180" i="27"/>
  <c r="W180" i="27"/>
  <c r="AM180" i="27"/>
  <c r="BC180" i="27"/>
  <c r="BS180" i="27"/>
  <c r="CI180" i="27"/>
  <c r="Q181" i="27"/>
  <c r="AG181" i="27"/>
  <c r="AW181" i="27"/>
  <c r="BM181" i="27"/>
  <c r="CC181" i="27"/>
  <c r="CS181" i="27"/>
  <c r="AT143" i="27"/>
  <c r="AF150" i="27"/>
  <c r="AX153" i="27"/>
  <c r="X158" i="27"/>
  <c r="BI160" i="27"/>
  <c r="D163" i="27"/>
  <c r="CR163" i="27"/>
  <c r="CG164" i="27"/>
  <c r="BX165" i="27"/>
  <c r="BO166" i="27"/>
  <c r="BA167" i="27"/>
  <c r="AP168" i="27"/>
  <c r="BD169" i="27"/>
  <c r="R170" i="27"/>
  <c r="CD170" i="27"/>
  <c r="AQ171" i="27"/>
  <c r="CW171" i="27"/>
  <c r="AK172" i="27"/>
  <c r="BP172" i="27"/>
  <c r="CR172" i="27"/>
  <c r="X173" i="27"/>
  <c r="AX173" i="27"/>
  <c r="CA173" i="27"/>
  <c r="D174" i="27"/>
  <c r="AH174" i="27"/>
  <c r="BE174" i="27"/>
  <c r="CC174" i="27"/>
  <c r="CW174" i="27"/>
  <c r="S175" i="27"/>
  <c r="AQ175" i="27"/>
  <c r="BK175" i="27"/>
  <c r="CE175" i="27"/>
  <c r="E176" i="27"/>
  <c r="Y176" i="27"/>
  <c r="AS176" i="27"/>
  <c r="BQ176" i="27"/>
  <c r="CK176" i="27"/>
  <c r="G177" i="27"/>
  <c r="AE177" i="27"/>
  <c r="AY177" i="27"/>
  <c r="BS177" i="27"/>
  <c r="CL177" i="27"/>
  <c r="D178" i="27"/>
  <c r="T178" i="27"/>
  <c r="AJ178" i="27"/>
  <c r="AZ178" i="27"/>
  <c r="BP178" i="27"/>
  <c r="CF178" i="27"/>
  <c r="CV178" i="27"/>
  <c r="N179" i="27"/>
  <c r="AD179" i="27"/>
  <c r="AT179" i="27"/>
  <c r="BJ179" i="27"/>
  <c r="BZ179" i="27"/>
  <c r="CP179" i="27"/>
  <c r="H180" i="27"/>
  <c r="X180" i="27"/>
  <c r="AN180" i="27"/>
  <c r="BD180" i="27"/>
  <c r="BT180" i="27"/>
  <c r="CJ180" i="27"/>
  <c r="B181" i="27"/>
  <c r="R181" i="27"/>
  <c r="AH181" i="27"/>
  <c r="AX181" i="27"/>
  <c r="BN181" i="27"/>
  <c r="CD181" i="27"/>
  <c r="CT181" i="27"/>
  <c r="L182" i="27"/>
  <c r="AB182" i="27"/>
  <c r="AR182" i="27"/>
  <c r="BH182" i="27"/>
  <c r="BX182" i="27"/>
  <c r="CN182" i="27"/>
  <c r="F183" i="27"/>
  <c r="V183" i="27"/>
  <c r="AL183" i="27"/>
  <c r="BB183" i="27"/>
  <c r="BR183" i="27"/>
  <c r="CH183" i="27"/>
  <c r="P184" i="27"/>
  <c r="AF184" i="27"/>
  <c r="AV184" i="27"/>
  <c r="BL184" i="27"/>
  <c r="CB184" i="27"/>
  <c r="CR184" i="27"/>
  <c r="J185" i="27"/>
  <c r="Z185" i="27"/>
  <c r="AP185" i="27"/>
  <c r="BF185" i="27"/>
  <c r="BV185" i="27"/>
  <c r="CL185" i="27"/>
  <c r="D186" i="27"/>
  <c r="T186" i="27"/>
  <c r="AJ186" i="27"/>
  <c r="AZ186" i="27"/>
  <c r="BP186" i="27"/>
  <c r="AH150" i="27"/>
  <c r="AY153" i="27"/>
  <c r="W156" i="27"/>
  <c r="Y158" i="27"/>
  <c r="BJ160" i="27"/>
  <c r="O162" i="27"/>
  <c r="W163" i="27"/>
  <c r="CH164" i="27"/>
  <c r="BY165" i="27"/>
  <c r="BP166" i="27"/>
  <c r="BD167" i="27"/>
  <c r="AQ168" i="27"/>
  <c r="E169" i="27"/>
  <c r="BQ169" i="27"/>
  <c r="AE170" i="27"/>
  <c r="CQ170" i="27"/>
  <c r="AR171" i="27"/>
  <c r="AL172" i="27"/>
  <c r="BQ172" i="27"/>
  <c r="CU172" i="27"/>
  <c r="Y173" i="27"/>
  <c r="BC173" i="27"/>
  <c r="CB173" i="27"/>
  <c r="G174" i="27"/>
  <c r="AI174" i="27"/>
  <c r="BF174" i="27"/>
  <c r="CD174" i="27"/>
  <c r="T175" i="27"/>
  <c r="AR175" i="27"/>
  <c r="BL175" i="27"/>
  <c r="CF175" i="27"/>
  <c r="F176" i="27"/>
  <c r="Z176" i="27"/>
  <c r="AT176" i="27"/>
  <c r="BR176" i="27"/>
  <c r="CL176" i="27"/>
  <c r="H177" i="27"/>
  <c r="AF177" i="27"/>
  <c r="AZ177" i="27"/>
  <c r="BT177" i="27"/>
  <c r="CM177" i="27"/>
  <c r="E178" i="27"/>
  <c r="U178" i="27"/>
  <c r="AK178" i="27"/>
  <c r="BA178" i="27"/>
  <c r="BQ178" i="27"/>
  <c r="CG178" i="27"/>
  <c r="CW178" i="27"/>
  <c r="O179" i="27"/>
  <c r="AE179" i="27"/>
  <c r="AU179" i="27"/>
  <c r="BK179" i="27"/>
  <c r="CA179" i="27"/>
  <c r="CQ179" i="27"/>
  <c r="I180" i="27"/>
  <c r="Y180" i="27"/>
  <c r="AO180" i="27"/>
  <c r="BE180" i="27"/>
  <c r="BU180" i="27"/>
  <c r="CK180" i="27"/>
  <c r="C181" i="27"/>
  <c r="S181" i="27"/>
  <c r="AI181" i="27"/>
  <c r="AY181" i="27"/>
  <c r="BO181" i="27"/>
  <c r="CE181" i="27"/>
  <c r="CU181" i="27"/>
  <c r="M182" i="27"/>
  <c r="AC182" i="27"/>
  <c r="AS182" i="27"/>
  <c r="BI182" i="27"/>
  <c r="BY182" i="27"/>
  <c r="CO182" i="27"/>
  <c r="G183" i="27"/>
  <c r="W183" i="27"/>
  <c r="AM183" i="27"/>
  <c r="BC183" i="27"/>
  <c r="BS183" i="27"/>
  <c r="CI183" i="27"/>
  <c r="Q184" i="27"/>
  <c r="AG184" i="27"/>
  <c r="AW184" i="27"/>
  <c r="BM184" i="27"/>
  <c r="CC184" i="27"/>
  <c r="CS184" i="27"/>
  <c r="K185" i="27"/>
  <c r="AA185" i="27"/>
  <c r="AQ185" i="27"/>
  <c r="BG185" i="27"/>
  <c r="BW185" i="27"/>
  <c r="BD150" i="27"/>
  <c r="AJ156" i="27"/>
  <c r="BV158" i="27"/>
  <c r="BK160" i="27"/>
  <c r="P162" i="27"/>
  <c r="X163" i="27"/>
  <c r="O164" i="27"/>
  <c r="BZ165" i="27"/>
  <c r="BQ166" i="27"/>
  <c r="BH167" i="27"/>
  <c r="AR168" i="27"/>
  <c r="F169" i="27"/>
  <c r="BR169" i="27"/>
  <c r="AF170" i="27"/>
  <c r="CR170" i="27"/>
  <c r="BE171" i="27"/>
  <c r="C172" i="27"/>
  <c r="AN172" i="27"/>
  <c r="BR172" i="27"/>
  <c r="CV172" i="27"/>
  <c r="Z173" i="27"/>
  <c r="BD173" i="27"/>
  <c r="CD173" i="27"/>
  <c r="H174" i="27"/>
  <c r="AJ174" i="27"/>
  <c r="BH174" i="27"/>
  <c r="CE174" i="27"/>
  <c r="V175" i="27"/>
  <c r="AS175" i="27"/>
  <c r="BM175" i="27"/>
  <c r="CH175" i="27"/>
  <c r="G176" i="27"/>
  <c r="AA176" i="27"/>
  <c r="AV176" i="27"/>
  <c r="BS176" i="27"/>
  <c r="CM176" i="27"/>
  <c r="J177" i="27"/>
  <c r="AG177" i="27"/>
  <c r="BA177" i="27"/>
  <c r="BU177" i="27"/>
  <c r="CN177" i="27"/>
  <c r="F178" i="27"/>
  <c r="V178" i="27"/>
  <c r="AL178" i="27"/>
  <c r="BB178" i="27"/>
  <c r="BR178" i="27"/>
  <c r="CH178" i="27"/>
  <c r="P179" i="27"/>
  <c r="AF179" i="27"/>
  <c r="AV179" i="27"/>
  <c r="BL179" i="27"/>
  <c r="CB179" i="27"/>
  <c r="CR179" i="27"/>
  <c r="J180" i="27"/>
  <c r="Z180" i="27"/>
  <c r="CT145" i="27"/>
  <c r="Q154" i="27"/>
  <c r="AK156" i="27"/>
  <c r="BW158" i="27"/>
  <c r="Q162" i="27"/>
  <c r="Y163" i="27"/>
  <c r="P164" i="27"/>
  <c r="D165" i="27"/>
  <c r="CR165" i="27"/>
  <c r="CI166" i="27"/>
  <c r="BI167" i="27"/>
  <c r="AS168" i="27"/>
  <c r="G169" i="27"/>
  <c r="BS169" i="27"/>
  <c r="AG170" i="27"/>
  <c r="CS170" i="27"/>
  <c r="BF171" i="27"/>
  <c r="D172" i="27"/>
  <c r="AS172" i="27"/>
  <c r="BT172" i="27"/>
  <c r="CW172" i="27"/>
  <c r="AC173" i="27"/>
  <c r="BE173" i="27"/>
  <c r="CI173" i="27"/>
  <c r="I174" i="27"/>
  <c r="AM174" i="27"/>
  <c r="BJ174" i="27"/>
  <c r="CF174" i="27"/>
  <c r="B175" i="27"/>
  <c r="X175" i="27"/>
  <c r="AT175" i="27"/>
  <c r="BN175" i="27"/>
  <c r="CJ175" i="27"/>
  <c r="H176" i="27"/>
  <c r="AB176" i="27"/>
  <c r="AX176" i="27"/>
  <c r="BT176" i="27"/>
  <c r="CN176" i="27"/>
  <c r="L177" i="27"/>
  <c r="AH177" i="27"/>
  <c r="BB177" i="27"/>
  <c r="BV177" i="27"/>
  <c r="CO177" i="27"/>
  <c r="G178" i="27"/>
  <c r="W178" i="27"/>
  <c r="AM178" i="27"/>
  <c r="BC178" i="27"/>
  <c r="BS178" i="27"/>
  <c r="CI178" i="27"/>
  <c r="Q179" i="27"/>
  <c r="AG179" i="27"/>
  <c r="AW179" i="27"/>
  <c r="BM179" i="27"/>
  <c r="CC179" i="27"/>
  <c r="CS179" i="27"/>
  <c r="K180" i="27"/>
  <c r="AA180" i="27"/>
  <c r="AQ180" i="27"/>
  <c r="BG180" i="27"/>
  <c r="BW180" i="27"/>
  <c r="CM180" i="27"/>
  <c r="E181" i="27"/>
  <c r="U181" i="27"/>
  <c r="AK181" i="27"/>
  <c r="BA181" i="27"/>
  <c r="T137" i="27"/>
  <c r="CW145" i="27"/>
  <c r="AP151" i="27"/>
  <c r="R154" i="27"/>
  <c r="AL156" i="27"/>
  <c r="CJ158" i="27"/>
  <c r="C161" i="27"/>
  <c r="R162" i="27"/>
  <c r="Z163" i="27"/>
  <c r="Q164" i="27"/>
  <c r="H165" i="27"/>
  <c r="CS165" i="27"/>
  <c r="CJ166" i="27"/>
  <c r="CA167" i="27"/>
  <c r="BG168" i="27"/>
  <c r="H169" i="27"/>
  <c r="BT169" i="27"/>
  <c r="AH170" i="27"/>
  <c r="CT170" i="27"/>
  <c r="BG171" i="27"/>
  <c r="E172" i="27"/>
  <c r="AU172" i="27"/>
  <c r="BY172" i="27"/>
  <c r="AD173" i="27"/>
  <c r="BF173" i="27"/>
  <c r="CJ173" i="27"/>
  <c r="J174" i="27"/>
  <c r="AN174" i="27"/>
  <c r="BM174" i="27"/>
  <c r="CG174" i="27"/>
  <c r="C175" i="27"/>
  <c r="AA175" i="27"/>
  <c r="AU175" i="27"/>
  <c r="BO175" i="27"/>
  <c r="CM175" i="27"/>
  <c r="I176" i="27"/>
  <c r="AC176" i="27"/>
  <c r="BA176" i="27"/>
  <c r="BU176" i="27"/>
  <c r="CO176" i="27"/>
  <c r="O177" i="27"/>
  <c r="AI177" i="27"/>
  <c r="BC177" i="27"/>
  <c r="BX177" i="27"/>
  <c r="CP177" i="27"/>
  <c r="H178" i="27"/>
  <c r="X178" i="27"/>
  <c r="AN178" i="27"/>
  <c r="BD178" i="27"/>
  <c r="BT178" i="27"/>
  <c r="CJ178" i="27"/>
  <c r="U137" i="27"/>
  <c r="AQ151" i="27"/>
  <c r="X154" i="27"/>
  <c r="CI156" i="27"/>
  <c r="CK158" i="27"/>
  <c r="E161" i="27"/>
  <c r="AT162" i="27"/>
  <c r="AR163" i="27"/>
  <c r="R164" i="27"/>
  <c r="I165" i="27"/>
  <c r="CV165" i="27"/>
  <c r="CK166" i="27"/>
  <c r="CB167" i="27"/>
  <c r="BH168" i="27"/>
  <c r="U169" i="27"/>
  <c r="CG169" i="27"/>
  <c r="AU170" i="27"/>
  <c r="BH171" i="27"/>
  <c r="F172" i="27"/>
  <c r="AV172" i="27"/>
  <c r="BZ172" i="27"/>
  <c r="B173" i="27"/>
  <c r="AE173" i="27"/>
  <c r="BI173" i="27"/>
  <c r="CK173" i="27"/>
  <c r="L174" i="27"/>
  <c r="AO174" i="27"/>
  <c r="BN174" i="27"/>
  <c r="CH174" i="27"/>
  <c r="D175" i="27"/>
  <c r="AB175" i="27"/>
  <c r="AV175" i="27"/>
  <c r="BP175" i="27"/>
  <c r="CN175" i="27"/>
  <c r="J176" i="27"/>
  <c r="AD176" i="27"/>
  <c r="BB176" i="27"/>
  <c r="BV176" i="27"/>
  <c r="CP176" i="27"/>
  <c r="P177" i="27"/>
  <c r="AJ177" i="27"/>
  <c r="BD177" i="27"/>
  <c r="CA177" i="27"/>
  <c r="CQ177" i="27"/>
  <c r="I178" i="27"/>
  <c r="Y178" i="27"/>
  <c r="AO178" i="27"/>
  <c r="BE178" i="27"/>
  <c r="BU178" i="27"/>
  <c r="CK178" i="27"/>
  <c r="C179" i="27"/>
  <c r="S179" i="27"/>
  <c r="AI179" i="27"/>
  <c r="AY179" i="27"/>
  <c r="BO179" i="27"/>
  <c r="CC137" i="27"/>
  <c r="BH146" i="27"/>
  <c r="AR151" i="27"/>
  <c r="AP154" i="27"/>
  <c r="CV156" i="27"/>
  <c r="F161" i="27"/>
  <c r="AU162" i="27"/>
  <c r="AS163" i="27"/>
  <c r="AJ164" i="27"/>
  <c r="J165" i="27"/>
  <c r="CL166" i="27"/>
  <c r="CC167" i="27"/>
  <c r="BI168" i="27"/>
  <c r="V169" i="27"/>
  <c r="CH169" i="27"/>
  <c r="AV170" i="27"/>
  <c r="I171" i="27"/>
  <c r="BQ171" i="27"/>
  <c r="O172" i="27"/>
  <c r="AY172" i="27"/>
  <c r="CA172" i="27"/>
  <c r="G173" i="27"/>
  <c r="AF173" i="27"/>
  <c r="BJ173" i="27"/>
  <c r="CL173" i="27"/>
  <c r="Q174" i="27"/>
  <c r="AP174" i="27"/>
  <c r="BO174" i="27"/>
  <c r="CI174" i="27"/>
  <c r="F175" i="27"/>
  <c r="AC175" i="27"/>
  <c r="AW175" i="27"/>
  <c r="BR175" i="27"/>
  <c r="CO175" i="27"/>
  <c r="K176" i="27"/>
  <c r="AF176" i="27"/>
  <c r="BC176" i="27"/>
  <c r="BW176" i="27"/>
  <c r="CR176" i="27"/>
  <c r="Q177" i="27"/>
  <c r="AK177" i="27"/>
  <c r="BF177" i="27"/>
  <c r="CB177" i="27"/>
  <c r="CR177" i="27"/>
  <c r="J178" i="27"/>
  <c r="Z178" i="27"/>
  <c r="AP178" i="27"/>
  <c r="BF178" i="27"/>
  <c r="BV178" i="27"/>
  <c r="CL178" i="27"/>
  <c r="D179" i="27"/>
  <c r="T179" i="27"/>
  <c r="AJ179" i="27"/>
  <c r="AZ179" i="27"/>
  <c r="BP179" i="27"/>
  <c r="CF179" i="27"/>
  <c r="CV179" i="27"/>
  <c r="N180" i="27"/>
  <c r="AD180" i="27"/>
  <c r="AT180" i="27"/>
  <c r="BJ180" i="27"/>
  <c r="BZ180" i="27"/>
  <c r="CP180" i="27"/>
  <c r="H181" i="27"/>
  <c r="X181" i="27"/>
  <c r="AN181" i="27"/>
  <c r="BD181" i="27"/>
  <c r="BT181" i="27"/>
  <c r="CJ181" i="27"/>
  <c r="B182" i="27"/>
  <c r="R182" i="27"/>
  <c r="AH182" i="27"/>
  <c r="AX182" i="27"/>
  <c r="BN182" i="27"/>
  <c r="CD182" i="27"/>
  <c r="CT182" i="27"/>
  <c r="L183" i="27"/>
  <c r="AB183" i="27"/>
  <c r="AR183" i="27"/>
  <c r="BH183" i="27"/>
  <c r="BX183" i="27"/>
  <c r="CN183" i="27"/>
  <c r="F184" i="27"/>
  <c r="V184" i="27"/>
  <c r="AL184" i="27"/>
  <c r="AS151" i="27"/>
  <c r="CW156" i="27"/>
  <c r="AI159" i="27"/>
  <c r="G161" i="27"/>
  <c r="AV162" i="27"/>
  <c r="AV163" i="27"/>
  <c r="AK164" i="27"/>
  <c r="AB165" i="27"/>
  <c r="S166" i="27"/>
  <c r="CD167" i="27"/>
  <c r="BJ168" i="27"/>
  <c r="W169" i="27"/>
  <c r="CI169" i="27"/>
  <c r="AW170" i="27"/>
  <c r="J171" i="27"/>
  <c r="BU171" i="27"/>
  <c r="P172" i="27"/>
  <c r="AZ172" i="27"/>
  <c r="CB172" i="27"/>
  <c r="H173" i="27"/>
  <c r="AH173" i="27"/>
  <c r="BK173" i="27"/>
  <c r="CO173" i="27"/>
  <c r="R174" i="27"/>
  <c r="AR174" i="27"/>
  <c r="BP174" i="27"/>
  <c r="CJ174" i="27"/>
  <c r="H175" i="27"/>
  <c r="AD175" i="27"/>
  <c r="AX175" i="27"/>
  <c r="BT175" i="27"/>
  <c r="CP175" i="27"/>
  <c r="L176" i="27"/>
  <c r="AH176" i="27"/>
  <c r="BD176" i="27"/>
  <c r="BX176" i="27"/>
  <c r="CT176" i="27"/>
  <c r="R177" i="27"/>
  <c r="AL177" i="27"/>
  <c r="BH177" i="27"/>
  <c r="CC177" i="27"/>
  <c r="CS177" i="27"/>
  <c r="K178" i="27"/>
  <c r="AA178" i="27"/>
  <c r="AQ178" i="27"/>
  <c r="BG178" i="27"/>
  <c r="BW178" i="27"/>
  <c r="CM178" i="27"/>
  <c r="E179" i="27"/>
  <c r="U179" i="27"/>
  <c r="AK179" i="27"/>
  <c r="BA179" i="27"/>
  <c r="BQ179" i="27"/>
  <c r="CG179" i="27"/>
  <c r="CW179" i="27"/>
  <c r="O180" i="27"/>
  <c r="AE180" i="27"/>
  <c r="AU180" i="27"/>
  <c r="BK180" i="27"/>
  <c r="CA180" i="27"/>
  <c r="CQ180" i="27"/>
  <c r="I181" i="27"/>
  <c r="Y181" i="27"/>
  <c r="AO181" i="27"/>
  <c r="BE181" i="27"/>
  <c r="BU181" i="27"/>
  <c r="CK181" i="27"/>
  <c r="C182" i="27"/>
  <c r="S182" i="27"/>
  <c r="AI182" i="27"/>
  <c r="AY182" i="27"/>
  <c r="BO182" i="27"/>
  <c r="CE182" i="27"/>
  <c r="CU182" i="27"/>
  <c r="M183" i="27"/>
  <c r="AC183" i="27"/>
  <c r="AS183" i="27"/>
  <c r="BI183" i="27"/>
  <c r="D155" i="27"/>
  <c r="AL164" i="27"/>
  <c r="L167" i="27"/>
  <c r="CJ169" i="27"/>
  <c r="CG171" i="27"/>
  <c r="J173" i="27"/>
  <c r="S174" i="27"/>
  <c r="BZ175" i="27"/>
  <c r="BG176" i="27"/>
  <c r="AP177" i="27"/>
  <c r="M178" i="27"/>
  <c r="BY178" i="27"/>
  <c r="X179" i="27"/>
  <c r="BU179" i="27"/>
  <c r="Q180" i="27"/>
  <c r="BF180" i="27"/>
  <c r="CO180" i="27"/>
  <c r="Z181" i="27"/>
  <c r="BH181" i="27"/>
  <c r="CL181" i="27"/>
  <c r="O182" i="27"/>
  <c r="AM182" i="27"/>
  <c r="BM182" i="27"/>
  <c r="CM182" i="27"/>
  <c r="O183" i="27"/>
  <c r="AO183" i="27"/>
  <c r="BM183" i="27"/>
  <c r="CL183" i="27"/>
  <c r="I184" i="27"/>
  <c r="AH184" i="27"/>
  <c r="BC184" i="27"/>
  <c r="BW184" i="27"/>
  <c r="CU184" i="27"/>
  <c r="Q185" i="27"/>
  <c r="AK185" i="27"/>
  <c r="BI185" i="27"/>
  <c r="CB185" i="27"/>
  <c r="CT185" i="27"/>
  <c r="M186" i="27"/>
  <c r="AE186" i="27"/>
  <c r="AX186" i="27"/>
  <c r="BQ186" i="27"/>
  <c r="CG186" i="27"/>
  <c r="CW186" i="27"/>
  <c r="O187" i="27"/>
  <c r="AE187" i="27"/>
  <c r="AU187" i="27"/>
  <c r="BK187" i="27"/>
  <c r="CA187" i="27"/>
  <c r="CQ187" i="27"/>
  <c r="I188" i="27"/>
  <c r="Y188" i="27"/>
  <c r="AO188" i="27"/>
  <c r="BE188" i="27"/>
  <c r="BU188" i="27"/>
  <c r="CK188" i="27"/>
  <c r="C189" i="27"/>
  <c r="S189" i="27"/>
  <c r="AI189" i="27"/>
  <c r="AY189" i="27"/>
  <c r="BO189" i="27"/>
  <c r="CE189" i="27"/>
  <c r="CU189" i="27"/>
  <c r="M190" i="27"/>
  <c r="AC190" i="27"/>
  <c r="AS190" i="27"/>
  <c r="BI190" i="27"/>
  <c r="BY190" i="27"/>
  <c r="CO190" i="27"/>
  <c r="G191" i="27"/>
  <c r="W191" i="27"/>
  <c r="AM191" i="27"/>
  <c r="BC191" i="27"/>
  <c r="BS191" i="27"/>
  <c r="CI191" i="27"/>
  <c r="Q192" i="27"/>
  <c r="AG192" i="27"/>
  <c r="AW192" i="27"/>
  <c r="BM192" i="27"/>
  <c r="CC192" i="27"/>
  <c r="CS192" i="27"/>
  <c r="K193" i="27"/>
  <c r="AA193" i="27"/>
  <c r="AQ193" i="27"/>
  <c r="BG193" i="27"/>
  <c r="BW193" i="27"/>
  <c r="CM193" i="27"/>
  <c r="E194" i="27"/>
  <c r="U194" i="27"/>
  <c r="AK194" i="27"/>
  <c r="BA194" i="27"/>
  <c r="BQ194" i="27"/>
  <c r="CG194" i="27"/>
  <c r="CW194" i="27"/>
  <c r="O195" i="27"/>
  <c r="AE195" i="27"/>
  <c r="AU195" i="27"/>
  <c r="BK195" i="27"/>
  <c r="CA195" i="27"/>
  <c r="CQ195" i="27"/>
  <c r="I196" i="27"/>
  <c r="Y196" i="27"/>
  <c r="AO196" i="27"/>
  <c r="BE196" i="27"/>
  <c r="BU196" i="27"/>
  <c r="CK196" i="27"/>
  <c r="C197" i="27"/>
  <c r="S197" i="27"/>
  <c r="AI197" i="27"/>
  <c r="AY197" i="27"/>
  <c r="BO197" i="27"/>
  <c r="CE197" i="27"/>
  <c r="CU197" i="27"/>
  <c r="M198" i="27"/>
  <c r="AC198" i="27"/>
  <c r="AS198" i="27"/>
  <c r="BI198" i="27"/>
  <c r="BY198" i="27"/>
  <c r="CO198" i="27"/>
  <c r="G199" i="27"/>
  <c r="W199" i="27"/>
  <c r="AM199" i="27"/>
  <c r="BC199" i="27"/>
  <c r="BS199" i="27"/>
  <c r="CI199" i="27"/>
  <c r="E155" i="27"/>
  <c r="AN161" i="27"/>
  <c r="AM164" i="27"/>
  <c r="M167" i="27"/>
  <c r="CW169" i="27"/>
  <c r="M173" i="27"/>
  <c r="T174" i="27"/>
  <c r="K175" i="27"/>
  <c r="CQ175" i="27"/>
  <c r="BH176" i="27"/>
  <c r="AR177" i="27"/>
  <c r="N178" i="27"/>
  <c r="BZ178" i="27"/>
  <c r="Y179" i="27"/>
  <c r="CD179" i="27"/>
  <c r="R180" i="27"/>
  <c r="BH180" i="27"/>
  <c r="CR180" i="27"/>
  <c r="AA181" i="27"/>
  <c r="BI181" i="27"/>
  <c r="CM181" i="27"/>
  <c r="P182" i="27"/>
  <c r="AO182" i="27"/>
  <c r="BP182" i="27"/>
  <c r="CP182" i="27"/>
  <c r="P183" i="27"/>
  <c r="AP183" i="27"/>
  <c r="BO183" i="27"/>
  <c r="CM183" i="27"/>
  <c r="J184" i="27"/>
  <c r="AI184" i="27"/>
  <c r="BD184" i="27"/>
  <c r="BY184" i="27"/>
  <c r="CV184" i="27"/>
  <c r="R185" i="27"/>
  <c r="AM185" i="27"/>
  <c r="BJ185" i="27"/>
  <c r="CC185" i="27"/>
  <c r="CU185" i="27"/>
  <c r="N186" i="27"/>
  <c r="AG186" i="27"/>
  <c r="AY186" i="27"/>
  <c r="BR186" i="27"/>
  <c r="CH186" i="27"/>
  <c r="P187" i="27"/>
  <c r="AF187" i="27"/>
  <c r="AV187" i="27"/>
  <c r="BL187" i="27"/>
  <c r="CB187" i="27"/>
  <c r="CR187" i="27"/>
  <c r="J188" i="27"/>
  <c r="Z188" i="27"/>
  <c r="AP188" i="27"/>
  <c r="BF188" i="27"/>
  <c r="BV188" i="27"/>
  <c r="CL188" i="27"/>
  <c r="D189" i="27"/>
  <c r="T189" i="27"/>
  <c r="AJ189" i="27"/>
  <c r="AZ189" i="27"/>
  <c r="BP189" i="27"/>
  <c r="CF189" i="27"/>
  <c r="CV189" i="27"/>
  <c r="N190" i="27"/>
  <c r="AD190" i="27"/>
  <c r="AT190" i="27"/>
  <c r="BJ190" i="27"/>
  <c r="BZ190" i="27"/>
  <c r="CP190" i="27"/>
  <c r="H191" i="27"/>
  <c r="X191" i="27"/>
  <c r="AN191" i="27"/>
  <c r="BD191" i="27"/>
  <c r="BT191" i="27"/>
  <c r="CJ191" i="27"/>
  <c r="B192" i="27"/>
  <c r="R192" i="27"/>
  <c r="AH192" i="27"/>
  <c r="AX192" i="27"/>
  <c r="BN192" i="27"/>
  <c r="CD192" i="27"/>
  <c r="CT192" i="27"/>
  <c r="L193" i="27"/>
  <c r="AB193" i="27"/>
  <c r="F155" i="27"/>
  <c r="AO161" i="27"/>
  <c r="BJ164" i="27"/>
  <c r="N167" i="27"/>
  <c r="S172" i="27"/>
  <c r="N173" i="27"/>
  <c r="W174" i="27"/>
  <c r="L175" i="27"/>
  <c r="CR175" i="27"/>
  <c r="BY176" i="27"/>
  <c r="BK177" i="27"/>
  <c r="O178" i="27"/>
  <c r="CA178" i="27"/>
  <c r="AH179" i="27"/>
  <c r="CE179" i="27"/>
  <c r="S180" i="27"/>
  <c r="BI180" i="27"/>
  <c r="CS180" i="27"/>
  <c r="AB181" i="27"/>
  <c r="BK181" i="27"/>
  <c r="CN181" i="27"/>
  <c r="Q182" i="27"/>
  <c r="AQ182" i="27"/>
  <c r="BQ182" i="27"/>
  <c r="CQ182" i="27"/>
  <c r="Q183" i="27"/>
  <c r="AQ183" i="27"/>
  <c r="BQ183" i="27"/>
  <c r="CO183" i="27"/>
  <c r="K184" i="27"/>
  <c r="AJ184" i="27"/>
  <c r="BE184" i="27"/>
  <c r="CA184" i="27"/>
  <c r="CW184" i="27"/>
  <c r="S185" i="27"/>
  <c r="AO185" i="27"/>
  <c r="BK185" i="27"/>
  <c r="CD185" i="27"/>
  <c r="CV185" i="27"/>
  <c r="O186" i="27"/>
  <c r="AH186" i="27"/>
  <c r="BA186" i="27"/>
  <c r="BS186" i="27"/>
  <c r="CI186" i="27"/>
  <c r="Q187" i="27"/>
  <c r="AG187" i="27"/>
  <c r="AW187" i="27"/>
  <c r="BM187" i="27"/>
  <c r="CC187" i="27"/>
  <c r="CS187" i="27"/>
  <c r="K188" i="27"/>
  <c r="AA188" i="27"/>
  <c r="AQ188" i="27"/>
  <c r="BG188" i="27"/>
  <c r="BW188" i="27"/>
  <c r="CM188" i="27"/>
  <c r="E189" i="27"/>
  <c r="U189" i="27"/>
  <c r="AK189" i="27"/>
  <c r="BA189" i="27"/>
  <c r="BQ189" i="27"/>
  <c r="CG189" i="27"/>
  <c r="CW189" i="27"/>
  <c r="O190" i="27"/>
  <c r="AE190" i="27"/>
  <c r="AU190" i="27"/>
  <c r="BK190" i="27"/>
  <c r="CA190" i="27"/>
  <c r="CQ190" i="27"/>
  <c r="I191" i="27"/>
  <c r="Y191" i="27"/>
  <c r="AO191" i="27"/>
  <c r="BE191" i="27"/>
  <c r="BU191" i="27"/>
  <c r="CK191" i="27"/>
  <c r="C192" i="27"/>
  <c r="S192" i="27"/>
  <c r="AI192" i="27"/>
  <c r="AY192" i="27"/>
  <c r="BO192" i="27"/>
  <c r="CE192" i="27"/>
  <c r="CU192" i="27"/>
  <c r="M193" i="27"/>
  <c r="AC193" i="27"/>
  <c r="AS193" i="27"/>
  <c r="BI193" i="27"/>
  <c r="BY193" i="27"/>
  <c r="CO193" i="27"/>
  <c r="G194" i="27"/>
  <c r="W194" i="27"/>
  <c r="AM194" i="27"/>
  <c r="BC194" i="27"/>
  <c r="BS194" i="27"/>
  <c r="CI194" i="27"/>
  <c r="Q195" i="27"/>
  <c r="AG195" i="27"/>
  <c r="AW195" i="27"/>
  <c r="BM195" i="27"/>
  <c r="CC195" i="27"/>
  <c r="CS195" i="27"/>
  <c r="K196" i="27"/>
  <c r="AA196" i="27"/>
  <c r="AQ196" i="27"/>
  <c r="BG196" i="27"/>
  <c r="BW196" i="27"/>
  <c r="CM196" i="27"/>
  <c r="E197" i="27"/>
  <c r="U197" i="27"/>
  <c r="AK197" i="27"/>
  <c r="BA197" i="27"/>
  <c r="BQ197" i="27"/>
  <c r="CG197" i="27"/>
  <c r="CW197" i="27"/>
  <c r="O198" i="27"/>
  <c r="AE198" i="27"/>
  <c r="AU198" i="27"/>
  <c r="BK198" i="27"/>
  <c r="CA198" i="27"/>
  <c r="CQ198" i="27"/>
  <c r="I199" i="27"/>
  <c r="Y199" i="27"/>
  <c r="AO199" i="27"/>
  <c r="BE199" i="27"/>
  <c r="BU199" i="27"/>
  <c r="CK199" i="27"/>
  <c r="C200" i="27"/>
  <c r="S148" i="27"/>
  <c r="G155" i="27"/>
  <c r="AX161" i="27"/>
  <c r="BK164" i="27"/>
  <c r="CV167" i="27"/>
  <c r="T172" i="27"/>
  <c r="AM173" i="27"/>
  <c r="X174" i="27"/>
  <c r="M175" i="27"/>
  <c r="CS175" i="27"/>
  <c r="BZ176" i="27"/>
  <c r="BL177" i="27"/>
  <c r="AB178" i="27"/>
  <c r="CN178" i="27"/>
  <c r="AL179" i="27"/>
  <c r="CH179" i="27"/>
  <c r="AB180" i="27"/>
  <c r="BL180" i="27"/>
  <c r="CT180" i="27"/>
  <c r="AC181" i="27"/>
  <c r="BP181" i="27"/>
  <c r="CO181" i="27"/>
  <c r="T182" i="27"/>
  <c r="AT182" i="27"/>
  <c r="BR182" i="27"/>
  <c r="CR182" i="27"/>
  <c r="S183" i="27"/>
  <c r="AT183" i="27"/>
  <c r="BT183" i="27"/>
  <c r="CP183" i="27"/>
  <c r="M184" i="27"/>
  <c r="AK184" i="27"/>
  <c r="BF184" i="27"/>
  <c r="CD184" i="27"/>
  <c r="T185" i="27"/>
  <c r="AR185" i="27"/>
  <c r="BL185" i="27"/>
  <c r="CE185" i="27"/>
  <c r="CW185" i="27"/>
  <c r="Q186" i="27"/>
  <c r="AI186" i="27"/>
  <c r="BB186" i="27"/>
  <c r="BT186" i="27"/>
  <c r="CJ186" i="27"/>
  <c r="B187" i="27"/>
  <c r="R187" i="27"/>
  <c r="AH187" i="27"/>
  <c r="AX187" i="27"/>
  <c r="BN187" i="27"/>
  <c r="CD187" i="27"/>
  <c r="CT187" i="27"/>
  <c r="L188" i="27"/>
  <c r="AB188" i="27"/>
  <c r="AR188" i="27"/>
  <c r="BH188" i="27"/>
  <c r="BX188" i="27"/>
  <c r="CN188" i="27"/>
  <c r="F189" i="27"/>
  <c r="V189" i="27"/>
  <c r="AL189" i="27"/>
  <c r="BB189" i="27"/>
  <c r="BR189" i="27"/>
  <c r="CH189" i="27"/>
  <c r="P190" i="27"/>
  <c r="AF190" i="27"/>
  <c r="AV190" i="27"/>
  <c r="BL190" i="27"/>
  <c r="CB190" i="27"/>
  <c r="CR190" i="27"/>
  <c r="J191" i="27"/>
  <c r="Z191" i="27"/>
  <c r="AP191" i="27"/>
  <c r="BF191" i="27"/>
  <c r="BV191" i="27"/>
  <c r="CL191" i="27"/>
  <c r="D192" i="27"/>
  <c r="T192" i="27"/>
  <c r="AJ192" i="27"/>
  <c r="AZ192" i="27"/>
  <c r="BP192" i="27"/>
  <c r="CF192" i="27"/>
  <c r="CV192" i="27"/>
  <c r="N193" i="27"/>
  <c r="AD193" i="27"/>
  <c r="AT193" i="27"/>
  <c r="BJ193" i="27"/>
  <c r="BZ193" i="27"/>
  <c r="CP193" i="27"/>
  <c r="H194" i="27"/>
  <c r="X194" i="27"/>
  <c r="AN194" i="27"/>
  <c r="BD194" i="27"/>
  <c r="BT194" i="27"/>
  <c r="CJ194" i="27"/>
  <c r="B195" i="27"/>
  <c r="R195" i="27"/>
  <c r="AH195" i="27"/>
  <c r="AX195" i="27"/>
  <c r="BP148" i="27"/>
  <c r="AY161" i="27"/>
  <c r="CW167" i="27"/>
  <c r="AX170" i="27"/>
  <c r="U172" i="27"/>
  <c r="AN173" i="27"/>
  <c r="AW174" i="27"/>
  <c r="N175" i="27"/>
  <c r="CT175" i="27"/>
  <c r="CB176" i="27"/>
  <c r="BM177" i="27"/>
  <c r="AC178" i="27"/>
  <c r="CO178" i="27"/>
  <c r="AM179" i="27"/>
  <c r="CI179" i="27"/>
  <c r="AC180" i="27"/>
  <c r="BM180" i="27"/>
  <c r="CU180" i="27"/>
  <c r="AJ181" i="27"/>
  <c r="BQ181" i="27"/>
  <c r="CQ181" i="27"/>
  <c r="U182" i="27"/>
  <c r="AU182" i="27"/>
  <c r="BS182" i="27"/>
  <c r="CS182" i="27"/>
  <c r="U183" i="27"/>
  <c r="AU183" i="27"/>
  <c r="BU183" i="27"/>
  <c r="CQ183" i="27"/>
  <c r="O184" i="27"/>
  <c r="AM184" i="27"/>
  <c r="BG184" i="27"/>
  <c r="CE184" i="27"/>
  <c r="U185" i="27"/>
  <c r="AS185" i="27"/>
  <c r="BM185" i="27"/>
  <c r="CF185" i="27"/>
  <c r="R186" i="27"/>
  <c r="AK186" i="27"/>
  <c r="BC186" i="27"/>
  <c r="BU186" i="27"/>
  <c r="CK186" i="27"/>
  <c r="C187" i="27"/>
  <c r="S187" i="27"/>
  <c r="AI187" i="27"/>
  <c r="AY187" i="27"/>
  <c r="BO187" i="27"/>
  <c r="CE187" i="27"/>
  <c r="CU187" i="27"/>
  <c r="M188" i="27"/>
  <c r="AC188" i="27"/>
  <c r="AS188" i="27"/>
  <c r="BI188" i="27"/>
  <c r="BY188" i="27"/>
  <c r="CO188" i="27"/>
  <c r="G189" i="27"/>
  <c r="W189" i="27"/>
  <c r="AM189" i="27"/>
  <c r="BC189" i="27"/>
  <c r="BS189" i="27"/>
  <c r="CI189" i="27"/>
  <c r="Q190" i="27"/>
  <c r="AG190" i="27"/>
  <c r="AW190" i="27"/>
  <c r="BM190" i="27"/>
  <c r="CC190" i="27"/>
  <c r="CS190" i="27"/>
  <c r="K191" i="27"/>
  <c r="AA191" i="27"/>
  <c r="AQ191" i="27"/>
  <c r="BG191" i="27"/>
  <c r="BW191" i="27"/>
  <c r="CM191" i="27"/>
  <c r="E192" i="27"/>
  <c r="U192" i="27"/>
  <c r="AK192" i="27"/>
  <c r="BA192" i="27"/>
  <c r="BQ192" i="27"/>
  <c r="CG192" i="27"/>
  <c r="CW192" i="27"/>
  <c r="O193" i="27"/>
  <c r="AE193" i="27"/>
  <c r="AU193" i="27"/>
  <c r="BK193" i="27"/>
  <c r="CA193" i="27"/>
  <c r="CQ193" i="27"/>
  <c r="I194" i="27"/>
  <c r="Y194" i="27"/>
  <c r="AO194" i="27"/>
  <c r="BE194" i="27"/>
  <c r="BU194" i="27"/>
  <c r="CK194" i="27"/>
  <c r="C195" i="27"/>
  <c r="S195" i="27"/>
  <c r="AI195" i="27"/>
  <c r="AY195" i="27"/>
  <c r="BO195" i="27"/>
  <c r="CE195" i="27"/>
  <c r="CU195" i="27"/>
  <c r="M196" i="27"/>
  <c r="AC196" i="27"/>
  <c r="AS196" i="27"/>
  <c r="BI196" i="27"/>
  <c r="BY196" i="27"/>
  <c r="CO196" i="27"/>
  <c r="G197" i="27"/>
  <c r="W197" i="27"/>
  <c r="AM197" i="27"/>
  <c r="BC197" i="27"/>
  <c r="BS197" i="27"/>
  <c r="CI197" i="27"/>
  <c r="Q198" i="27"/>
  <c r="AG198" i="27"/>
  <c r="AW198" i="27"/>
  <c r="BM198" i="27"/>
  <c r="CC198" i="27"/>
  <c r="CS198" i="27"/>
  <c r="K199" i="27"/>
  <c r="AA199" i="27"/>
  <c r="AQ199" i="27"/>
  <c r="BG199" i="27"/>
  <c r="BW199" i="27"/>
  <c r="CM199" i="27"/>
  <c r="E200" i="27"/>
  <c r="BQ148" i="27"/>
  <c r="AC165" i="27"/>
  <c r="BK170" i="27"/>
  <c r="V172" i="27"/>
  <c r="AO173" i="27"/>
  <c r="AX174" i="27"/>
  <c r="AE175" i="27"/>
  <c r="CD176" i="27"/>
  <c r="BN177" i="27"/>
  <c r="AD178" i="27"/>
  <c r="CP178" i="27"/>
  <c r="AN179" i="27"/>
  <c r="CJ179" i="27"/>
  <c r="AF180" i="27"/>
  <c r="BN180" i="27"/>
  <c r="AL181" i="27"/>
  <c r="BR181" i="27"/>
  <c r="CV181" i="27"/>
  <c r="V182" i="27"/>
  <c r="AV182" i="27"/>
  <c r="BU182" i="27"/>
  <c r="CV182" i="27"/>
  <c r="X183" i="27"/>
  <c r="AV183" i="27"/>
  <c r="BV183" i="27"/>
  <c r="CR183" i="27"/>
  <c r="R184" i="27"/>
  <c r="AN184" i="27"/>
  <c r="BI184" i="27"/>
  <c r="CF184" i="27"/>
  <c r="B185" i="27"/>
  <c r="W185" i="27"/>
  <c r="AT185" i="27"/>
  <c r="BN185" i="27"/>
  <c r="CG185" i="27"/>
  <c r="S186" i="27"/>
  <c r="AL186" i="27"/>
  <c r="BD186" i="27"/>
  <c r="BV186" i="27"/>
  <c r="CL186" i="27"/>
  <c r="D187" i="27"/>
  <c r="T187" i="27"/>
  <c r="AJ187" i="27"/>
  <c r="AZ187" i="27"/>
  <c r="BP187" i="27"/>
  <c r="CF187" i="27"/>
  <c r="CV187" i="27"/>
  <c r="N188" i="27"/>
  <c r="AD188" i="27"/>
  <c r="AT188" i="27"/>
  <c r="BJ188" i="27"/>
  <c r="BZ188" i="27"/>
  <c r="CP188" i="27"/>
  <c r="H189" i="27"/>
  <c r="X189" i="27"/>
  <c r="AN189" i="27"/>
  <c r="BD189" i="27"/>
  <c r="BT189" i="27"/>
  <c r="CJ189" i="27"/>
  <c r="B190" i="27"/>
  <c r="R190" i="27"/>
  <c r="AH190" i="27"/>
  <c r="AX190" i="27"/>
  <c r="BN190" i="27"/>
  <c r="CD190" i="27"/>
  <c r="CT190" i="27"/>
  <c r="L191" i="27"/>
  <c r="AB191" i="27"/>
  <c r="AR191" i="27"/>
  <c r="BH191" i="27"/>
  <c r="BX191" i="27"/>
  <c r="CN191" i="27"/>
  <c r="F192" i="27"/>
  <c r="V192" i="27"/>
  <c r="AL192" i="27"/>
  <c r="BB192" i="27"/>
  <c r="BR192" i="27"/>
  <c r="CH192" i="27"/>
  <c r="P193" i="27"/>
  <c r="AF193" i="27"/>
  <c r="AV193" i="27"/>
  <c r="BL193" i="27"/>
  <c r="CB193" i="27"/>
  <c r="CR193" i="27"/>
  <c r="J194" i="27"/>
  <c r="Z194" i="27"/>
  <c r="AP194" i="27"/>
  <c r="BF194" i="27"/>
  <c r="BV194" i="27"/>
  <c r="CL194" i="27"/>
  <c r="D195" i="27"/>
  <c r="T195" i="27"/>
  <c r="AJ195" i="27"/>
  <c r="AZ195" i="27"/>
  <c r="BP195" i="27"/>
  <c r="CF195" i="27"/>
  <c r="CV195" i="27"/>
  <c r="N196" i="27"/>
  <c r="AD196" i="27"/>
  <c r="AT196" i="27"/>
  <c r="BJ196" i="27"/>
  <c r="BZ196" i="27"/>
  <c r="CP196" i="27"/>
  <c r="H197" i="27"/>
  <c r="X197" i="27"/>
  <c r="AN197" i="27"/>
  <c r="BD197" i="27"/>
  <c r="BT197" i="27"/>
  <c r="CJ197" i="27"/>
  <c r="B198" i="27"/>
  <c r="R198" i="27"/>
  <c r="AH198" i="27"/>
  <c r="AX198" i="27"/>
  <c r="AW157" i="27"/>
  <c r="AW162" i="27"/>
  <c r="AD165" i="27"/>
  <c r="B168" i="27"/>
  <c r="BL170" i="27"/>
  <c r="BA172" i="27"/>
  <c r="AP173" i="27"/>
  <c r="AY174" i="27"/>
  <c r="AF175" i="27"/>
  <c r="M176" i="27"/>
  <c r="CW176" i="27"/>
  <c r="CD177" i="27"/>
  <c r="AE178" i="27"/>
  <c r="CQ178" i="27"/>
  <c r="AO179" i="27"/>
  <c r="CK179" i="27"/>
  <c r="AG180" i="27"/>
  <c r="BO180" i="27"/>
  <c r="D181" i="27"/>
  <c r="AM181" i="27"/>
  <c r="BS181" i="27"/>
  <c r="CW181" i="27"/>
  <c r="W182" i="27"/>
  <c r="AW182" i="27"/>
  <c r="BW182" i="27"/>
  <c r="CW182" i="27"/>
  <c r="Y183" i="27"/>
  <c r="AW183" i="27"/>
  <c r="BW183" i="27"/>
  <c r="CS183" i="27"/>
  <c r="S184" i="27"/>
  <c r="AO184" i="27"/>
  <c r="BK184" i="27"/>
  <c r="CG184" i="27"/>
  <c r="C185" i="27"/>
  <c r="Y185" i="27"/>
  <c r="AU185" i="27"/>
  <c r="BO185" i="27"/>
  <c r="CI185" i="27"/>
  <c r="B186" i="27"/>
  <c r="U186" i="27"/>
  <c r="AM186" i="27"/>
  <c r="BE186" i="27"/>
  <c r="BW186" i="27"/>
  <c r="CM186" i="27"/>
  <c r="E187" i="27"/>
  <c r="U187" i="27"/>
  <c r="AK187" i="27"/>
  <c r="BA187" i="27"/>
  <c r="BQ187" i="27"/>
  <c r="CG187" i="27"/>
  <c r="CW187" i="27"/>
  <c r="O188" i="27"/>
  <c r="AE188" i="27"/>
  <c r="AU188" i="27"/>
  <c r="BK188" i="27"/>
  <c r="CA188" i="27"/>
  <c r="CQ188" i="27"/>
  <c r="I189" i="27"/>
  <c r="Y189" i="27"/>
  <c r="AO189" i="27"/>
  <c r="BE189" i="27"/>
  <c r="BU189" i="27"/>
  <c r="CK189" i="27"/>
  <c r="C190" i="27"/>
  <c r="S190" i="27"/>
  <c r="AI190" i="27"/>
  <c r="AY190" i="27"/>
  <c r="BO190" i="27"/>
  <c r="CE190" i="27"/>
  <c r="CU190" i="27"/>
  <c r="M191" i="27"/>
  <c r="AC191" i="27"/>
  <c r="AS191" i="27"/>
  <c r="BI191" i="27"/>
  <c r="BY191" i="27"/>
  <c r="CO191" i="27"/>
  <c r="G192" i="27"/>
  <c r="W192" i="27"/>
  <c r="AM192" i="27"/>
  <c r="BC192" i="27"/>
  <c r="BS192" i="27"/>
  <c r="CI192" i="27"/>
  <c r="Q193" i="27"/>
  <c r="BJ157" i="27"/>
  <c r="BX162" i="27"/>
  <c r="AE165" i="27"/>
  <c r="BW168" i="27"/>
  <c r="BM170" i="27"/>
  <c r="BB172" i="27"/>
  <c r="BL173" i="27"/>
  <c r="AZ174" i="27"/>
  <c r="AG175" i="27"/>
  <c r="N176" i="27"/>
  <c r="CE177" i="27"/>
  <c r="AR178" i="27"/>
  <c r="AX179" i="27"/>
  <c r="CT179" i="27"/>
  <c r="AH180" i="27"/>
  <c r="BV180" i="27"/>
  <c r="F181" i="27"/>
  <c r="AP181" i="27"/>
  <c r="BV181" i="27"/>
  <c r="Y182" i="27"/>
  <c r="AZ182" i="27"/>
  <c r="BZ182" i="27"/>
  <c r="Z183" i="27"/>
  <c r="AY183" i="27"/>
  <c r="BY183" i="27"/>
  <c r="CU183" i="27"/>
  <c r="T184" i="27"/>
  <c r="AP184" i="27"/>
  <c r="BN184" i="27"/>
  <c r="CH184" i="27"/>
  <c r="D185" i="27"/>
  <c r="AB185" i="27"/>
  <c r="AV185" i="27"/>
  <c r="BP185" i="27"/>
  <c r="CJ185" i="27"/>
  <c r="C186" i="27"/>
  <c r="V186" i="27"/>
  <c r="AN186" i="27"/>
  <c r="BF186" i="27"/>
  <c r="BX186" i="27"/>
  <c r="CN186" i="27"/>
  <c r="F187" i="27"/>
  <c r="V187" i="27"/>
  <c r="AL187" i="27"/>
  <c r="BB187" i="27"/>
  <c r="BR187" i="27"/>
  <c r="CH187" i="27"/>
  <c r="P188" i="27"/>
  <c r="AF188" i="27"/>
  <c r="AV188" i="27"/>
  <c r="BL188" i="27"/>
  <c r="CB188" i="27"/>
  <c r="CR188" i="27"/>
  <c r="J189" i="27"/>
  <c r="Z189" i="27"/>
  <c r="AP189" i="27"/>
  <c r="BF189" i="27"/>
  <c r="BV189" i="27"/>
  <c r="CL189" i="27"/>
  <c r="D190" i="27"/>
  <c r="T190" i="27"/>
  <c r="AJ190" i="27"/>
  <c r="AZ190" i="27"/>
  <c r="BP190" i="27"/>
  <c r="CF190" i="27"/>
  <c r="CV190" i="27"/>
  <c r="N191" i="27"/>
  <c r="AD191" i="27"/>
  <c r="AT191" i="27"/>
  <c r="BJ191" i="27"/>
  <c r="BZ191" i="27"/>
  <c r="CP191" i="27"/>
  <c r="H192" i="27"/>
  <c r="X192" i="27"/>
  <c r="AN192" i="27"/>
  <c r="BD192" i="27"/>
  <c r="BT192" i="27"/>
  <c r="CJ192" i="27"/>
  <c r="B193" i="27"/>
  <c r="R193" i="27"/>
  <c r="AH193" i="27"/>
  <c r="BK157" i="27"/>
  <c r="BY162" i="27"/>
  <c r="AW165" i="27"/>
  <c r="BX168" i="27"/>
  <c r="BD172" i="27"/>
  <c r="BN173" i="27"/>
  <c r="BQ174" i="27"/>
  <c r="AH175" i="27"/>
  <c r="P176" i="27"/>
  <c r="CF177" i="27"/>
  <c r="AS178" i="27"/>
  <c r="B179" i="27"/>
  <c r="BB179" i="27"/>
  <c r="CU179" i="27"/>
  <c r="AI180" i="27"/>
  <c r="BX180" i="27"/>
  <c r="G181" i="27"/>
  <c r="AQ181" i="27"/>
  <c r="BW181" i="27"/>
  <c r="AA182" i="27"/>
  <c r="BA182" i="27"/>
  <c r="CA182" i="27"/>
  <c r="AA183" i="27"/>
  <c r="BA183" i="27"/>
  <c r="BZ183" i="27"/>
  <c r="CW183" i="27"/>
  <c r="U184" i="27"/>
  <c r="AQ184" i="27"/>
  <c r="BO184" i="27"/>
  <c r="CI184" i="27"/>
  <c r="E185" i="27"/>
  <c r="AC185" i="27"/>
  <c r="AW185" i="27"/>
  <c r="BQ185" i="27"/>
  <c r="CK185" i="27"/>
  <c r="E186" i="27"/>
  <c r="W186" i="27"/>
  <c r="AO186" i="27"/>
  <c r="BG186" i="27"/>
  <c r="BY186" i="27"/>
  <c r="CO186" i="27"/>
  <c r="G187" i="27"/>
  <c r="W187" i="27"/>
  <c r="AM187" i="27"/>
  <c r="BC187" i="27"/>
  <c r="BS187" i="27"/>
  <c r="CI187" i="27"/>
  <c r="Q188" i="27"/>
  <c r="AG188" i="27"/>
  <c r="AW188" i="27"/>
  <c r="BM188" i="27"/>
  <c r="CC188" i="27"/>
  <c r="CS188" i="27"/>
  <c r="K189" i="27"/>
  <c r="AA189" i="27"/>
  <c r="AQ189" i="27"/>
  <c r="BG189" i="27"/>
  <c r="BW189" i="27"/>
  <c r="CM189" i="27"/>
  <c r="E190" i="27"/>
  <c r="U190" i="27"/>
  <c r="AK190" i="27"/>
  <c r="BA190" i="27"/>
  <c r="BQ190" i="27"/>
  <c r="CG190" i="27"/>
  <c r="CW190" i="27"/>
  <c r="O191" i="27"/>
  <c r="AE191" i="27"/>
  <c r="AU191" i="27"/>
  <c r="BK191" i="27"/>
  <c r="CA191" i="27"/>
  <c r="CQ191" i="27"/>
  <c r="I192" i="27"/>
  <c r="Y192" i="27"/>
  <c r="AO192" i="27"/>
  <c r="BE192" i="27"/>
  <c r="BU192" i="27"/>
  <c r="CK192" i="27"/>
  <c r="C193" i="27"/>
  <c r="S193" i="27"/>
  <c r="BZ162" i="27"/>
  <c r="BY168" i="27"/>
  <c r="K171" i="27"/>
  <c r="BI172" i="27"/>
  <c r="BS173" i="27"/>
  <c r="BR174" i="27"/>
  <c r="AY175" i="27"/>
  <c r="R176" i="27"/>
  <c r="B177" i="27"/>
  <c r="CG177" i="27"/>
  <c r="AT178" i="27"/>
  <c r="F179" i="27"/>
  <c r="BC179" i="27"/>
  <c r="AP180" i="27"/>
  <c r="BY180" i="27"/>
  <c r="J181" i="27"/>
  <c r="AR181" i="27"/>
  <c r="BX181" i="27"/>
  <c r="D182" i="27"/>
  <c r="AD182" i="27"/>
  <c r="BB182" i="27"/>
  <c r="CB182" i="27"/>
  <c r="C183" i="27"/>
  <c r="AD183" i="27"/>
  <c r="BD183" i="27"/>
  <c r="CA183" i="27"/>
  <c r="W184" i="27"/>
  <c r="AS184" i="27"/>
  <c r="BP184" i="27"/>
  <c r="CJ184" i="27"/>
  <c r="G185" i="27"/>
  <c r="AD185" i="27"/>
  <c r="AX185" i="27"/>
  <c r="BS185" i="27"/>
  <c r="CM185" i="27"/>
  <c r="F186" i="27"/>
  <c r="X186" i="27"/>
  <c r="AP186" i="27"/>
  <c r="BH186" i="27"/>
  <c r="BZ186" i="27"/>
  <c r="CP186" i="27"/>
  <c r="H187" i="27"/>
  <c r="X187" i="27"/>
  <c r="AN187" i="27"/>
  <c r="BD187" i="27"/>
  <c r="BT187" i="27"/>
  <c r="CJ187" i="27"/>
  <c r="B188" i="27"/>
  <c r="R188" i="27"/>
  <c r="AH188" i="27"/>
  <c r="AX188" i="27"/>
  <c r="BN188" i="27"/>
  <c r="CD188" i="27"/>
  <c r="CT188" i="27"/>
  <c r="L189" i="27"/>
  <c r="AB189" i="27"/>
  <c r="AR189" i="27"/>
  <c r="BH189" i="27"/>
  <c r="BX189" i="27"/>
  <c r="CN189" i="27"/>
  <c r="F190" i="27"/>
  <c r="V190" i="27"/>
  <c r="AL190" i="27"/>
  <c r="BB190" i="27"/>
  <c r="BR190" i="27"/>
  <c r="CH190" i="27"/>
  <c r="P191" i="27"/>
  <c r="AF191" i="27"/>
  <c r="AV191" i="27"/>
  <c r="BL191" i="27"/>
  <c r="CB191" i="27"/>
  <c r="CR191" i="27"/>
  <c r="J192" i="27"/>
  <c r="Z192" i="27"/>
  <c r="AP192" i="27"/>
  <c r="BF192" i="27"/>
  <c r="BV192" i="27"/>
  <c r="CL192" i="27"/>
  <c r="D193" i="27"/>
  <c r="T193" i="27"/>
  <c r="AA152" i="27"/>
  <c r="T166" i="27"/>
  <c r="BZ168" i="27"/>
  <c r="L171" i="27"/>
  <c r="CE172" i="27"/>
  <c r="BT173" i="27"/>
  <c r="BS174" i="27"/>
  <c r="AZ175" i="27"/>
  <c r="AK176" i="27"/>
  <c r="S177" i="27"/>
  <c r="CT177" i="27"/>
  <c r="AU178" i="27"/>
  <c r="G179" i="27"/>
  <c r="BD179" i="27"/>
  <c r="AR180" i="27"/>
  <c r="CB180" i="27"/>
  <c r="K181" i="27"/>
  <c r="AS181" i="27"/>
  <c r="BY181" i="27"/>
  <c r="E182" i="27"/>
  <c r="AE182" i="27"/>
  <c r="BC182" i="27"/>
  <c r="CC182" i="27"/>
  <c r="E183" i="27"/>
  <c r="AE183" i="27"/>
  <c r="BE183" i="27"/>
  <c r="CB183" i="27"/>
  <c r="B184" i="27"/>
  <c r="X184" i="27"/>
  <c r="AU184" i="27"/>
  <c r="BQ184" i="27"/>
  <c r="CK184" i="27"/>
  <c r="I185" i="27"/>
  <c r="AE185" i="27"/>
  <c r="AY185" i="27"/>
  <c r="BT185" i="27"/>
  <c r="CN185" i="27"/>
  <c r="G186" i="27"/>
  <c r="Y186" i="27"/>
  <c r="AQ186" i="27"/>
  <c r="BI186" i="27"/>
  <c r="CA186" i="27"/>
  <c r="CQ186" i="27"/>
  <c r="I187" i="27"/>
  <c r="Y187" i="27"/>
  <c r="AO187" i="27"/>
  <c r="BE187" i="27"/>
  <c r="BU187" i="27"/>
  <c r="CK187" i="27"/>
  <c r="C188" i="27"/>
  <c r="S188" i="27"/>
  <c r="AI188" i="27"/>
  <c r="AY188" i="27"/>
  <c r="BO188" i="27"/>
  <c r="CE188" i="27"/>
  <c r="CU188" i="27"/>
  <c r="M189" i="27"/>
  <c r="AC189" i="27"/>
  <c r="AS189" i="27"/>
  <c r="BI189" i="27"/>
  <c r="BY189" i="27"/>
  <c r="CO189" i="27"/>
  <c r="G190" i="27"/>
  <c r="W190" i="27"/>
  <c r="AM190" i="27"/>
  <c r="BC190" i="27"/>
  <c r="BS190" i="27"/>
  <c r="CI190" i="27"/>
  <c r="Q191" i="27"/>
  <c r="AG191" i="27"/>
  <c r="AW191" i="27"/>
  <c r="BM191" i="27"/>
  <c r="CC191" i="27"/>
  <c r="CS191" i="27"/>
  <c r="K192" i="27"/>
  <c r="AA192" i="27"/>
  <c r="AQ192" i="27"/>
  <c r="BG192" i="27"/>
  <c r="BW192" i="27"/>
  <c r="CM192" i="27"/>
  <c r="E193" i="27"/>
  <c r="U193" i="27"/>
  <c r="AK193" i="27"/>
  <c r="BA193" i="27"/>
  <c r="BQ193" i="27"/>
  <c r="CG193" i="27"/>
  <c r="CW193" i="27"/>
  <c r="O194" i="27"/>
  <c r="AE194" i="27"/>
  <c r="AU194" i="27"/>
  <c r="BK194" i="27"/>
  <c r="CA194" i="27"/>
  <c r="CQ194" i="27"/>
  <c r="I195" i="27"/>
  <c r="Y195" i="27"/>
  <c r="AO195" i="27"/>
  <c r="BE195" i="27"/>
  <c r="BU195" i="27"/>
  <c r="CK195" i="27"/>
  <c r="C196" i="27"/>
  <c r="S196" i="27"/>
  <c r="AI196" i="27"/>
  <c r="AY196" i="27"/>
  <c r="BO196" i="27"/>
  <c r="CE196" i="27"/>
  <c r="CU196" i="27"/>
  <c r="M197" i="27"/>
  <c r="AC197" i="27"/>
  <c r="AS197" i="27"/>
  <c r="BI197" i="27"/>
  <c r="BY197" i="27"/>
  <c r="CO197" i="27"/>
  <c r="G198" i="27"/>
  <c r="W198" i="27"/>
  <c r="AM198" i="27"/>
  <c r="BC198" i="27"/>
  <c r="BS198" i="27"/>
  <c r="CI198" i="27"/>
  <c r="AX159" i="27"/>
  <c r="BS163" i="27"/>
  <c r="AN166" i="27"/>
  <c r="AK169" i="27"/>
  <c r="BV171" i="27"/>
  <c r="CH172" i="27"/>
  <c r="CR173" i="27"/>
  <c r="CL174" i="27"/>
  <c r="BW175" i="27"/>
  <c r="AN176" i="27"/>
  <c r="V177" i="27"/>
  <c r="CW177" i="27"/>
  <c r="BJ178" i="27"/>
  <c r="R179" i="27"/>
  <c r="BR179" i="27"/>
  <c r="L180" i="27"/>
  <c r="AW180" i="27"/>
  <c r="CE180" i="27"/>
  <c r="T181" i="27"/>
  <c r="BC181" i="27"/>
  <c r="CG181" i="27"/>
  <c r="I182" i="27"/>
  <c r="AJ182" i="27"/>
  <c r="BJ182" i="27"/>
  <c r="CH182" i="27"/>
  <c r="J183" i="27"/>
  <c r="AI183" i="27"/>
  <c r="BJ183" i="27"/>
  <c r="CG183" i="27"/>
  <c r="AJ159" i="27"/>
  <c r="H167" i="27"/>
  <c r="I173" i="27"/>
  <c r="AM176" i="27"/>
  <c r="AX180" i="27"/>
  <c r="CF181" i="27"/>
  <c r="CF182" i="27"/>
  <c r="BL183" i="27"/>
  <c r="AX184" i="27"/>
  <c r="L185" i="27"/>
  <c r="BX185" i="27"/>
  <c r="AA186" i="27"/>
  <c r="CD186" i="27"/>
  <c r="AB187" i="27"/>
  <c r="BY187" i="27"/>
  <c r="W188" i="27"/>
  <c r="BT188" i="27"/>
  <c r="AD189" i="27"/>
  <c r="CA189" i="27"/>
  <c r="Y190" i="27"/>
  <c r="BV190" i="27"/>
  <c r="T191" i="27"/>
  <c r="BQ191" i="27"/>
  <c r="P192" i="27"/>
  <c r="BX192" i="27"/>
  <c r="V193" i="27"/>
  <c r="AY193" i="27"/>
  <c r="BV193" i="27"/>
  <c r="AA194" i="27"/>
  <c r="AX194" i="27"/>
  <c r="BY194" i="27"/>
  <c r="CV194" i="27"/>
  <c r="Z195" i="27"/>
  <c r="BA195" i="27"/>
  <c r="BW195" i="27"/>
  <c r="CT195" i="27"/>
  <c r="T196" i="27"/>
  <c r="AP196" i="27"/>
  <c r="BN196" i="27"/>
  <c r="CJ196" i="27"/>
  <c r="K197" i="27"/>
  <c r="AG197" i="27"/>
  <c r="BF197" i="27"/>
  <c r="CB197" i="27"/>
  <c r="C198" i="27"/>
  <c r="Y198" i="27"/>
  <c r="AV198" i="27"/>
  <c r="BR198" i="27"/>
  <c r="CM198" i="27"/>
  <c r="J199" i="27"/>
  <c r="AD199" i="27"/>
  <c r="AW199" i="27"/>
  <c r="BP199" i="27"/>
  <c r="CJ199" i="27"/>
  <c r="F200" i="27"/>
  <c r="V200" i="27"/>
  <c r="AL200" i="27"/>
  <c r="BB200" i="27"/>
  <c r="BR200" i="27"/>
  <c r="CH200" i="27"/>
  <c r="P201" i="27"/>
  <c r="AF201" i="27"/>
  <c r="AV201" i="27"/>
  <c r="BL201" i="27"/>
  <c r="CB201" i="27"/>
  <c r="CR201" i="27"/>
  <c r="J202" i="27"/>
  <c r="Z202" i="27"/>
  <c r="AP202" i="27"/>
  <c r="BF202" i="27"/>
  <c r="BV202" i="27"/>
  <c r="CL202" i="27"/>
  <c r="D203" i="27"/>
  <c r="T203" i="27"/>
  <c r="AJ203" i="27"/>
  <c r="AZ203" i="27"/>
  <c r="BP203" i="27"/>
  <c r="CF203" i="27"/>
  <c r="CV203" i="27"/>
  <c r="O104" i="27"/>
  <c r="AE104" i="27"/>
  <c r="AU104" i="27"/>
  <c r="BK104" i="27"/>
  <c r="CA104" i="27"/>
  <c r="CQ104" i="27"/>
  <c r="AM200" i="27"/>
  <c r="AG201" i="27"/>
  <c r="BM201" i="27"/>
  <c r="CS201" i="27"/>
  <c r="AA202" i="27"/>
  <c r="BG202" i="27"/>
  <c r="CM202" i="27"/>
  <c r="U203" i="27"/>
  <c r="BA203" i="27"/>
  <c r="CG203" i="27"/>
  <c r="CW203" i="27"/>
  <c r="AF104" i="27"/>
  <c r="BL104" i="27"/>
  <c r="CB104" i="27"/>
  <c r="BJ187" i="27"/>
  <c r="AX197" i="27"/>
  <c r="BN200" i="27"/>
  <c r="F202" i="27"/>
  <c r="AF203" i="27"/>
  <c r="CM104" i="27"/>
  <c r="CF172" i="27"/>
  <c r="T188" i="27"/>
  <c r="BJ192" i="27"/>
  <c r="CS194" i="27"/>
  <c r="BK196" i="27"/>
  <c r="AT199" i="27"/>
  <c r="BO200" i="27"/>
  <c r="W202" i="27"/>
  <c r="CS203" i="27"/>
  <c r="BK182" i="27"/>
  <c r="BT190" i="27"/>
  <c r="W195" i="27"/>
  <c r="AK159" i="27"/>
  <c r="CP173" i="27"/>
  <c r="BE176" i="27"/>
  <c r="H179" i="27"/>
  <c r="AY180" i="27"/>
  <c r="CH181" i="27"/>
  <c r="CG182" i="27"/>
  <c r="CC183" i="27"/>
  <c r="AY184" i="27"/>
  <c r="M185" i="27"/>
  <c r="BY185" i="27"/>
  <c r="AB186" i="27"/>
  <c r="CE186" i="27"/>
  <c r="AC187" i="27"/>
  <c r="BZ187" i="27"/>
  <c r="X188" i="27"/>
  <c r="CF188" i="27"/>
  <c r="AE189" i="27"/>
  <c r="CB189" i="27"/>
  <c r="Z190" i="27"/>
  <c r="BW190" i="27"/>
  <c r="U191" i="27"/>
  <c r="BR191" i="27"/>
  <c r="AB192" i="27"/>
  <c r="BY192" i="27"/>
  <c r="W193" i="27"/>
  <c r="AZ193" i="27"/>
  <c r="BX193" i="27"/>
  <c r="AB194" i="27"/>
  <c r="AY194" i="27"/>
  <c r="BZ194" i="27"/>
  <c r="AA195" i="27"/>
  <c r="BB195" i="27"/>
  <c r="BX195" i="27"/>
  <c r="CW195" i="27"/>
  <c r="U196" i="27"/>
  <c r="AR196" i="27"/>
  <c r="BP196" i="27"/>
  <c r="CL196" i="27"/>
  <c r="L197" i="27"/>
  <c r="AH197" i="27"/>
  <c r="BG197" i="27"/>
  <c r="CC197" i="27"/>
  <c r="D198" i="27"/>
  <c r="Z198" i="27"/>
  <c r="AY198" i="27"/>
  <c r="BT198" i="27"/>
  <c r="CN198" i="27"/>
  <c r="L199" i="27"/>
  <c r="AE199" i="27"/>
  <c r="AX199" i="27"/>
  <c r="BQ199" i="27"/>
  <c r="CL199" i="27"/>
  <c r="G200" i="27"/>
  <c r="W200" i="27"/>
  <c r="BC200" i="27"/>
  <c r="BS200" i="27"/>
  <c r="CI200" i="27"/>
  <c r="Q201" i="27"/>
  <c r="AW201" i="27"/>
  <c r="CC201" i="27"/>
  <c r="K202" i="27"/>
  <c r="AQ202" i="27"/>
  <c r="BW202" i="27"/>
  <c r="E203" i="27"/>
  <c r="AK203" i="27"/>
  <c r="BQ203" i="27"/>
  <c r="P104" i="27"/>
  <c r="AV104" i="27"/>
  <c r="CR104" i="27"/>
  <c r="AQ104" i="27"/>
  <c r="CQ184" i="27"/>
  <c r="CT197" i="27"/>
  <c r="BS202" i="27"/>
  <c r="U188" i="27"/>
  <c r="CU159" i="27"/>
  <c r="CQ173" i="27"/>
  <c r="BF176" i="27"/>
  <c r="I179" i="27"/>
  <c r="CC180" i="27"/>
  <c r="CI181" i="27"/>
  <c r="CI182" i="27"/>
  <c r="CE183" i="27"/>
  <c r="AZ184" i="27"/>
  <c r="N185" i="27"/>
  <c r="BZ185" i="27"/>
  <c r="AC186" i="27"/>
  <c r="CF186" i="27"/>
  <c r="AD187" i="27"/>
  <c r="CL187" i="27"/>
  <c r="AJ188" i="27"/>
  <c r="CG188" i="27"/>
  <c r="AF189" i="27"/>
  <c r="CC189" i="27"/>
  <c r="AA190" i="27"/>
  <c r="BX190" i="27"/>
  <c r="V191" i="27"/>
  <c r="CD191" i="27"/>
  <c r="AC192" i="27"/>
  <c r="BZ192" i="27"/>
  <c r="X193" i="27"/>
  <c r="BB193" i="27"/>
  <c r="CC193" i="27"/>
  <c r="B194" i="27"/>
  <c r="AC194" i="27"/>
  <c r="AZ194" i="27"/>
  <c r="CB194" i="27"/>
  <c r="E195" i="27"/>
  <c r="AB195" i="27"/>
  <c r="BC195" i="27"/>
  <c r="BY195" i="27"/>
  <c r="V196" i="27"/>
  <c r="AU196" i="27"/>
  <c r="BQ196" i="27"/>
  <c r="CN196" i="27"/>
  <c r="N197" i="27"/>
  <c r="AJ197" i="27"/>
  <c r="BH197" i="27"/>
  <c r="CD197" i="27"/>
  <c r="E198" i="27"/>
  <c r="AA198" i="27"/>
  <c r="AZ198" i="27"/>
  <c r="BU198" i="27"/>
  <c r="CP198" i="27"/>
  <c r="M199" i="27"/>
  <c r="AF199" i="27"/>
  <c r="AY199" i="27"/>
  <c r="BR199" i="27"/>
  <c r="CN199" i="27"/>
  <c r="H200" i="27"/>
  <c r="X200" i="27"/>
  <c r="AN200" i="27"/>
  <c r="BD200" i="27"/>
  <c r="BT200" i="27"/>
  <c r="CJ200" i="27"/>
  <c r="B201" i="27"/>
  <c r="R201" i="27"/>
  <c r="AH201" i="27"/>
  <c r="AX201" i="27"/>
  <c r="BN201" i="27"/>
  <c r="CD201" i="27"/>
  <c r="CT201" i="27"/>
  <c r="L202" i="27"/>
  <c r="AB202" i="27"/>
  <c r="AR202" i="27"/>
  <c r="BH202" i="27"/>
  <c r="BX202" i="27"/>
  <c r="CN202" i="27"/>
  <c r="F203" i="27"/>
  <c r="V203" i="27"/>
  <c r="AL203" i="27"/>
  <c r="BB203" i="27"/>
  <c r="BR203" i="27"/>
  <c r="CH203" i="27"/>
  <c r="Q104" i="27"/>
  <c r="AG104" i="27"/>
  <c r="AW104" i="27"/>
  <c r="BM104" i="27"/>
  <c r="CC104" i="27"/>
  <c r="CS104" i="27"/>
  <c r="AL201" i="27"/>
  <c r="AV202" i="27"/>
  <c r="Z203" i="27"/>
  <c r="BV203" i="27"/>
  <c r="U104" i="27"/>
  <c r="Q202" i="27"/>
  <c r="AA203" i="27"/>
  <c r="V104" i="27"/>
  <c r="BT201" i="27"/>
  <c r="AR203" i="27"/>
  <c r="AM104" i="27"/>
  <c r="H104" i="27"/>
  <c r="BB181" i="27"/>
  <c r="Z184" i="27"/>
  <c r="J186" i="27"/>
  <c r="BP188" i="27"/>
  <c r="BG190" i="27"/>
  <c r="BI192" i="27"/>
  <c r="CS193" i="27"/>
  <c r="AR195" i="27"/>
  <c r="AK196" i="27"/>
  <c r="AB197" i="27"/>
  <c r="BN198" i="27"/>
  <c r="AS199" i="27"/>
  <c r="L201" i="27"/>
  <c r="CN201" i="27"/>
  <c r="P203" i="27"/>
  <c r="BW104" i="27"/>
  <c r="BI178" i="27"/>
  <c r="N187" i="27"/>
  <c r="BH190" i="27"/>
  <c r="BS193" i="27"/>
  <c r="BS195" i="27"/>
  <c r="CG196" i="27"/>
  <c r="E199" i="27"/>
  <c r="AI200" i="27"/>
  <c r="BY201" i="27"/>
  <c r="BM203" i="27"/>
  <c r="X169" i="27"/>
  <c r="CT173" i="27"/>
  <c r="V179" i="27"/>
  <c r="CD180" i="27"/>
  <c r="CK182" i="27"/>
  <c r="CJ183" i="27"/>
  <c r="BA184" i="27"/>
  <c r="O185" i="27"/>
  <c r="CA185" i="27"/>
  <c r="AD186" i="27"/>
  <c r="CR186" i="27"/>
  <c r="AP187" i="27"/>
  <c r="CM187" i="27"/>
  <c r="AK188" i="27"/>
  <c r="CH188" i="27"/>
  <c r="AG189" i="27"/>
  <c r="CD189" i="27"/>
  <c r="AB190" i="27"/>
  <c r="CJ190" i="27"/>
  <c r="AH191" i="27"/>
  <c r="CE191" i="27"/>
  <c r="AD192" i="27"/>
  <c r="CA192" i="27"/>
  <c r="Y193" i="27"/>
  <c r="BC193" i="27"/>
  <c r="CD193" i="27"/>
  <c r="C194" i="27"/>
  <c r="AD194" i="27"/>
  <c r="BB194" i="27"/>
  <c r="CC194" i="27"/>
  <c r="F195" i="27"/>
  <c r="AC195" i="27"/>
  <c r="BD195" i="27"/>
  <c r="BZ195" i="27"/>
  <c r="W196" i="27"/>
  <c r="AV196" i="27"/>
  <c r="BR196" i="27"/>
  <c r="CQ196" i="27"/>
  <c r="O197" i="27"/>
  <c r="AL197" i="27"/>
  <c r="BJ197" i="27"/>
  <c r="CF197" i="27"/>
  <c r="F198" i="27"/>
  <c r="AB198" i="27"/>
  <c r="BA198" i="27"/>
  <c r="BV198" i="27"/>
  <c r="CR198" i="27"/>
  <c r="N199" i="27"/>
  <c r="AG199" i="27"/>
  <c r="AZ199" i="27"/>
  <c r="BT199" i="27"/>
  <c r="CO199" i="27"/>
  <c r="I200" i="27"/>
  <c r="Y200" i="27"/>
  <c r="AO200" i="27"/>
  <c r="BE200" i="27"/>
  <c r="BU200" i="27"/>
  <c r="CK200" i="27"/>
  <c r="C201" i="27"/>
  <c r="S201" i="27"/>
  <c r="AI201" i="27"/>
  <c r="AY201" i="27"/>
  <c r="BO201" i="27"/>
  <c r="CE201" i="27"/>
  <c r="CU201" i="27"/>
  <c r="M202" i="27"/>
  <c r="AC202" i="27"/>
  <c r="AS202" i="27"/>
  <c r="BI202" i="27"/>
  <c r="BY202" i="27"/>
  <c r="CO202" i="27"/>
  <c r="G203" i="27"/>
  <c r="W203" i="27"/>
  <c r="AM203" i="27"/>
  <c r="BC203" i="27"/>
  <c r="BS203" i="27"/>
  <c r="CI203" i="27"/>
  <c r="R104" i="27"/>
  <c r="AH104" i="27"/>
  <c r="AX104" i="27"/>
  <c r="BN104" i="27"/>
  <c r="CD104" i="27"/>
  <c r="CT104" i="27"/>
  <c r="V201" i="27"/>
  <c r="CB202" i="27"/>
  <c r="E104" i="27"/>
  <c r="CG104" i="27"/>
  <c r="AW202" i="27"/>
  <c r="K203" i="27"/>
  <c r="BW203" i="27"/>
  <c r="AL104" i="27"/>
  <c r="BN202" i="27"/>
  <c r="BX203" i="27"/>
  <c r="BS104" i="27"/>
  <c r="BD104" i="27"/>
  <c r="CR194" i="27"/>
  <c r="BG182" i="27"/>
  <c r="AT194" i="27"/>
  <c r="Z199" i="27"/>
  <c r="AC201" i="27"/>
  <c r="AB104" i="27"/>
  <c r="V166" i="27"/>
  <c r="BH185" i="27"/>
  <c r="L190" i="27"/>
  <c r="BW194" i="27"/>
  <c r="AL169" i="27"/>
  <c r="T177" i="27"/>
  <c r="W179" i="27"/>
  <c r="CL180" i="27"/>
  <c r="F182" i="27"/>
  <c r="CK183" i="27"/>
  <c r="BB184" i="27"/>
  <c r="P185" i="27"/>
  <c r="CO185" i="27"/>
  <c r="AR186" i="27"/>
  <c r="CS186" i="27"/>
  <c r="AQ187" i="27"/>
  <c r="CN187" i="27"/>
  <c r="AL188" i="27"/>
  <c r="CI188" i="27"/>
  <c r="AH189" i="27"/>
  <c r="CP189" i="27"/>
  <c r="AN190" i="27"/>
  <c r="CK190" i="27"/>
  <c r="AI191" i="27"/>
  <c r="CF191" i="27"/>
  <c r="AE192" i="27"/>
  <c r="CB192" i="27"/>
  <c r="Z193" i="27"/>
  <c r="BD193" i="27"/>
  <c r="CE193" i="27"/>
  <c r="D194" i="27"/>
  <c r="AF194" i="27"/>
  <c r="BG194" i="27"/>
  <c r="CD194" i="27"/>
  <c r="G195" i="27"/>
  <c r="AD195" i="27"/>
  <c r="BF195" i="27"/>
  <c r="CB195" i="27"/>
  <c r="B196" i="27"/>
  <c r="X196" i="27"/>
  <c r="AW196" i="27"/>
  <c r="BS196" i="27"/>
  <c r="CR196" i="27"/>
  <c r="P197" i="27"/>
  <c r="AO197" i="27"/>
  <c r="BK197" i="27"/>
  <c r="CH197" i="27"/>
  <c r="H198" i="27"/>
  <c r="AD198" i="27"/>
  <c r="BB198" i="27"/>
  <c r="BW198" i="27"/>
  <c r="CT198" i="27"/>
  <c r="O199" i="27"/>
  <c r="AH199" i="27"/>
  <c r="BA199" i="27"/>
  <c r="BV199" i="27"/>
  <c r="CP199" i="27"/>
  <c r="J200" i="27"/>
  <c r="Z200" i="27"/>
  <c r="AP200" i="27"/>
  <c r="BF200" i="27"/>
  <c r="BV200" i="27"/>
  <c r="CL200" i="27"/>
  <c r="D201" i="27"/>
  <c r="T201" i="27"/>
  <c r="AJ201" i="27"/>
  <c r="AZ201" i="27"/>
  <c r="BP201" i="27"/>
  <c r="CF201" i="27"/>
  <c r="CV201" i="27"/>
  <c r="N202" i="27"/>
  <c r="AD202" i="27"/>
  <c r="AT202" i="27"/>
  <c r="BJ202" i="27"/>
  <c r="BZ202" i="27"/>
  <c r="CP202" i="27"/>
  <c r="H203" i="27"/>
  <c r="X203" i="27"/>
  <c r="AN203" i="27"/>
  <c r="BD203" i="27"/>
  <c r="BT203" i="27"/>
  <c r="CJ203" i="27"/>
  <c r="C104" i="27"/>
  <c r="S104" i="27"/>
  <c r="AI104" i="27"/>
  <c r="AY104" i="27"/>
  <c r="BO104" i="27"/>
  <c r="CE104" i="27"/>
  <c r="CU104" i="27"/>
  <c r="CF104" i="27"/>
  <c r="BY199" i="27"/>
  <c r="BX200" i="27"/>
  <c r="BB201" i="27"/>
  <c r="CR202" i="27"/>
  <c r="BF203" i="27"/>
  <c r="BA104" i="27"/>
  <c r="AG202" i="27"/>
  <c r="CS202" i="27"/>
  <c r="CM203" i="27"/>
  <c r="BR104" i="27"/>
  <c r="R202" i="27"/>
  <c r="AB203" i="27"/>
  <c r="W104" i="27"/>
  <c r="CO203" i="27"/>
  <c r="H188" i="27"/>
  <c r="T198" i="27"/>
  <c r="CT200" i="27"/>
  <c r="BR202" i="27"/>
  <c r="U166" i="27"/>
  <c r="BF183" i="27"/>
  <c r="BM189" i="27"/>
  <c r="M192" i="27"/>
  <c r="CT193" i="27"/>
  <c r="V195" i="27"/>
  <c r="AL196" i="27"/>
  <c r="AQ198" i="27"/>
  <c r="CE200" i="27"/>
  <c r="G202" i="27"/>
  <c r="Q203" i="27"/>
  <c r="L104" i="27"/>
  <c r="CT184" i="27"/>
  <c r="N192" i="27"/>
  <c r="Q196" i="27"/>
  <c r="AM169" i="27"/>
  <c r="BT174" i="27"/>
  <c r="U177" i="27"/>
  <c r="BE179" i="27"/>
  <c r="CN180" i="27"/>
  <c r="G182" i="27"/>
  <c r="H183" i="27"/>
  <c r="BR184" i="27"/>
  <c r="AF185" i="27"/>
  <c r="CP185" i="27"/>
  <c r="AS186" i="27"/>
  <c r="CT186" i="27"/>
  <c r="AR187" i="27"/>
  <c r="CO187" i="27"/>
  <c r="AM188" i="27"/>
  <c r="CJ188" i="27"/>
  <c r="AT189" i="27"/>
  <c r="CQ189" i="27"/>
  <c r="AO190" i="27"/>
  <c r="CL190" i="27"/>
  <c r="AJ191" i="27"/>
  <c r="CG191" i="27"/>
  <c r="AF192" i="27"/>
  <c r="CN192" i="27"/>
  <c r="AG193" i="27"/>
  <c r="BE193" i="27"/>
  <c r="CF193" i="27"/>
  <c r="F194" i="27"/>
  <c r="AG194" i="27"/>
  <c r="BH194" i="27"/>
  <c r="CE194" i="27"/>
  <c r="H195" i="27"/>
  <c r="AF195" i="27"/>
  <c r="BG195" i="27"/>
  <c r="CD195" i="27"/>
  <c r="D196" i="27"/>
  <c r="Z196" i="27"/>
  <c r="AX196" i="27"/>
  <c r="BT196" i="27"/>
  <c r="CS196" i="27"/>
  <c r="Q197" i="27"/>
  <c r="AP197" i="27"/>
  <c r="BL197" i="27"/>
  <c r="CK197" i="27"/>
  <c r="I198" i="27"/>
  <c r="AF198" i="27"/>
  <c r="BD198" i="27"/>
  <c r="BX198" i="27"/>
  <c r="CU198" i="27"/>
  <c r="P199" i="27"/>
  <c r="AI199" i="27"/>
  <c r="BB199" i="27"/>
  <c r="BX199" i="27"/>
  <c r="CQ199" i="27"/>
  <c r="K200" i="27"/>
  <c r="AA200" i="27"/>
  <c r="AQ200" i="27"/>
  <c r="BG200" i="27"/>
  <c r="BW200" i="27"/>
  <c r="CM200" i="27"/>
  <c r="E201" i="27"/>
  <c r="U201" i="27"/>
  <c r="AK201" i="27"/>
  <c r="BA201" i="27"/>
  <c r="BQ201" i="27"/>
  <c r="CG201" i="27"/>
  <c r="CW201" i="27"/>
  <c r="O202" i="27"/>
  <c r="AE202" i="27"/>
  <c r="AU202" i="27"/>
  <c r="BK202" i="27"/>
  <c r="CA202" i="27"/>
  <c r="CQ202" i="27"/>
  <c r="I203" i="27"/>
  <c r="Y203" i="27"/>
  <c r="AO203" i="27"/>
  <c r="BE203" i="27"/>
  <c r="BU203" i="27"/>
  <c r="CK203" i="27"/>
  <c r="D104" i="27"/>
  <c r="T104" i="27"/>
  <c r="AJ104" i="27"/>
  <c r="AZ104" i="27"/>
  <c r="BP104" i="27"/>
  <c r="CV104" i="27"/>
  <c r="L200" i="27"/>
  <c r="CN200" i="27"/>
  <c r="BR201" i="27"/>
  <c r="P202" i="27"/>
  <c r="AF202" i="27"/>
  <c r="BL202" i="27"/>
  <c r="AP203" i="27"/>
  <c r="CL203" i="27"/>
  <c r="AK104" i="27"/>
  <c r="CW104" i="27"/>
  <c r="BM202" i="27"/>
  <c r="AQ203" i="27"/>
  <c r="F104" i="27"/>
  <c r="CH104" i="27"/>
  <c r="B202" i="27"/>
  <c r="L203" i="27"/>
  <c r="G104" i="27"/>
  <c r="BH178" i="27"/>
  <c r="BC185" i="27"/>
  <c r="O189" i="27"/>
  <c r="BB191" i="27"/>
  <c r="AP193" i="27"/>
  <c r="AS194" i="27"/>
  <c r="BR195" i="27"/>
  <c r="BH196" i="27"/>
  <c r="CS197" i="27"/>
  <c r="D199" i="27"/>
  <c r="CE199" i="27"/>
  <c r="AX200" i="27"/>
  <c r="AB201" i="27"/>
  <c r="BX201" i="27"/>
  <c r="V202" i="27"/>
  <c r="CH202" i="27"/>
  <c r="BL203" i="27"/>
  <c r="BF181" i="27"/>
  <c r="P189" i="27"/>
  <c r="BN191" i="27"/>
  <c r="S194" i="27"/>
  <c r="CO195" i="27"/>
  <c r="AD197" i="27"/>
  <c r="BM199" i="27"/>
  <c r="AY200" i="27"/>
  <c r="AS201" i="27"/>
  <c r="CI202" i="27"/>
  <c r="CC203" i="27"/>
  <c r="BH104" i="27"/>
  <c r="L186" i="27"/>
  <c r="AW193" i="27"/>
  <c r="CK174" i="27"/>
  <c r="AM177" i="27"/>
  <c r="BN179" i="27"/>
  <c r="K182" i="27"/>
  <c r="I183" i="27"/>
  <c r="C184" i="27"/>
  <c r="BS184" i="27"/>
  <c r="AG185" i="27"/>
  <c r="CQ185" i="27"/>
  <c r="AT186" i="27"/>
  <c r="CU186" i="27"/>
  <c r="AS187" i="27"/>
  <c r="CP187" i="27"/>
  <c r="AN188" i="27"/>
  <c r="CV188" i="27"/>
  <c r="AU189" i="27"/>
  <c r="CR189" i="27"/>
  <c r="AP190" i="27"/>
  <c r="CM190" i="27"/>
  <c r="AK191" i="27"/>
  <c r="CH191" i="27"/>
  <c r="AR192" i="27"/>
  <c r="CO192" i="27"/>
  <c r="AI193" i="27"/>
  <c r="BF193" i="27"/>
  <c r="CH193" i="27"/>
  <c r="K194" i="27"/>
  <c r="AH194" i="27"/>
  <c r="BI194" i="27"/>
  <c r="CF194" i="27"/>
  <c r="J195" i="27"/>
  <c r="AK195" i="27"/>
  <c r="BH195" i="27"/>
  <c r="CG195" i="27"/>
  <c r="E196" i="27"/>
  <c r="AB196" i="27"/>
  <c r="AZ196" i="27"/>
  <c r="BV196" i="27"/>
  <c r="CT196" i="27"/>
  <c r="R197" i="27"/>
  <c r="AQ197" i="27"/>
  <c r="BM197" i="27"/>
  <c r="CL197" i="27"/>
  <c r="J198" i="27"/>
  <c r="AI198" i="27"/>
  <c r="BE198" i="27"/>
  <c r="BZ198" i="27"/>
  <c r="CV198" i="27"/>
  <c r="Q199" i="27"/>
  <c r="AJ199" i="27"/>
  <c r="BD199" i="27"/>
  <c r="CR199" i="27"/>
  <c r="AB200" i="27"/>
  <c r="AR200" i="27"/>
  <c r="BH200" i="27"/>
  <c r="F201" i="27"/>
  <c r="CH201" i="27"/>
  <c r="J203" i="27"/>
  <c r="BQ104" i="27"/>
  <c r="BB104" i="27"/>
  <c r="AH202" i="27"/>
  <c r="BH203" i="27"/>
  <c r="CI104" i="27"/>
  <c r="BT104" i="27"/>
  <c r="AA104" i="27"/>
  <c r="K186" i="27"/>
  <c r="BX197" i="27"/>
  <c r="AM202" i="27"/>
  <c r="BG183" i="27"/>
  <c r="Q189" i="27"/>
  <c r="I193" i="27"/>
  <c r="AT195" i="27"/>
  <c r="AZ152" i="27"/>
  <c r="AZ163" i="27"/>
  <c r="CN174" i="27"/>
  <c r="AN177" i="27"/>
  <c r="BS179" i="27"/>
  <c r="L181" i="27"/>
  <c r="N182" i="27"/>
  <c r="K183" i="27"/>
  <c r="D184" i="27"/>
  <c r="BT184" i="27"/>
  <c r="AH185" i="27"/>
  <c r="CR185" i="27"/>
  <c r="AU186" i="27"/>
  <c r="CV186" i="27"/>
  <c r="AT187" i="27"/>
  <c r="AZ188" i="27"/>
  <c r="CW188" i="27"/>
  <c r="AV189" i="27"/>
  <c r="CS189" i="27"/>
  <c r="AQ190" i="27"/>
  <c r="CN190" i="27"/>
  <c r="AL191" i="27"/>
  <c r="CT191" i="27"/>
  <c r="AS192" i="27"/>
  <c r="CP192" i="27"/>
  <c r="AJ193" i="27"/>
  <c r="BH193" i="27"/>
  <c r="CI193" i="27"/>
  <c r="L194" i="27"/>
  <c r="AI194" i="27"/>
  <c r="BJ194" i="27"/>
  <c r="CH194" i="27"/>
  <c r="K195" i="27"/>
  <c r="AL195" i="27"/>
  <c r="BI195" i="27"/>
  <c r="CH195" i="27"/>
  <c r="F196" i="27"/>
  <c r="AE196" i="27"/>
  <c r="BA196" i="27"/>
  <c r="BX196" i="27"/>
  <c r="CV196" i="27"/>
  <c r="T197" i="27"/>
  <c r="AR197" i="27"/>
  <c r="BN197" i="27"/>
  <c r="CM197" i="27"/>
  <c r="K198" i="27"/>
  <c r="AJ198" i="27"/>
  <c r="BF198" i="27"/>
  <c r="CB198" i="27"/>
  <c r="CW198" i="27"/>
  <c r="R199" i="27"/>
  <c r="AK199" i="27"/>
  <c r="BF199" i="27"/>
  <c r="BZ199" i="27"/>
  <c r="CS199" i="27"/>
  <c r="M200" i="27"/>
  <c r="AC200" i="27"/>
  <c r="AS200" i="27"/>
  <c r="BI200" i="27"/>
  <c r="BY200" i="27"/>
  <c r="CO200" i="27"/>
  <c r="G201" i="27"/>
  <c r="W201" i="27"/>
  <c r="AM201" i="27"/>
  <c r="BC201" i="27"/>
  <c r="BS201" i="27"/>
  <c r="CI201" i="27"/>
  <c r="CC202" i="27"/>
  <c r="BG203" i="27"/>
  <c r="CD202" i="27"/>
  <c r="BC104" i="27"/>
  <c r="CJ104" i="27"/>
  <c r="K104" i="27"/>
  <c r="BQ188" i="27"/>
  <c r="F197" i="27"/>
  <c r="BI201" i="27"/>
  <c r="BX104" i="27"/>
  <c r="BR188" i="27"/>
  <c r="BA152" i="27"/>
  <c r="BR163" i="27"/>
  <c r="Y171" i="27"/>
  <c r="CP174" i="27"/>
  <c r="CU177" i="27"/>
  <c r="BT179" i="27"/>
  <c r="M181" i="27"/>
  <c r="AF182" i="27"/>
  <c r="N183" i="27"/>
  <c r="E184" i="27"/>
  <c r="BU184" i="27"/>
  <c r="AI185" i="27"/>
  <c r="CS185" i="27"/>
  <c r="AW186" i="27"/>
  <c r="BF187" i="27"/>
  <c r="D188" i="27"/>
  <c r="BA188" i="27"/>
  <c r="AW189" i="27"/>
  <c r="CT189" i="27"/>
  <c r="AR190" i="27"/>
  <c r="AX191" i="27"/>
  <c r="CU191" i="27"/>
  <c r="AT192" i="27"/>
  <c r="CQ192" i="27"/>
  <c r="AL193" i="27"/>
  <c r="BM193" i="27"/>
  <c r="CJ193" i="27"/>
  <c r="M194" i="27"/>
  <c r="AJ194" i="27"/>
  <c r="BL194" i="27"/>
  <c r="CM194" i="27"/>
  <c r="L195" i="27"/>
  <c r="AM195" i="27"/>
  <c r="BJ195" i="27"/>
  <c r="CI195" i="27"/>
  <c r="G196" i="27"/>
  <c r="AF196" i="27"/>
  <c r="BB196" i="27"/>
  <c r="CA196" i="27"/>
  <c r="CW196" i="27"/>
  <c r="V197" i="27"/>
  <c r="AT197" i="27"/>
  <c r="BP197" i="27"/>
  <c r="CN197" i="27"/>
  <c r="L198" i="27"/>
  <c r="AK198" i="27"/>
  <c r="BG198" i="27"/>
  <c r="CD198" i="27"/>
  <c r="S199" i="27"/>
  <c r="AL199" i="27"/>
  <c r="BH199" i="27"/>
  <c r="CA199" i="27"/>
  <c r="CT199" i="27"/>
  <c r="N200" i="27"/>
  <c r="AD200" i="27"/>
  <c r="AT200" i="27"/>
  <c r="BJ200" i="27"/>
  <c r="BZ200" i="27"/>
  <c r="CP200" i="27"/>
  <c r="H201" i="27"/>
  <c r="X201" i="27"/>
  <c r="AN201" i="27"/>
  <c r="BD201" i="27"/>
  <c r="CJ201" i="27"/>
  <c r="AX202" i="27"/>
  <c r="CT202" i="27"/>
  <c r="CN203" i="27"/>
  <c r="AN104" i="27"/>
  <c r="BG104" i="27"/>
  <c r="BE185" i="27"/>
  <c r="CJ198" i="27"/>
  <c r="AG203" i="27"/>
  <c r="BK178" i="27"/>
  <c r="Z187" i="27"/>
  <c r="BO191" i="27"/>
  <c r="AV194" i="27"/>
  <c r="I197" i="27"/>
  <c r="BT163" i="27"/>
  <c r="Z171" i="27"/>
  <c r="CV177" i="27"/>
  <c r="V181" i="27"/>
  <c r="AG182" i="27"/>
  <c r="AF183" i="27"/>
  <c r="G184" i="27"/>
  <c r="BV184" i="27"/>
  <c r="AJ185" i="27"/>
  <c r="BJ186" i="27"/>
  <c r="J187" i="27"/>
  <c r="BG187" i="27"/>
  <c r="E188" i="27"/>
  <c r="BB188" i="27"/>
  <c r="AX189" i="27"/>
  <c r="BD190" i="27"/>
  <c r="B191" i="27"/>
  <c r="AY191" i="27"/>
  <c r="CV191" i="27"/>
  <c r="AU192" i="27"/>
  <c r="CR192" i="27"/>
  <c r="AM193" i="27"/>
  <c r="BN193" i="27"/>
  <c r="CK193" i="27"/>
  <c r="N194" i="27"/>
  <c r="AL194" i="27"/>
  <c r="BM194" i="27"/>
  <c r="CN194" i="27"/>
  <c r="M195" i="27"/>
  <c r="AN195" i="27"/>
  <c r="BL195" i="27"/>
  <c r="CJ195" i="27"/>
  <c r="H196" i="27"/>
  <c r="AG196" i="27"/>
  <c r="BC196" i="27"/>
  <c r="CB196" i="27"/>
  <c r="Y197" i="27"/>
  <c r="AU197" i="27"/>
  <c r="BR197" i="27"/>
  <c r="CP197" i="27"/>
  <c r="N198" i="27"/>
  <c r="AL198" i="27"/>
  <c r="BH198" i="27"/>
  <c r="CE198" i="27"/>
  <c r="T199" i="27"/>
  <c r="AN199" i="27"/>
  <c r="BI199" i="27"/>
  <c r="CB199" i="27"/>
  <c r="CU199" i="27"/>
  <c r="O200" i="27"/>
  <c r="AE200" i="27"/>
  <c r="AU200" i="27"/>
  <c r="BK200" i="27"/>
  <c r="CA200" i="27"/>
  <c r="CQ200" i="27"/>
  <c r="I201" i="27"/>
  <c r="Y201" i="27"/>
  <c r="AO201" i="27"/>
  <c r="BE201" i="27"/>
  <c r="BU201" i="27"/>
  <c r="CK201" i="27"/>
  <c r="C202" i="27"/>
  <c r="S202" i="27"/>
  <c r="AI202" i="27"/>
  <c r="AY202" i="27"/>
  <c r="BO202" i="27"/>
  <c r="CE202" i="27"/>
  <c r="CU202" i="27"/>
  <c r="M203" i="27"/>
  <c r="AC203" i="27"/>
  <c r="AS203" i="27"/>
  <c r="BI203" i="27"/>
  <c r="BY203" i="27"/>
  <c r="X104" i="27"/>
  <c r="AV203" i="27"/>
  <c r="BO186" i="27"/>
  <c r="U198" i="27"/>
  <c r="BC202" i="27"/>
  <c r="CN104" i="27"/>
  <c r="AS180" i="27"/>
  <c r="CB186" i="27"/>
  <c r="R191" i="27"/>
  <c r="T194" i="27"/>
  <c r="BW171" i="27"/>
  <c r="BB175" i="27"/>
  <c r="B180" i="27"/>
  <c r="W181" i="27"/>
  <c r="AK182" i="27"/>
  <c r="AG183" i="27"/>
  <c r="H184" i="27"/>
  <c r="CL184" i="27"/>
  <c r="AZ185" i="27"/>
  <c r="H186" i="27"/>
  <c r="BK186" i="27"/>
  <c r="K187" i="27"/>
  <c r="BH187" i="27"/>
  <c r="F188" i="27"/>
  <c r="BC188" i="27"/>
  <c r="B189" i="27"/>
  <c r="BJ189" i="27"/>
  <c r="H190" i="27"/>
  <c r="BE190" i="27"/>
  <c r="C191" i="27"/>
  <c r="AZ191" i="27"/>
  <c r="CW191" i="27"/>
  <c r="AV192" i="27"/>
  <c r="AN193" i="27"/>
  <c r="BO193" i="27"/>
  <c r="CL193" i="27"/>
  <c r="P194" i="27"/>
  <c r="AQ194" i="27"/>
  <c r="BN194" i="27"/>
  <c r="CO194" i="27"/>
  <c r="N195" i="27"/>
  <c r="AP195" i="27"/>
  <c r="BN195" i="27"/>
  <c r="CL195" i="27"/>
  <c r="J196" i="27"/>
  <c r="AH196" i="27"/>
  <c r="BD196" i="27"/>
  <c r="CC196" i="27"/>
  <c r="Z197" i="27"/>
  <c r="AV197" i="27"/>
  <c r="BU197" i="27"/>
  <c r="CQ197" i="27"/>
  <c r="P198" i="27"/>
  <c r="AN198" i="27"/>
  <c r="BJ198" i="27"/>
  <c r="CF198" i="27"/>
  <c r="B199" i="27"/>
  <c r="U199" i="27"/>
  <c r="AP199" i="27"/>
  <c r="BJ199" i="27"/>
  <c r="CC199" i="27"/>
  <c r="CV199" i="27"/>
  <c r="P200" i="27"/>
  <c r="AF200" i="27"/>
  <c r="AV200" i="27"/>
  <c r="BL200" i="27"/>
  <c r="CB200" i="27"/>
  <c r="CR200" i="27"/>
  <c r="J201" i="27"/>
  <c r="Z201" i="27"/>
  <c r="AP201" i="27"/>
  <c r="BF201" i="27"/>
  <c r="BV201" i="27"/>
  <c r="CL201" i="27"/>
  <c r="D202" i="27"/>
  <c r="T202" i="27"/>
  <c r="AJ202" i="27"/>
  <c r="AZ202" i="27"/>
  <c r="BP202" i="27"/>
  <c r="CF202" i="27"/>
  <c r="CV202" i="27"/>
  <c r="N203" i="27"/>
  <c r="AD203" i="27"/>
  <c r="AT203" i="27"/>
  <c r="BJ203" i="27"/>
  <c r="BZ203" i="27"/>
  <c r="CP203" i="27"/>
  <c r="I104" i="27"/>
  <c r="Y104" i="27"/>
  <c r="AO104" i="27"/>
  <c r="BE104" i="27"/>
  <c r="BU104" i="27"/>
  <c r="CK104" i="27"/>
  <c r="CQ203" i="27"/>
  <c r="AP104" i="27"/>
  <c r="BV104" i="27"/>
  <c r="BX175" i="27"/>
  <c r="M180" i="27"/>
  <c r="BE182" i="27"/>
  <c r="CO184" i="27"/>
  <c r="M187" i="27"/>
  <c r="BL189" i="27"/>
  <c r="E191" i="27"/>
  <c r="G193" i="27"/>
  <c r="R194" i="27"/>
  <c r="U195" i="27"/>
  <c r="O196" i="27"/>
  <c r="CF196" i="27"/>
  <c r="BW197" i="27"/>
  <c r="CH198" i="27"/>
  <c r="BL199" i="27"/>
  <c r="AH200" i="27"/>
  <c r="AR201" i="27"/>
  <c r="AL202" i="27"/>
  <c r="CB203" i="27"/>
  <c r="BY175" i="27"/>
  <c r="AA184" i="27"/>
  <c r="K190" i="27"/>
  <c r="H193" i="27"/>
  <c r="AS195" i="27"/>
  <c r="AZ197" i="27"/>
  <c r="CF199" i="27"/>
  <c r="M201" i="27"/>
  <c r="AR104" i="27"/>
  <c r="AC184" i="27"/>
  <c r="BT193" i="27"/>
  <c r="BX171" i="27"/>
  <c r="BD175" i="27"/>
  <c r="L178" i="27"/>
  <c r="C180" i="27"/>
  <c r="AZ181" i="27"/>
  <c r="AL182" i="27"/>
  <c r="AK183" i="27"/>
  <c r="Y184" i="27"/>
  <c r="CM184" i="27"/>
  <c r="BA185" i="27"/>
  <c r="I186" i="27"/>
  <c r="BM186" i="27"/>
  <c r="L187" i="27"/>
  <c r="BI187" i="27"/>
  <c r="G188" i="27"/>
  <c r="BD188" i="27"/>
  <c r="N189" i="27"/>
  <c r="BK189" i="27"/>
  <c r="I190" i="27"/>
  <c r="BF190" i="27"/>
  <c r="D191" i="27"/>
  <c r="BA191" i="27"/>
  <c r="BH192" i="27"/>
  <c r="F193" i="27"/>
  <c r="AO193" i="27"/>
  <c r="BP193" i="27"/>
  <c r="CN193" i="27"/>
  <c r="Q194" i="27"/>
  <c r="AR194" i="27"/>
  <c r="BO194" i="27"/>
  <c r="CP194" i="27"/>
  <c r="P195" i="27"/>
  <c r="AQ195" i="27"/>
  <c r="BQ195" i="27"/>
  <c r="CM195" i="27"/>
  <c r="L196" i="27"/>
  <c r="AJ196" i="27"/>
  <c r="BF196" i="27"/>
  <c r="CD196" i="27"/>
  <c r="B197" i="27"/>
  <c r="AA197" i="27"/>
  <c r="AW197" i="27"/>
  <c r="BV197" i="27"/>
  <c r="CR197" i="27"/>
  <c r="S198" i="27"/>
  <c r="AO198" i="27"/>
  <c r="BL198" i="27"/>
  <c r="CG198" i="27"/>
  <c r="C199" i="27"/>
  <c r="V199" i="27"/>
  <c r="AR199" i="27"/>
  <c r="BK199" i="27"/>
  <c r="CD199" i="27"/>
  <c r="CW199" i="27"/>
  <c r="Q200" i="27"/>
  <c r="AG200" i="27"/>
  <c r="AW200" i="27"/>
  <c r="BM200" i="27"/>
  <c r="CC200" i="27"/>
  <c r="CS200" i="27"/>
  <c r="K201" i="27"/>
  <c r="AA201" i="27"/>
  <c r="AQ201" i="27"/>
  <c r="BG201" i="27"/>
  <c r="BW201" i="27"/>
  <c r="CM201" i="27"/>
  <c r="E202" i="27"/>
  <c r="U202" i="27"/>
  <c r="AK202" i="27"/>
  <c r="BA202" i="27"/>
  <c r="BQ202" i="27"/>
  <c r="CG202" i="27"/>
  <c r="CW202" i="27"/>
  <c r="O203" i="27"/>
  <c r="AE203" i="27"/>
  <c r="AU203" i="27"/>
  <c r="BK203" i="27"/>
  <c r="CA203" i="27"/>
  <c r="J104" i="27"/>
  <c r="Z104" i="27"/>
  <c r="BF104" i="27"/>
  <c r="CL104" i="27"/>
  <c r="AN183" i="27"/>
  <c r="BN186" i="27"/>
  <c r="J190" i="27"/>
  <c r="L192" i="27"/>
  <c r="BR193" i="27"/>
  <c r="BP194" i="27"/>
  <c r="CN195" i="27"/>
  <c r="D197" i="27"/>
  <c r="AP198" i="27"/>
  <c r="X199" i="27"/>
  <c r="R200" i="27"/>
  <c r="CD200" i="27"/>
  <c r="BH201" i="27"/>
  <c r="BB202" i="27"/>
  <c r="CR203" i="27"/>
  <c r="P180" i="27"/>
  <c r="BV187" i="27"/>
  <c r="F191" i="27"/>
  <c r="AR193" i="27"/>
  <c r="BR194" i="27"/>
  <c r="P196" i="27"/>
  <c r="BO198" i="27"/>
  <c r="S200" i="27"/>
  <c r="CU200" i="27"/>
  <c r="CO201" i="27"/>
  <c r="AW203" i="27"/>
  <c r="CG172" i="27"/>
  <c r="BG181" i="27"/>
  <c r="BW187" i="27"/>
  <c r="BN189" i="27"/>
  <c r="BK192" i="27"/>
  <c r="CU193" i="27"/>
  <c r="CT194" i="27"/>
  <c r="AM196" i="27"/>
  <c r="BB197" i="27"/>
  <c r="S191" i="27"/>
  <c r="X195" i="27"/>
  <c r="AF197" i="27"/>
  <c r="H199" i="27"/>
  <c r="AZ200" i="27"/>
  <c r="BK201" i="27"/>
  <c r="CJ202" i="27"/>
  <c r="CU203" i="27"/>
  <c r="BP191" i="27"/>
  <c r="AV195" i="27"/>
  <c r="BE197" i="27"/>
  <c r="BA200" i="27"/>
  <c r="BZ201" i="27"/>
  <c r="CK202" i="27"/>
  <c r="BQ200" i="27"/>
  <c r="B203" i="27"/>
  <c r="CG200" i="27"/>
  <c r="CV200" i="27"/>
  <c r="H202" i="27"/>
  <c r="AH203" i="27"/>
  <c r="CH199" i="27"/>
  <c r="X202" i="27"/>
  <c r="N201" i="27"/>
  <c r="CH196" i="27"/>
  <c r="BO203" i="27"/>
  <c r="CU194" i="27"/>
  <c r="AK200" i="27"/>
  <c r="Z186" i="27"/>
  <c r="AB199" i="27"/>
  <c r="BZ104" i="27"/>
  <c r="T200" i="27"/>
  <c r="AE197" i="27"/>
  <c r="BX178" i="27"/>
  <c r="CC186" i="27"/>
  <c r="BT195" i="27"/>
  <c r="BZ197" i="27"/>
  <c r="AC199" i="27"/>
  <c r="BP200" i="27"/>
  <c r="CA201" i="27"/>
  <c r="M104" i="27"/>
  <c r="CP201" i="27"/>
  <c r="R203" i="27"/>
  <c r="V198" i="27"/>
  <c r="AS104" i="27"/>
  <c r="BU193" i="27"/>
  <c r="BL196" i="27"/>
  <c r="AT198" i="27"/>
  <c r="V194" i="27"/>
  <c r="AW194" i="27"/>
  <c r="AU201" i="27"/>
  <c r="F199" i="27"/>
  <c r="O192" i="27"/>
  <c r="BV195" i="27"/>
  <c r="CA197" i="27"/>
  <c r="AU199" i="27"/>
  <c r="N104" i="27"/>
  <c r="CG199" i="27"/>
  <c r="AI203" i="27"/>
  <c r="BJ104" i="27"/>
  <c r="D200" i="27"/>
  <c r="AE201" i="27"/>
  <c r="BT202" i="27"/>
  <c r="AA187" i="27"/>
  <c r="BL192" i="27"/>
  <c r="CP195" i="27"/>
  <c r="CV197" i="27"/>
  <c r="AV199" i="27"/>
  <c r="CF200" i="27"/>
  <c r="CQ201" i="27"/>
  <c r="C203" i="27"/>
  <c r="AC104" i="27"/>
  <c r="BX187" i="27"/>
  <c r="CR195" i="27"/>
  <c r="BO199" i="27"/>
  <c r="S203" i="27"/>
  <c r="I202" i="27"/>
  <c r="AR198" i="27"/>
  <c r="Y202" i="27"/>
  <c r="BK183" i="27"/>
  <c r="BU190" i="27"/>
  <c r="BU202" i="27"/>
  <c r="AV180" i="27"/>
  <c r="BN199" i="27"/>
  <c r="AD104" i="27"/>
  <c r="AT104" i="27"/>
  <c r="AN196" i="27"/>
  <c r="CV193" i="27"/>
  <c r="AX203" i="27"/>
  <c r="BQ198" i="27"/>
  <c r="BD202" i="27"/>
  <c r="CT203" i="27"/>
  <c r="J193" i="27"/>
  <c r="BN203" i="27"/>
  <c r="J197" i="27"/>
  <c r="CA181" i="27"/>
  <c r="V188" i="27"/>
  <c r="AX193" i="27"/>
  <c r="R196" i="27"/>
  <c r="X198" i="27"/>
  <c r="CW200" i="27"/>
  <c r="AO202" i="27"/>
  <c r="AJ200" i="27"/>
  <c r="BS188" i="27"/>
  <c r="BI104" i="27"/>
  <c r="AD201" i="27"/>
  <c r="CO104" i="27"/>
  <c r="AL176" i="27"/>
  <c r="BL182" i="27"/>
  <c r="CI196" i="27"/>
  <c r="BU185" i="27"/>
  <c r="R189" i="27"/>
  <c r="BM196" i="27"/>
  <c r="BP198" i="27"/>
  <c r="B200" i="27"/>
  <c r="O201" i="27"/>
  <c r="AN202" i="27"/>
  <c r="AY203" i="27"/>
  <c r="BY104" i="27"/>
  <c r="BZ189" i="27"/>
  <c r="CK198" i="27"/>
  <c r="CE203" i="27"/>
  <c r="BJ201" i="27"/>
  <c r="AE184" i="27"/>
  <c r="X190" i="27"/>
  <c r="BX194" i="27"/>
  <c r="CL198" i="27"/>
  <c r="U200" i="27"/>
  <c r="AT201" i="27"/>
  <c r="BE202" i="27"/>
  <c r="CD203" i="27"/>
  <c r="CP104" i="27"/>
  <c r="B2" i="27"/>
  <c r="B104" i="27" s="1"/>
  <c r="DW7" i="11"/>
  <c r="DW8" i="11"/>
  <c r="DW9" i="11"/>
  <c r="DW10" i="11"/>
  <c r="DW11" i="11"/>
  <c r="DW12" i="11"/>
  <c r="DW13" i="11"/>
  <c r="DW14" i="11"/>
  <c r="DW15" i="11"/>
  <c r="DW16" i="11"/>
  <c r="DW17" i="11"/>
  <c r="DW18" i="11"/>
  <c r="DW19" i="11"/>
  <c r="DW20" i="11"/>
  <c r="DW21" i="11"/>
  <c r="DW22" i="11"/>
  <c r="DW23" i="11"/>
  <c r="DW24" i="11"/>
  <c r="DW25" i="11"/>
  <c r="DW26" i="11"/>
  <c r="DW27" i="11"/>
  <c r="DW28" i="11"/>
  <c r="DW29" i="11"/>
  <c r="DW30" i="11"/>
  <c r="DW31" i="11"/>
  <c r="DW32" i="11"/>
  <c r="DW33" i="11"/>
  <c r="DW34" i="11"/>
  <c r="DW35" i="11"/>
  <c r="DW36" i="11"/>
  <c r="DW37" i="11"/>
  <c r="DW38" i="11"/>
  <c r="DW39" i="11"/>
  <c r="DW40" i="11"/>
  <c r="DW41" i="11"/>
  <c r="DW42" i="11"/>
  <c r="DW43" i="11"/>
  <c r="DW44" i="11"/>
  <c r="DW45" i="11"/>
  <c r="DW46" i="11"/>
  <c r="DW47" i="11"/>
  <c r="DW48" i="11"/>
  <c r="DW49" i="11"/>
  <c r="DW50" i="11"/>
  <c r="DW51" i="11"/>
  <c r="DW52" i="11"/>
  <c r="DW53" i="11"/>
  <c r="DW54" i="11"/>
  <c r="DW55" i="11"/>
  <c r="DW56" i="11"/>
  <c r="DW57" i="11"/>
  <c r="DW58" i="11"/>
  <c r="DW59" i="11"/>
  <c r="DW60" i="11"/>
  <c r="DW61" i="11"/>
  <c r="DW62" i="11"/>
  <c r="DW63" i="11"/>
  <c r="DW64" i="11"/>
  <c r="DW65" i="11"/>
  <c r="DW66" i="11"/>
  <c r="DW67" i="11"/>
  <c r="DW68" i="11"/>
  <c r="DW69" i="11"/>
  <c r="DW70" i="11"/>
  <c r="DW71" i="11"/>
  <c r="DW72" i="11"/>
  <c r="DW73" i="11"/>
  <c r="DW74" i="11"/>
  <c r="DW75" i="11"/>
  <c r="DW76" i="11"/>
  <c r="DW77" i="11"/>
  <c r="DW78" i="11"/>
  <c r="DW79" i="11"/>
  <c r="DW80" i="11"/>
  <c r="DW81" i="11"/>
  <c r="DW82" i="11"/>
  <c r="DW83" i="11"/>
  <c r="DW84" i="11"/>
  <c r="DW85" i="11"/>
  <c r="DW86" i="11"/>
  <c r="DW87" i="11"/>
  <c r="DW88" i="11"/>
  <c r="DW89" i="11"/>
  <c r="DW90" i="11"/>
  <c r="DW91" i="11"/>
  <c r="DW92" i="11"/>
  <c r="DW93" i="11"/>
  <c r="DW94" i="11"/>
  <c r="DW95" i="11"/>
  <c r="DW96" i="11"/>
  <c r="DW97" i="11"/>
  <c r="DW98" i="11"/>
  <c r="DW99" i="11"/>
  <c r="DW100" i="11"/>
  <c r="DW101" i="11"/>
  <c r="DW102" i="11"/>
  <c r="DW103" i="11"/>
  <c r="DW104" i="11"/>
  <c r="DW105" i="11"/>
  <c r="DW6" i="11"/>
  <c r="DV7" i="11"/>
  <c r="DV8" i="11"/>
  <c r="DV9" i="11"/>
  <c r="DV10" i="11"/>
  <c r="DV11" i="11"/>
  <c r="DV12" i="11"/>
  <c r="DV13" i="11"/>
  <c r="DV14" i="11"/>
  <c r="DV15" i="11"/>
  <c r="DV16" i="11"/>
  <c r="DV17" i="11"/>
  <c r="DV18" i="11"/>
  <c r="DV19" i="11"/>
  <c r="DV20" i="11"/>
  <c r="DV21" i="11"/>
  <c r="DV22" i="11"/>
  <c r="DV23" i="11"/>
  <c r="DV24" i="11"/>
  <c r="DV25" i="11"/>
  <c r="DV26" i="11"/>
  <c r="DV27" i="11"/>
  <c r="DV28" i="11"/>
  <c r="DV29" i="11"/>
  <c r="DV30" i="11"/>
  <c r="DV31" i="11"/>
  <c r="DV32" i="11"/>
  <c r="DV33" i="11"/>
  <c r="DV34" i="11"/>
  <c r="DV35" i="11"/>
  <c r="DV36" i="11"/>
  <c r="DV37" i="11"/>
  <c r="DV38" i="11"/>
  <c r="DV39" i="11"/>
  <c r="DV40" i="11"/>
  <c r="DV41" i="11"/>
  <c r="DV42" i="11"/>
  <c r="DV43" i="11"/>
  <c r="DV44" i="11"/>
  <c r="DV45" i="11"/>
  <c r="DV46" i="11"/>
  <c r="DV47" i="11"/>
  <c r="DV48" i="11"/>
  <c r="DV49" i="11"/>
  <c r="DV50" i="11"/>
  <c r="DV51" i="11"/>
  <c r="DV52" i="11"/>
  <c r="DV53" i="11"/>
  <c r="DV54" i="11"/>
  <c r="DV55" i="11"/>
  <c r="DV56" i="11"/>
  <c r="DV57" i="11"/>
  <c r="DV58" i="11"/>
  <c r="DV59" i="11"/>
  <c r="DV60" i="11"/>
  <c r="DV61" i="11"/>
  <c r="DV62" i="11"/>
  <c r="DV63" i="11"/>
  <c r="DV64" i="11"/>
  <c r="DV65" i="11"/>
  <c r="DV66" i="11"/>
  <c r="DV67" i="11"/>
  <c r="DV68" i="11"/>
  <c r="DV69" i="11"/>
  <c r="DV70" i="11"/>
  <c r="DV71" i="11"/>
  <c r="DV72" i="11"/>
  <c r="DV73" i="11"/>
  <c r="DV74" i="11"/>
  <c r="DV75" i="11"/>
  <c r="DV76" i="11"/>
  <c r="DV77" i="11"/>
  <c r="DV78" i="11"/>
  <c r="DV79" i="11"/>
  <c r="DV80" i="11"/>
  <c r="DV81" i="11"/>
  <c r="DV82" i="11"/>
  <c r="DV83" i="11"/>
  <c r="DV84" i="11"/>
  <c r="DV85" i="11"/>
  <c r="DV86" i="11"/>
  <c r="DV87" i="11"/>
  <c r="DV88" i="11"/>
  <c r="DV89" i="11"/>
  <c r="DV90" i="11"/>
  <c r="DV91" i="11"/>
  <c r="DV92" i="11"/>
  <c r="DV93" i="11"/>
  <c r="DV94" i="11"/>
  <c r="DV95" i="11"/>
  <c r="DV96" i="11"/>
  <c r="DV97" i="11"/>
  <c r="DV98" i="11"/>
  <c r="DV99" i="11"/>
  <c r="DV100" i="11"/>
  <c r="DV101" i="11"/>
  <c r="DV102" i="11"/>
  <c r="DV103" i="11"/>
  <c r="DV104" i="11"/>
  <c r="DV105" i="11"/>
  <c r="DV6" i="11"/>
  <c r="DR7" i="11"/>
  <c r="DR8" i="11"/>
  <c r="DR9" i="11"/>
  <c r="DR10" i="11"/>
  <c r="DR11" i="11"/>
  <c r="DR12" i="11"/>
  <c r="DR13" i="11"/>
  <c r="DR14" i="11"/>
  <c r="DR15" i="11"/>
  <c r="DR16" i="11"/>
  <c r="DR17" i="11"/>
  <c r="DR18" i="11"/>
  <c r="DR19" i="11"/>
  <c r="DR20" i="11"/>
  <c r="DR21" i="11"/>
  <c r="DR22" i="11"/>
  <c r="DR23" i="11"/>
  <c r="DR24" i="11"/>
  <c r="DR25" i="11"/>
  <c r="DR26" i="11"/>
  <c r="DR27" i="11"/>
  <c r="DR28" i="11"/>
  <c r="DR29" i="11"/>
  <c r="DR30" i="11"/>
  <c r="DR31" i="11"/>
  <c r="DR32" i="11"/>
  <c r="DR33" i="11"/>
  <c r="DR34" i="11"/>
  <c r="DR35" i="11"/>
  <c r="DR36" i="11"/>
  <c r="DR37" i="11"/>
  <c r="DR38" i="11"/>
  <c r="DR39" i="11"/>
  <c r="DR40" i="11"/>
  <c r="DR41" i="11"/>
  <c r="DR42" i="11"/>
  <c r="DR43" i="11"/>
  <c r="DR44" i="11"/>
  <c r="DR45" i="11"/>
  <c r="DR46" i="11"/>
  <c r="DR47" i="11"/>
  <c r="DR48" i="11"/>
  <c r="DR49" i="11"/>
  <c r="DR50" i="11"/>
  <c r="DR51" i="11"/>
  <c r="DR52" i="11"/>
  <c r="DR53" i="11"/>
  <c r="DR54" i="11"/>
  <c r="DR55" i="11"/>
  <c r="DR56" i="11"/>
  <c r="DR57" i="11"/>
  <c r="DR58" i="11"/>
  <c r="DR59" i="11"/>
  <c r="DR60" i="11"/>
  <c r="DR61" i="11"/>
  <c r="DR62" i="11"/>
  <c r="DR63" i="11"/>
  <c r="DR64" i="11"/>
  <c r="DR65" i="11"/>
  <c r="DR66" i="11"/>
  <c r="DR67" i="11"/>
  <c r="DR68" i="11"/>
  <c r="DR69" i="11"/>
  <c r="DR70" i="11"/>
  <c r="DR71" i="11"/>
  <c r="DR72" i="11"/>
  <c r="DR73" i="11"/>
  <c r="DR74" i="11"/>
  <c r="DR75" i="11"/>
  <c r="DR76" i="11"/>
  <c r="DR77" i="11"/>
  <c r="DR78" i="11"/>
  <c r="DR79" i="11"/>
  <c r="DR80" i="11"/>
  <c r="DR81" i="11"/>
  <c r="DR82" i="11"/>
  <c r="DR83" i="11"/>
  <c r="DR84" i="11"/>
  <c r="DR85" i="11"/>
  <c r="DR86" i="11"/>
  <c r="DR87" i="11"/>
  <c r="DR88" i="11"/>
  <c r="DR89" i="11"/>
  <c r="DR90" i="11"/>
  <c r="DR91" i="11"/>
  <c r="DR92" i="11"/>
  <c r="DR93" i="11"/>
  <c r="DR94" i="11"/>
  <c r="DR95" i="11"/>
  <c r="DR96" i="11"/>
  <c r="DR97" i="11"/>
  <c r="DR98" i="11"/>
  <c r="DR99" i="11"/>
  <c r="DR100" i="11"/>
  <c r="DR101" i="11"/>
  <c r="DR102" i="11"/>
  <c r="DR103" i="11"/>
  <c r="DR104" i="11"/>
  <c r="DR105" i="11"/>
  <c r="DR6" i="11"/>
  <c r="DP7" i="11"/>
  <c r="DP8" i="11"/>
  <c r="DP9" i="11"/>
  <c r="DP10" i="11"/>
  <c r="DP11" i="11"/>
  <c r="DP12" i="11"/>
  <c r="DP13" i="11"/>
  <c r="DP14" i="11"/>
  <c r="DP15" i="11"/>
  <c r="DP16" i="11"/>
  <c r="DP17" i="11"/>
  <c r="DP18" i="11"/>
  <c r="DP19" i="11"/>
  <c r="DP20" i="11"/>
  <c r="DP21" i="11"/>
  <c r="DP22" i="11"/>
  <c r="DP23" i="11"/>
  <c r="DP24" i="11"/>
  <c r="DP25" i="11"/>
  <c r="DP26" i="11"/>
  <c r="DP27" i="11"/>
  <c r="DP28" i="11"/>
  <c r="DP29" i="11"/>
  <c r="DP30" i="11"/>
  <c r="DP31" i="11"/>
  <c r="DP32" i="11"/>
  <c r="DP33" i="11"/>
  <c r="DP34" i="11"/>
  <c r="DP35" i="11"/>
  <c r="DP36" i="11"/>
  <c r="DP37" i="11"/>
  <c r="DP38" i="11"/>
  <c r="DP39" i="11"/>
  <c r="DP40" i="11"/>
  <c r="DP41" i="11"/>
  <c r="DP42" i="11"/>
  <c r="DP43" i="11"/>
  <c r="DP44" i="11"/>
  <c r="DP45" i="11"/>
  <c r="DP46" i="11"/>
  <c r="DP47" i="11"/>
  <c r="DP48" i="11"/>
  <c r="DP49" i="11"/>
  <c r="DP50" i="11"/>
  <c r="DP51" i="11"/>
  <c r="DP52" i="11"/>
  <c r="DP53" i="11"/>
  <c r="DP54" i="11"/>
  <c r="DP55" i="11"/>
  <c r="DP56" i="11"/>
  <c r="DP57" i="11"/>
  <c r="DP58" i="11"/>
  <c r="DP59" i="11"/>
  <c r="DP60" i="11"/>
  <c r="DP61" i="11"/>
  <c r="DP62" i="11"/>
  <c r="DP63" i="11"/>
  <c r="DP64" i="11"/>
  <c r="DP65" i="11"/>
  <c r="DP66" i="11"/>
  <c r="DP67" i="11"/>
  <c r="DP68" i="11"/>
  <c r="DP69" i="11"/>
  <c r="DP70" i="11"/>
  <c r="DP71" i="11"/>
  <c r="DP72" i="11"/>
  <c r="DP73" i="11"/>
  <c r="DP74" i="11"/>
  <c r="DP75" i="11"/>
  <c r="DP76" i="11"/>
  <c r="DP77" i="11"/>
  <c r="DP78" i="11"/>
  <c r="DP79" i="11"/>
  <c r="DP80" i="11"/>
  <c r="DP81" i="11"/>
  <c r="DP82" i="11"/>
  <c r="DP83" i="11"/>
  <c r="DP84" i="11"/>
  <c r="DP85" i="11"/>
  <c r="DP86" i="11"/>
  <c r="DP87" i="11"/>
  <c r="DP88" i="11"/>
  <c r="DP89" i="11"/>
  <c r="DP90" i="11"/>
  <c r="DP91" i="11"/>
  <c r="DP92" i="11"/>
  <c r="DP93" i="11"/>
  <c r="DP94" i="11"/>
  <c r="DP95" i="11"/>
  <c r="DP96" i="11"/>
  <c r="DP97" i="11"/>
  <c r="DP98" i="11"/>
  <c r="DP99" i="11"/>
  <c r="DP100" i="11"/>
  <c r="DP101" i="11"/>
  <c r="DP102" i="11"/>
  <c r="DP103" i="11"/>
  <c r="DP104" i="11"/>
  <c r="DP105" i="11"/>
  <c r="DP6" i="11"/>
  <c r="DL7" i="11"/>
  <c r="DL8" i="11"/>
  <c r="DL9" i="11"/>
  <c r="DL10" i="11"/>
  <c r="DL11" i="11"/>
  <c r="DL12" i="11"/>
  <c r="DL13" i="11"/>
  <c r="DL14" i="11"/>
  <c r="DL15" i="11"/>
  <c r="DL16" i="11"/>
  <c r="DL17" i="11"/>
  <c r="DL18" i="11"/>
  <c r="DL19" i="11"/>
  <c r="DL20" i="11"/>
  <c r="DL21" i="11"/>
  <c r="DL22" i="11"/>
  <c r="DL23" i="11"/>
  <c r="DL24" i="11"/>
  <c r="DL25" i="11"/>
  <c r="DL26" i="11"/>
  <c r="DL27" i="11"/>
  <c r="DL28" i="11"/>
  <c r="DL29" i="11"/>
  <c r="DL30" i="11"/>
  <c r="DL31" i="11"/>
  <c r="DL32" i="11"/>
  <c r="DL33" i="11"/>
  <c r="DL34" i="11"/>
  <c r="DL35" i="11"/>
  <c r="DL36" i="11"/>
  <c r="DL37" i="11"/>
  <c r="DL38" i="11"/>
  <c r="DL39" i="11"/>
  <c r="DL40" i="11"/>
  <c r="DL41" i="11"/>
  <c r="DL42" i="11"/>
  <c r="DL43" i="11"/>
  <c r="DL44" i="11"/>
  <c r="DL45" i="11"/>
  <c r="DL46" i="11"/>
  <c r="DL47" i="11"/>
  <c r="DL48" i="11"/>
  <c r="DL49" i="11"/>
  <c r="DL50" i="11"/>
  <c r="DL51" i="11"/>
  <c r="DL52" i="11"/>
  <c r="DL53" i="11"/>
  <c r="DL54" i="11"/>
  <c r="DL55" i="11"/>
  <c r="DL56" i="11"/>
  <c r="DL57" i="11"/>
  <c r="DL58" i="11"/>
  <c r="DL59" i="11"/>
  <c r="DL60" i="11"/>
  <c r="DL61" i="11"/>
  <c r="DL62" i="11"/>
  <c r="DL63" i="11"/>
  <c r="DL64" i="11"/>
  <c r="DL65" i="11"/>
  <c r="DL66" i="11"/>
  <c r="DL67" i="11"/>
  <c r="DL68" i="11"/>
  <c r="DL69" i="11"/>
  <c r="DL70" i="11"/>
  <c r="DL71" i="11"/>
  <c r="DL72" i="11"/>
  <c r="DL73" i="11"/>
  <c r="DL74" i="11"/>
  <c r="DL75" i="11"/>
  <c r="DL76" i="11"/>
  <c r="DL77" i="11"/>
  <c r="DL78" i="11"/>
  <c r="DL79" i="11"/>
  <c r="DL80" i="11"/>
  <c r="DL81" i="11"/>
  <c r="DL82" i="11"/>
  <c r="DL83" i="11"/>
  <c r="DL84" i="11"/>
  <c r="DL85" i="11"/>
  <c r="DL86" i="11"/>
  <c r="DL87" i="11"/>
  <c r="DL88" i="11"/>
  <c r="DL89" i="11"/>
  <c r="DL90" i="11"/>
  <c r="DL91" i="11"/>
  <c r="DL92" i="11"/>
  <c r="DL93" i="11"/>
  <c r="DL94" i="11"/>
  <c r="DL95" i="11"/>
  <c r="DL96" i="11"/>
  <c r="DL97" i="11"/>
  <c r="DL98" i="11"/>
  <c r="DL99" i="11"/>
  <c r="DL100" i="11"/>
  <c r="DL101" i="11"/>
  <c r="DL102" i="11"/>
  <c r="DL103" i="11"/>
  <c r="DL104" i="11"/>
  <c r="DL105" i="11"/>
  <c r="DL6" i="11"/>
  <c r="DJ7" i="11"/>
  <c r="DJ8" i="11"/>
  <c r="DJ9" i="11"/>
  <c r="DJ10" i="11"/>
  <c r="DJ11" i="11"/>
  <c r="DJ12" i="11"/>
  <c r="DJ13" i="11"/>
  <c r="DJ14" i="11"/>
  <c r="DJ15" i="11"/>
  <c r="DJ16" i="11"/>
  <c r="DJ17" i="11"/>
  <c r="DJ18" i="11"/>
  <c r="DJ19" i="11"/>
  <c r="DJ20" i="11"/>
  <c r="DJ21" i="11"/>
  <c r="DJ22" i="11"/>
  <c r="DJ23" i="11"/>
  <c r="DJ24" i="11"/>
  <c r="DJ25" i="11"/>
  <c r="DJ26" i="11"/>
  <c r="DJ27" i="11"/>
  <c r="DJ28" i="11"/>
  <c r="DJ29" i="11"/>
  <c r="DJ30" i="11"/>
  <c r="DJ31" i="11"/>
  <c r="DJ32" i="11"/>
  <c r="DJ33" i="11"/>
  <c r="DJ34" i="11"/>
  <c r="DJ35" i="11"/>
  <c r="DJ36" i="11"/>
  <c r="DJ37" i="11"/>
  <c r="DJ38" i="11"/>
  <c r="DJ39" i="11"/>
  <c r="DJ40" i="11"/>
  <c r="DJ41" i="11"/>
  <c r="DJ42" i="11"/>
  <c r="DJ43" i="11"/>
  <c r="DJ44" i="11"/>
  <c r="DJ45" i="11"/>
  <c r="DJ46" i="11"/>
  <c r="DJ47" i="11"/>
  <c r="DJ48" i="11"/>
  <c r="DJ49" i="11"/>
  <c r="DJ50" i="11"/>
  <c r="DJ51" i="11"/>
  <c r="DJ52" i="11"/>
  <c r="DJ53" i="11"/>
  <c r="DJ54" i="11"/>
  <c r="DJ55" i="11"/>
  <c r="DJ56" i="11"/>
  <c r="DJ57" i="11"/>
  <c r="DJ58" i="11"/>
  <c r="DJ59" i="11"/>
  <c r="DJ60" i="11"/>
  <c r="DJ61" i="11"/>
  <c r="DJ62" i="11"/>
  <c r="DJ63" i="11"/>
  <c r="DJ64" i="11"/>
  <c r="DJ65" i="11"/>
  <c r="DJ66" i="11"/>
  <c r="DJ67" i="11"/>
  <c r="DJ68" i="11"/>
  <c r="DJ69" i="11"/>
  <c r="DJ70" i="11"/>
  <c r="DJ71" i="11"/>
  <c r="DJ72" i="11"/>
  <c r="DJ73" i="11"/>
  <c r="DJ74" i="11"/>
  <c r="DJ75" i="11"/>
  <c r="DJ76" i="11"/>
  <c r="DJ77" i="11"/>
  <c r="DJ78" i="11"/>
  <c r="DJ79" i="11"/>
  <c r="DJ80" i="11"/>
  <c r="DJ81" i="11"/>
  <c r="DJ82" i="11"/>
  <c r="DJ83" i="11"/>
  <c r="DJ84" i="11"/>
  <c r="DJ85" i="11"/>
  <c r="DJ86" i="11"/>
  <c r="DJ87" i="11"/>
  <c r="DJ88" i="11"/>
  <c r="DJ89" i="11"/>
  <c r="DJ90" i="11"/>
  <c r="DJ91" i="11"/>
  <c r="DJ92" i="11"/>
  <c r="DJ93" i="11"/>
  <c r="DJ94" i="11"/>
  <c r="DJ95" i="11"/>
  <c r="DJ96" i="11"/>
  <c r="DJ97" i="11"/>
  <c r="DJ98" i="11"/>
  <c r="DJ99" i="11"/>
  <c r="DJ100" i="11"/>
  <c r="DJ101" i="11"/>
  <c r="DJ102" i="11"/>
  <c r="DJ103" i="11"/>
  <c r="DJ104" i="11"/>
  <c r="DJ105" i="11"/>
  <c r="DJ6" i="11"/>
  <c r="CP105" i="11"/>
  <c r="CP104" i="11"/>
  <c r="CP103" i="11"/>
  <c r="CP102" i="11"/>
  <c r="CP101" i="11"/>
  <c r="CP100" i="11"/>
  <c r="CP99" i="11"/>
  <c r="CP98" i="11"/>
  <c r="CP97" i="11"/>
  <c r="CP96" i="11"/>
  <c r="CP95" i="11"/>
  <c r="CP94" i="11"/>
  <c r="CP93" i="11"/>
  <c r="CP92" i="11"/>
  <c r="CP91" i="11"/>
  <c r="CP90" i="11"/>
  <c r="CP89" i="11"/>
  <c r="CP88" i="11"/>
  <c r="CP87" i="11"/>
  <c r="CP86" i="11"/>
  <c r="CP85" i="11"/>
  <c r="CP84" i="11"/>
  <c r="CP83" i="11"/>
  <c r="CP82" i="11"/>
  <c r="CP81" i="11"/>
  <c r="CP80" i="11"/>
  <c r="CP79" i="11"/>
  <c r="CP78" i="11"/>
  <c r="CP77" i="11"/>
  <c r="CP76" i="11"/>
  <c r="CP75" i="11"/>
  <c r="CP74" i="11"/>
  <c r="CP73" i="11"/>
  <c r="CP72" i="11"/>
  <c r="CP71" i="11"/>
  <c r="CP70" i="11"/>
  <c r="CP69" i="11"/>
  <c r="CP68" i="11"/>
  <c r="CP67" i="11"/>
  <c r="CP66" i="11"/>
  <c r="CP65" i="11"/>
  <c r="CP64" i="11"/>
  <c r="CP63" i="11"/>
  <c r="CP62" i="11"/>
  <c r="CP61" i="11"/>
  <c r="CP60" i="11"/>
  <c r="CP59" i="11"/>
  <c r="CP58" i="11"/>
  <c r="CP57" i="11"/>
  <c r="CP56" i="11"/>
  <c r="CP55" i="11"/>
  <c r="CP54" i="11"/>
  <c r="CP53" i="11"/>
  <c r="CP52" i="11"/>
  <c r="CP51" i="11"/>
  <c r="CP50" i="11"/>
  <c r="CP49" i="11"/>
  <c r="CP48" i="11"/>
  <c r="CP47" i="11"/>
  <c r="CP46" i="11"/>
  <c r="CP45" i="11"/>
  <c r="CP44" i="11"/>
  <c r="CP43" i="11"/>
  <c r="CP42" i="11"/>
  <c r="CP41" i="11"/>
  <c r="CP40" i="11"/>
  <c r="CP39" i="11"/>
  <c r="CP38" i="11"/>
  <c r="CP37" i="11"/>
  <c r="CP36" i="11"/>
  <c r="CP35" i="11"/>
  <c r="CP34" i="11"/>
  <c r="CP33" i="11"/>
  <c r="CP32" i="11"/>
  <c r="CP31" i="11"/>
  <c r="CP30" i="11"/>
  <c r="CP29" i="11"/>
  <c r="CP28" i="11"/>
  <c r="CP27" i="11"/>
  <c r="CP26" i="11"/>
  <c r="CP25" i="11"/>
  <c r="CP24" i="11"/>
  <c r="CP23" i="11"/>
  <c r="CP22" i="11"/>
  <c r="CP21" i="11"/>
  <c r="CP20" i="11"/>
  <c r="CP19" i="11"/>
  <c r="CP18" i="11"/>
  <c r="CP17" i="11"/>
  <c r="CP16" i="11"/>
  <c r="CP15" i="11"/>
  <c r="CP14" i="11"/>
  <c r="CP13" i="11"/>
  <c r="CP12" i="11"/>
  <c r="CP11" i="11"/>
  <c r="CP10" i="11"/>
  <c r="CP9" i="11"/>
  <c r="CP8" i="11"/>
  <c r="CP7" i="11"/>
  <c r="Q102" i="3"/>
  <c r="R102" i="3"/>
  <c r="S102" i="3"/>
  <c r="T102" i="3"/>
  <c r="U102" i="3"/>
  <c r="V102" i="3"/>
  <c r="W102" i="3"/>
  <c r="X102" i="3"/>
  <c r="Y102" i="3"/>
  <c r="Z102" i="3"/>
  <c r="AA102" i="3"/>
  <c r="AB102" i="3"/>
  <c r="AC102" i="3"/>
  <c r="AD102" i="3"/>
  <c r="AE102" i="3"/>
  <c r="AF102" i="3"/>
  <c r="AG102" i="3"/>
  <c r="AH102" i="3"/>
  <c r="AI102" i="3"/>
  <c r="AJ102" i="3"/>
  <c r="AK102" i="3"/>
  <c r="AL102" i="3"/>
  <c r="AM102" i="3"/>
  <c r="AN102" i="3"/>
  <c r="AO102" i="3"/>
  <c r="AP102" i="3"/>
  <c r="AQ102" i="3"/>
  <c r="AR102" i="3"/>
  <c r="AS102" i="3"/>
  <c r="AT102" i="3"/>
  <c r="AU102" i="3"/>
  <c r="AV102" i="3"/>
  <c r="AW102" i="3"/>
  <c r="AX102" i="3"/>
  <c r="AY102" i="3"/>
  <c r="AZ102" i="3"/>
  <c r="BA102" i="3"/>
  <c r="BB102" i="3"/>
  <c r="BC102" i="3"/>
  <c r="BD102" i="3"/>
  <c r="BE102" i="3"/>
  <c r="BF102" i="3"/>
  <c r="BG102" i="3"/>
  <c r="BH102" i="3"/>
  <c r="BI102" i="3"/>
  <c r="BJ102" i="3"/>
  <c r="BK102" i="3"/>
  <c r="BL102" i="3"/>
  <c r="BM102" i="3"/>
  <c r="BN102" i="3"/>
  <c r="BO102" i="3"/>
  <c r="BP102" i="3"/>
  <c r="BQ102" i="3"/>
  <c r="BR102" i="3"/>
  <c r="BS102" i="3"/>
  <c r="BT102" i="3"/>
  <c r="BU102" i="3"/>
  <c r="BV102" i="3"/>
  <c r="BW102" i="3"/>
  <c r="BX102" i="3"/>
  <c r="BY102" i="3"/>
  <c r="BZ102" i="3"/>
  <c r="CA102" i="3"/>
  <c r="CB102" i="3"/>
  <c r="CC102" i="3"/>
  <c r="CD102" i="3"/>
  <c r="CE102" i="3"/>
  <c r="CF102" i="3"/>
  <c r="CG102" i="3"/>
  <c r="CH102" i="3"/>
  <c r="CI102" i="3"/>
  <c r="CJ102" i="3"/>
  <c r="CK102" i="3"/>
  <c r="CL102" i="3"/>
  <c r="CM102" i="3"/>
  <c r="CN102" i="3"/>
  <c r="CO102" i="3"/>
  <c r="CP102" i="3"/>
  <c r="CQ102" i="3"/>
  <c r="CR102" i="3"/>
  <c r="CS102" i="3"/>
  <c r="CT102" i="3"/>
  <c r="CU102" i="3"/>
  <c r="CV102" i="3"/>
  <c r="CW102" i="3"/>
  <c r="CK6" i="11" a="1"/>
  <c r="CK6" i="11" s="1"/>
  <c r="CM7" i="11"/>
  <c r="CM8" i="11"/>
  <c r="CM9" i="11"/>
  <c r="CM10" i="11"/>
  <c r="CM11" i="11"/>
  <c r="CM12" i="11"/>
  <c r="CM13" i="11"/>
  <c r="CM14" i="11"/>
  <c r="CM15" i="11"/>
  <c r="CM16" i="11"/>
  <c r="CM17" i="11"/>
  <c r="CM18" i="11"/>
  <c r="CM19" i="11"/>
  <c r="CM20" i="11"/>
  <c r="CM21" i="11"/>
  <c r="CM22" i="11"/>
  <c r="CM23" i="11"/>
  <c r="CM24" i="11"/>
  <c r="CM25" i="11"/>
  <c r="CM26" i="11"/>
  <c r="CM27" i="11"/>
  <c r="CM28" i="11"/>
  <c r="CM29" i="11"/>
  <c r="CM30" i="11"/>
  <c r="CM31" i="11"/>
  <c r="CM32" i="11"/>
  <c r="CM33" i="11"/>
  <c r="CM34" i="11"/>
  <c r="CM35" i="11"/>
  <c r="CM36" i="11"/>
  <c r="CM37" i="11"/>
  <c r="CM38" i="11"/>
  <c r="CM39" i="11"/>
  <c r="CM40" i="11"/>
  <c r="CM41" i="11"/>
  <c r="CM42" i="11"/>
  <c r="CM43" i="11"/>
  <c r="CM44" i="11"/>
  <c r="CM45" i="11"/>
  <c r="CM46" i="11"/>
  <c r="CM47" i="11"/>
  <c r="CM48" i="11"/>
  <c r="CM49" i="11"/>
  <c r="CM50" i="11"/>
  <c r="CM51" i="11"/>
  <c r="CM52" i="11"/>
  <c r="CM53" i="11"/>
  <c r="CM54" i="11"/>
  <c r="CM55" i="11"/>
  <c r="CM56" i="11"/>
  <c r="CM57" i="11"/>
  <c r="CM58" i="11"/>
  <c r="CM59" i="11"/>
  <c r="CM60" i="11"/>
  <c r="CM61" i="11"/>
  <c r="CM62" i="11"/>
  <c r="CM63" i="11"/>
  <c r="CM64" i="11"/>
  <c r="CM65" i="11"/>
  <c r="CM66" i="11"/>
  <c r="CM67" i="11"/>
  <c r="CM68" i="11"/>
  <c r="CM69" i="11"/>
  <c r="CM70" i="11"/>
  <c r="CM71" i="11"/>
  <c r="CM72" i="11"/>
  <c r="CM73" i="11"/>
  <c r="CM74" i="11"/>
  <c r="CM75" i="11"/>
  <c r="CM76" i="11"/>
  <c r="CM77" i="11"/>
  <c r="CM78" i="11"/>
  <c r="CM79" i="11"/>
  <c r="CM80" i="11"/>
  <c r="CM81" i="11"/>
  <c r="CM82" i="11"/>
  <c r="CM83" i="11"/>
  <c r="CM84" i="11"/>
  <c r="CM85" i="11"/>
  <c r="CM86" i="11"/>
  <c r="CM87" i="11"/>
  <c r="CM88" i="11"/>
  <c r="CM89" i="11"/>
  <c r="CM90" i="11"/>
  <c r="CM91" i="11"/>
  <c r="CM92" i="11"/>
  <c r="CM93" i="11"/>
  <c r="CM94" i="11"/>
  <c r="CM95" i="11"/>
  <c r="CM96" i="11"/>
  <c r="CM97" i="11"/>
  <c r="CM98" i="11"/>
  <c r="CM99" i="11"/>
  <c r="CM100" i="11"/>
  <c r="CM101" i="11"/>
  <c r="CM102" i="11"/>
  <c r="CM103" i="11"/>
  <c r="CM104" i="11"/>
  <c r="CM105" i="11"/>
  <c r="CM6" i="11"/>
  <c r="CI7" i="11"/>
  <c r="CI8" i="11"/>
  <c r="CI9" i="11"/>
  <c r="CI10" i="11"/>
  <c r="CI11" i="11"/>
  <c r="CI12" i="11"/>
  <c r="CI13" i="11"/>
  <c r="CI14" i="11"/>
  <c r="CI15" i="11"/>
  <c r="CI16" i="11"/>
  <c r="CI17" i="11"/>
  <c r="CI18" i="11"/>
  <c r="CI19" i="11"/>
  <c r="CI20" i="11"/>
  <c r="CI21" i="11"/>
  <c r="CI22" i="11"/>
  <c r="CI23" i="11"/>
  <c r="CI24" i="11"/>
  <c r="CI25" i="11"/>
  <c r="CI26" i="11"/>
  <c r="CI27" i="11"/>
  <c r="CI28" i="11"/>
  <c r="CI29" i="11"/>
  <c r="CI30" i="11"/>
  <c r="CI31" i="11"/>
  <c r="CI32" i="11"/>
  <c r="CI33" i="11"/>
  <c r="CI34" i="11"/>
  <c r="CI35" i="11"/>
  <c r="CI36" i="11"/>
  <c r="CI37" i="11"/>
  <c r="CI38" i="11"/>
  <c r="CI39" i="11"/>
  <c r="CI40" i="11"/>
  <c r="CI41" i="11"/>
  <c r="CI42" i="11"/>
  <c r="CI43" i="11"/>
  <c r="CI44" i="11"/>
  <c r="CI45" i="11"/>
  <c r="CI46" i="11"/>
  <c r="CI47" i="11"/>
  <c r="CI48" i="11"/>
  <c r="CI49" i="11"/>
  <c r="CI50" i="11"/>
  <c r="CI51" i="11"/>
  <c r="CI52" i="11"/>
  <c r="CI53" i="11"/>
  <c r="CI54" i="11"/>
  <c r="CI55" i="11"/>
  <c r="CI56" i="11"/>
  <c r="CI57" i="11"/>
  <c r="CI58" i="11"/>
  <c r="CI59" i="11"/>
  <c r="CI60" i="11"/>
  <c r="CI61" i="11"/>
  <c r="CI62" i="11"/>
  <c r="CI63" i="11"/>
  <c r="CI64" i="11"/>
  <c r="CI65" i="11"/>
  <c r="CI66" i="11"/>
  <c r="CI67" i="11"/>
  <c r="CI68" i="11"/>
  <c r="CI69" i="11"/>
  <c r="CI70" i="11"/>
  <c r="CI71" i="11"/>
  <c r="CI72" i="11"/>
  <c r="CI73" i="11"/>
  <c r="CI74" i="11"/>
  <c r="CI75" i="11"/>
  <c r="CI76" i="11"/>
  <c r="CI77" i="11"/>
  <c r="CI78" i="11"/>
  <c r="CI79" i="11"/>
  <c r="CI80" i="11"/>
  <c r="CI81" i="11"/>
  <c r="CI82" i="11"/>
  <c r="CI83" i="11"/>
  <c r="CI84" i="11"/>
  <c r="CI85" i="11"/>
  <c r="CI86" i="11"/>
  <c r="CI87" i="11"/>
  <c r="CI88" i="11"/>
  <c r="CI89" i="11"/>
  <c r="CI90" i="11"/>
  <c r="CI91" i="11"/>
  <c r="CI92" i="11"/>
  <c r="CI93" i="11"/>
  <c r="CI94" i="11"/>
  <c r="CI95" i="11"/>
  <c r="CI96" i="11"/>
  <c r="CI97" i="11"/>
  <c r="CI98" i="11"/>
  <c r="CI99" i="11"/>
  <c r="CI100" i="11"/>
  <c r="CI101" i="11"/>
  <c r="CI102" i="11"/>
  <c r="CI103" i="11"/>
  <c r="CI104" i="11"/>
  <c r="CI105" i="11"/>
  <c r="CI6" i="11"/>
  <c r="CG6" i="11" a="1"/>
  <c r="CG6" i="11" s="1"/>
  <c r="CB6" i="11"/>
  <c r="BZ7" i="11"/>
  <c r="BZ8" i="11"/>
  <c r="BZ9" i="11"/>
  <c r="BZ10" i="11"/>
  <c r="BZ11" i="11"/>
  <c r="BZ12" i="11"/>
  <c r="BZ13" i="11"/>
  <c r="BZ14" i="11"/>
  <c r="BZ15" i="11"/>
  <c r="BZ16" i="11"/>
  <c r="BZ17" i="11"/>
  <c r="BZ18" i="11"/>
  <c r="BZ19" i="11"/>
  <c r="BZ20" i="11"/>
  <c r="BZ21" i="11"/>
  <c r="BZ22" i="11"/>
  <c r="BZ23" i="11"/>
  <c r="BZ24" i="11"/>
  <c r="BZ25" i="11"/>
  <c r="BZ26" i="11"/>
  <c r="BZ27" i="11"/>
  <c r="BZ28" i="11"/>
  <c r="BZ29" i="11"/>
  <c r="BZ30" i="11"/>
  <c r="BZ31" i="11"/>
  <c r="BZ32" i="11"/>
  <c r="BZ33" i="11"/>
  <c r="BZ34" i="11"/>
  <c r="BZ35" i="11"/>
  <c r="BZ36" i="11"/>
  <c r="BZ37" i="11"/>
  <c r="BZ38" i="11"/>
  <c r="BZ39" i="11"/>
  <c r="BZ40" i="11"/>
  <c r="BZ41" i="11"/>
  <c r="BZ42" i="11"/>
  <c r="BZ43" i="11"/>
  <c r="BZ44" i="11"/>
  <c r="BZ45" i="11"/>
  <c r="BZ46" i="11"/>
  <c r="BZ47" i="11"/>
  <c r="BZ48" i="11"/>
  <c r="BZ49" i="11"/>
  <c r="BZ50" i="11"/>
  <c r="BZ51" i="11"/>
  <c r="BZ52" i="11"/>
  <c r="BZ53" i="11"/>
  <c r="BZ54" i="11"/>
  <c r="BZ55" i="11"/>
  <c r="BZ56" i="11"/>
  <c r="BZ57" i="11"/>
  <c r="BZ58" i="11"/>
  <c r="BZ59" i="11"/>
  <c r="BZ60" i="11"/>
  <c r="BZ61" i="11"/>
  <c r="BZ62" i="11"/>
  <c r="BZ63" i="11"/>
  <c r="BZ64" i="11"/>
  <c r="BZ65" i="11"/>
  <c r="BZ66" i="11"/>
  <c r="BZ67" i="11"/>
  <c r="BZ68" i="11"/>
  <c r="BZ69" i="11"/>
  <c r="BZ70" i="11"/>
  <c r="BZ71" i="11"/>
  <c r="BZ72" i="11"/>
  <c r="BZ73" i="11"/>
  <c r="BZ74" i="11"/>
  <c r="BZ75" i="11"/>
  <c r="BZ76" i="11"/>
  <c r="BZ77" i="11"/>
  <c r="BZ78" i="11"/>
  <c r="BZ79" i="11"/>
  <c r="BZ80" i="11"/>
  <c r="BZ81" i="11"/>
  <c r="BZ82" i="11"/>
  <c r="BZ83" i="11"/>
  <c r="BZ84" i="11"/>
  <c r="BZ85" i="11"/>
  <c r="BZ86" i="11"/>
  <c r="BZ87" i="11"/>
  <c r="BZ88" i="11"/>
  <c r="BZ89" i="11"/>
  <c r="BZ90" i="11"/>
  <c r="BZ91" i="11"/>
  <c r="BZ92" i="11"/>
  <c r="BZ93" i="11"/>
  <c r="BZ94" i="11"/>
  <c r="BZ95" i="11"/>
  <c r="BZ96" i="11"/>
  <c r="BZ97" i="11"/>
  <c r="BZ98" i="11"/>
  <c r="BZ99" i="11"/>
  <c r="BZ100" i="11"/>
  <c r="BZ101" i="11"/>
  <c r="BZ102" i="11"/>
  <c r="BZ103" i="11"/>
  <c r="BZ104" i="11"/>
  <c r="BZ105" i="11"/>
  <c r="BZ6" i="11"/>
  <c r="BF6" i="11" a="1"/>
  <c r="BF6" i="11" s="1"/>
  <c r="BH7" i="11"/>
  <c r="BH8" i="11"/>
  <c r="BH9" i="11"/>
  <c r="BH10" i="11"/>
  <c r="BH11" i="11"/>
  <c r="BH12" i="11"/>
  <c r="BH13" i="11"/>
  <c r="BH14" i="11"/>
  <c r="BH15" i="11"/>
  <c r="BH16" i="11"/>
  <c r="BH17" i="11"/>
  <c r="BH18" i="11"/>
  <c r="BH19" i="11"/>
  <c r="BH20" i="11"/>
  <c r="BH21" i="11"/>
  <c r="BH22" i="11"/>
  <c r="BH23" i="11"/>
  <c r="BH24" i="11"/>
  <c r="BH25" i="11"/>
  <c r="BH26" i="11"/>
  <c r="BH27" i="11"/>
  <c r="BH28" i="11"/>
  <c r="BH29" i="11"/>
  <c r="BH30" i="11"/>
  <c r="BH31" i="11"/>
  <c r="BH32" i="11"/>
  <c r="BH33" i="11"/>
  <c r="BH34" i="11"/>
  <c r="BH35" i="11"/>
  <c r="BH36" i="11"/>
  <c r="BH37" i="11"/>
  <c r="BH38" i="11"/>
  <c r="BH39" i="11"/>
  <c r="BH40" i="11"/>
  <c r="BH41" i="11"/>
  <c r="BH42" i="11"/>
  <c r="BH43" i="11"/>
  <c r="BH44" i="11"/>
  <c r="BH45" i="11"/>
  <c r="BH46" i="11"/>
  <c r="BH47" i="11"/>
  <c r="BH48" i="11"/>
  <c r="BH49" i="11"/>
  <c r="BH50" i="11"/>
  <c r="BH51" i="11"/>
  <c r="BH52" i="11"/>
  <c r="BH53" i="11"/>
  <c r="BH54" i="11"/>
  <c r="BH55" i="11"/>
  <c r="BH56" i="11"/>
  <c r="BH57" i="11"/>
  <c r="BH58" i="11"/>
  <c r="BH59" i="11"/>
  <c r="BH60" i="11"/>
  <c r="BH61" i="11"/>
  <c r="BH62" i="11"/>
  <c r="BH63" i="11"/>
  <c r="BH64" i="11"/>
  <c r="BH65" i="11"/>
  <c r="BH66" i="11"/>
  <c r="BH67" i="11"/>
  <c r="BH68" i="11"/>
  <c r="BH69" i="11"/>
  <c r="BH70" i="11"/>
  <c r="BH71" i="11"/>
  <c r="BH72" i="11"/>
  <c r="BH73" i="11"/>
  <c r="BH74" i="11"/>
  <c r="BH75" i="11"/>
  <c r="BH76" i="11"/>
  <c r="BH77" i="11"/>
  <c r="BH78" i="11"/>
  <c r="BH79" i="11"/>
  <c r="BH80" i="11"/>
  <c r="BH81" i="11"/>
  <c r="BH82" i="11"/>
  <c r="BH83" i="11"/>
  <c r="BH84" i="11"/>
  <c r="BH85" i="11"/>
  <c r="BH86" i="11"/>
  <c r="BH87" i="11"/>
  <c r="BH88" i="11"/>
  <c r="BH89" i="11"/>
  <c r="BH90" i="11"/>
  <c r="BH91" i="11"/>
  <c r="BH92" i="11"/>
  <c r="BH93" i="11"/>
  <c r="BH94" i="11"/>
  <c r="BH95" i="11"/>
  <c r="BH96" i="11"/>
  <c r="BH97" i="11"/>
  <c r="BH98" i="11"/>
  <c r="BH99" i="11"/>
  <c r="BH100" i="11"/>
  <c r="BH101" i="11"/>
  <c r="BH102" i="11"/>
  <c r="BH103" i="11"/>
  <c r="BH104" i="11"/>
  <c r="BH105" i="11"/>
  <c r="BH6" i="11"/>
  <c r="AV6" i="11"/>
  <c r="BB6" i="11"/>
  <c r="AX6" i="11"/>
  <c r="AT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6" i="11"/>
  <c r="B1" i="27" l="1" a="1"/>
  <c r="B1" i="27" s="1"/>
  <c r="A2" i="27" a="1"/>
  <c r="BR105" i="11"/>
  <c r="AN105" i="11"/>
  <c r="AM105" i="11"/>
  <c r="BR104" i="11"/>
  <c r="AN104" i="11"/>
  <c r="AM104" i="11"/>
  <c r="BR103" i="11"/>
  <c r="AN103" i="11"/>
  <c r="AM103" i="11"/>
  <c r="BR102" i="11"/>
  <c r="AN102" i="11"/>
  <c r="AM102" i="11"/>
  <c r="BR101" i="11"/>
  <c r="AN101" i="11"/>
  <c r="AM101" i="11"/>
  <c r="BR100" i="11"/>
  <c r="AN100" i="11"/>
  <c r="AM100" i="11"/>
  <c r="BR99" i="11"/>
  <c r="AN99" i="11"/>
  <c r="AM99" i="11"/>
  <c r="BR98" i="11"/>
  <c r="AN98" i="11"/>
  <c r="AM98" i="11"/>
  <c r="BR97" i="11"/>
  <c r="AN97" i="11"/>
  <c r="AM97" i="11"/>
  <c r="BR96" i="11"/>
  <c r="AN96" i="11"/>
  <c r="AM96" i="11"/>
  <c r="BR95" i="11"/>
  <c r="AN95" i="11"/>
  <c r="AM95" i="11"/>
  <c r="BR94" i="11"/>
  <c r="AN94" i="11"/>
  <c r="AM94" i="11"/>
  <c r="BR93" i="11"/>
  <c r="AN93" i="11"/>
  <c r="AM93" i="11"/>
  <c r="BR92" i="11"/>
  <c r="AN92" i="11"/>
  <c r="AM92" i="11"/>
  <c r="BR91" i="11"/>
  <c r="AN91" i="11"/>
  <c r="AM91" i="11"/>
  <c r="BR90" i="11"/>
  <c r="AN90" i="11"/>
  <c r="AM90" i="11"/>
  <c r="BR89" i="11"/>
  <c r="AN89" i="11"/>
  <c r="AM89" i="11"/>
  <c r="BR88" i="11"/>
  <c r="AN88" i="11"/>
  <c r="AM88" i="11"/>
  <c r="BR87" i="11"/>
  <c r="AN87" i="11"/>
  <c r="AM87" i="11"/>
  <c r="BR86" i="11"/>
  <c r="AN86" i="11"/>
  <c r="AM86" i="11"/>
  <c r="BR85" i="11"/>
  <c r="AN85" i="11"/>
  <c r="AM85" i="11"/>
  <c r="BR84" i="11"/>
  <c r="AN84" i="11"/>
  <c r="AM84" i="11"/>
  <c r="BR83" i="11"/>
  <c r="AN83" i="11"/>
  <c r="AM83" i="11"/>
  <c r="BR82" i="11"/>
  <c r="AN82" i="11"/>
  <c r="AM82" i="11"/>
  <c r="BR81" i="11"/>
  <c r="AN81" i="11"/>
  <c r="AM81" i="11"/>
  <c r="BR80" i="11"/>
  <c r="AN80" i="11"/>
  <c r="AM80" i="11"/>
  <c r="BR79" i="11"/>
  <c r="AN79" i="11"/>
  <c r="AM79" i="11"/>
  <c r="BR78" i="11"/>
  <c r="AN78" i="11"/>
  <c r="AM78" i="11"/>
  <c r="BR77" i="11"/>
  <c r="AN77" i="11"/>
  <c r="AM77" i="11"/>
  <c r="BR76" i="11"/>
  <c r="AN76" i="11"/>
  <c r="AM76" i="11"/>
  <c r="BR75" i="11"/>
  <c r="AN75" i="11"/>
  <c r="AM75" i="11"/>
  <c r="BR74" i="11"/>
  <c r="AN74" i="11"/>
  <c r="AM74" i="11"/>
  <c r="BR73" i="11"/>
  <c r="AN73" i="11"/>
  <c r="AM73" i="11"/>
  <c r="BR72" i="11"/>
  <c r="AN72" i="11"/>
  <c r="AM72" i="11"/>
  <c r="BR71" i="11"/>
  <c r="AN71" i="11"/>
  <c r="AM71" i="11"/>
  <c r="BR70" i="11"/>
  <c r="AN70" i="11"/>
  <c r="AM70" i="11"/>
  <c r="BR69" i="11"/>
  <c r="AN69" i="11"/>
  <c r="AM69" i="11"/>
  <c r="BR68" i="11"/>
  <c r="AN68" i="11"/>
  <c r="AM68" i="11"/>
  <c r="BR67" i="11"/>
  <c r="AN67" i="11"/>
  <c r="AM67" i="11"/>
  <c r="BR66" i="11"/>
  <c r="AN66" i="11"/>
  <c r="AM66" i="11"/>
  <c r="BR65" i="11"/>
  <c r="AN65" i="11"/>
  <c r="AM65" i="11"/>
  <c r="BR64" i="11"/>
  <c r="AN64" i="11"/>
  <c r="AM64" i="11"/>
  <c r="BR63" i="11"/>
  <c r="AN63" i="11"/>
  <c r="AM63" i="11"/>
  <c r="BR62" i="11"/>
  <c r="AN62" i="11"/>
  <c r="AM62" i="11"/>
  <c r="BR61" i="11"/>
  <c r="AN61" i="11"/>
  <c r="AM61" i="11"/>
  <c r="BR60" i="11"/>
  <c r="AN60" i="11"/>
  <c r="AM60" i="11"/>
  <c r="BR59" i="11"/>
  <c r="AN59" i="11"/>
  <c r="AM59" i="11"/>
  <c r="BR58" i="11"/>
  <c r="AN58" i="11"/>
  <c r="AM58" i="11"/>
  <c r="BR57" i="11"/>
  <c r="AN57" i="11"/>
  <c r="AM57" i="11"/>
  <c r="BR56" i="11"/>
  <c r="AN56" i="11"/>
  <c r="AM56" i="11"/>
  <c r="BR55" i="11"/>
  <c r="AN55" i="11"/>
  <c r="AM55" i="11"/>
  <c r="BR54" i="11"/>
  <c r="AN54" i="11"/>
  <c r="AM54" i="11"/>
  <c r="BR53" i="11"/>
  <c r="AN53" i="11"/>
  <c r="AM53" i="11"/>
  <c r="BR52" i="11"/>
  <c r="AN52" i="11"/>
  <c r="AM52" i="11"/>
  <c r="BR51" i="11"/>
  <c r="AN51" i="11"/>
  <c r="AM51" i="11"/>
  <c r="BR50" i="11"/>
  <c r="AN50" i="11"/>
  <c r="AM50" i="11"/>
  <c r="BR49" i="11"/>
  <c r="AN49" i="11"/>
  <c r="AM49" i="11"/>
  <c r="BR48" i="11"/>
  <c r="AN48" i="11"/>
  <c r="AM48" i="11"/>
  <c r="BR47" i="11"/>
  <c r="AN47" i="11"/>
  <c r="AM47" i="11"/>
  <c r="BR46" i="11"/>
  <c r="AN46" i="11"/>
  <c r="AM46" i="11"/>
  <c r="BR45" i="11"/>
  <c r="AN45" i="11"/>
  <c r="AM45" i="11"/>
  <c r="BR44" i="11"/>
  <c r="AN44" i="11"/>
  <c r="AM44" i="11"/>
  <c r="BR43" i="11"/>
  <c r="AN43" i="11"/>
  <c r="AM43" i="11"/>
  <c r="BR42" i="11"/>
  <c r="AN42" i="11"/>
  <c r="AM42" i="11"/>
  <c r="BR41" i="11"/>
  <c r="AN41" i="11"/>
  <c r="AM41" i="11"/>
  <c r="BR40" i="11"/>
  <c r="AN40" i="11"/>
  <c r="AM40" i="11"/>
  <c r="BR39" i="11"/>
  <c r="AN39" i="11"/>
  <c r="AM39" i="11"/>
  <c r="BR38" i="11"/>
  <c r="AN38" i="11"/>
  <c r="AM38" i="11"/>
  <c r="BR37" i="11"/>
  <c r="AN37" i="11"/>
  <c r="AM37" i="11"/>
  <c r="BR36" i="11"/>
  <c r="AN36" i="11"/>
  <c r="AM36" i="11"/>
  <c r="BR35" i="11"/>
  <c r="AN35" i="11"/>
  <c r="AM35" i="11"/>
  <c r="BR34" i="11"/>
  <c r="AN34" i="11"/>
  <c r="AM34" i="11"/>
  <c r="BR33" i="11"/>
  <c r="AN33" i="11"/>
  <c r="AM33" i="11"/>
  <c r="BR32" i="11"/>
  <c r="AN32" i="11"/>
  <c r="AM32" i="11"/>
  <c r="BR31" i="11"/>
  <c r="AN31" i="11"/>
  <c r="AM31" i="11"/>
  <c r="BR30" i="11"/>
  <c r="AN30" i="11"/>
  <c r="AM30" i="11"/>
  <c r="BR29" i="11"/>
  <c r="AN29" i="11"/>
  <c r="AM29" i="11"/>
  <c r="BR28" i="11"/>
  <c r="AN28" i="11"/>
  <c r="AM28" i="11"/>
  <c r="BR27" i="11"/>
  <c r="AN27" i="11"/>
  <c r="AM27" i="11"/>
  <c r="BR26" i="11"/>
  <c r="AN26" i="11"/>
  <c r="AM26" i="11"/>
  <c r="BR25" i="11"/>
  <c r="AN25" i="11"/>
  <c r="AM25" i="11"/>
  <c r="BR24" i="11"/>
  <c r="AN24" i="11"/>
  <c r="AM24" i="11"/>
  <c r="BR23" i="11"/>
  <c r="AN23" i="11"/>
  <c r="AM23" i="11"/>
  <c r="BR22" i="11"/>
  <c r="AN22" i="11"/>
  <c r="AM22" i="11"/>
  <c r="BR21" i="11"/>
  <c r="AN21" i="11"/>
  <c r="AM21" i="11"/>
  <c r="BR20" i="11"/>
  <c r="AN20" i="11"/>
  <c r="AM20" i="11"/>
  <c r="BR19" i="11"/>
  <c r="AN19" i="11"/>
  <c r="AM19" i="11"/>
  <c r="BR18" i="11"/>
  <c r="AN18" i="11"/>
  <c r="AM18" i="11"/>
  <c r="BR17" i="11"/>
  <c r="AN17" i="11"/>
  <c r="AM17" i="11"/>
  <c r="BR16" i="11"/>
  <c r="AN16" i="11"/>
  <c r="AM16" i="11"/>
  <c r="BR15" i="11"/>
  <c r="AN15" i="11"/>
  <c r="AM15" i="11"/>
  <c r="BR14" i="11"/>
  <c r="AN14" i="11"/>
  <c r="AM14" i="11"/>
  <c r="BR13" i="11"/>
  <c r="AN13" i="11"/>
  <c r="AM13" i="11"/>
  <c r="BR12" i="11"/>
  <c r="AN12" i="11"/>
  <c r="AM12" i="11"/>
  <c r="BR11" i="11"/>
  <c r="AN11" i="11"/>
  <c r="AM11" i="11"/>
  <c r="BR10" i="11"/>
  <c r="AN10" i="11"/>
  <c r="AM10" i="11"/>
  <c r="BR9" i="11"/>
  <c r="AN9" i="11"/>
  <c r="AM9" i="11"/>
  <c r="BR8" i="11"/>
  <c r="AN8" i="11"/>
  <c r="AM8" i="11"/>
  <c r="BR7" i="11"/>
  <c r="AN7" i="11"/>
  <c r="AM7" i="11"/>
  <c r="BR6" i="11"/>
  <c r="AN6" i="11"/>
  <c r="AM6" i="11"/>
  <c r="CY6" i="11"/>
  <c r="CY7" i="11"/>
  <c r="CY8" i="11"/>
  <c r="CY9" i="11"/>
  <c r="CY10" i="11"/>
  <c r="CY11" i="11"/>
  <c r="CY12" i="11"/>
  <c r="CY13" i="11"/>
  <c r="CY14" i="11"/>
  <c r="CY15" i="11"/>
  <c r="CY16" i="11"/>
  <c r="CY17" i="11"/>
  <c r="CY18" i="11"/>
  <c r="CY19" i="11"/>
  <c r="CY20" i="11"/>
  <c r="CY21" i="11"/>
  <c r="CY22" i="11"/>
  <c r="CY23" i="11"/>
  <c r="CY24" i="11"/>
  <c r="CY25" i="11"/>
  <c r="CY26" i="11"/>
  <c r="CY27" i="11"/>
  <c r="CY28" i="11"/>
  <c r="CY29" i="11"/>
  <c r="CY30" i="11"/>
  <c r="CY31" i="11"/>
  <c r="CY32" i="11"/>
  <c r="CY33" i="11"/>
  <c r="CY34" i="11"/>
  <c r="CY35" i="11"/>
  <c r="CY36" i="11"/>
  <c r="CY37" i="11"/>
  <c r="CY38" i="11"/>
  <c r="CY39" i="11"/>
  <c r="CY40" i="11"/>
  <c r="CY41" i="11"/>
  <c r="CY42" i="11"/>
  <c r="CY43" i="11"/>
  <c r="CY44" i="11"/>
  <c r="CY45" i="11"/>
  <c r="CY46" i="11"/>
  <c r="CY47" i="11"/>
  <c r="CY48" i="11"/>
  <c r="CY49" i="11"/>
  <c r="CY50" i="11"/>
  <c r="CY51" i="11"/>
  <c r="CY52" i="11"/>
  <c r="CY53" i="11"/>
  <c r="CY54" i="11"/>
  <c r="CY55" i="11"/>
  <c r="CY56" i="11"/>
  <c r="CY57" i="11"/>
  <c r="CY58" i="11"/>
  <c r="CY59" i="11"/>
  <c r="CY60" i="11"/>
  <c r="CY61" i="11"/>
  <c r="CY62" i="11"/>
  <c r="CY63" i="11"/>
  <c r="CY64" i="11"/>
  <c r="CY65" i="11"/>
  <c r="CY66" i="11"/>
  <c r="CY67" i="11"/>
  <c r="CY68" i="11"/>
  <c r="CY69" i="11"/>
  <c r="CY70" i="11"/>
  <c r="CY71" i="11"/>
  <c r="CY72" i="11"/>
  <c r="CY73" i="11"/>
  <c r="CY74" i="11"/>
  <c r="CY75" i="11"/>
  <c r="CY76" i="11"/>
  <c r="CY77" i="11"/>
  <c r="CY78" i="11"/>
  <c r="CY79" i="11"/>
  <c r="CY80" i="11"/>
  <c r="CY81" i="11"/>
  <c r="CY82" i="11"/>
  <c r="CY83" i="11"/>
  <c r="CY84" i="11"/>
  <c r="CY85" i="11"/>
  <c r="CY86" i="11"/>
  <c r="CY87" i="11"/>
  <c r="CY88" i="11"/>
  <c r="CY89" i="11"/>
  <c r="CY90" i="11"/>
  <c r="CY91" i="11"/>
  <c r="CY92" i="11"/>
  <c r="CY93" i="11"/>
  <c r="CY94" i="11"/>
  <c r="CY95" i="11"/>
  <c r="CY96" i="11"/>
  <c r="CY97" i="11"/>
  <c r="CY98" i="11"/>
  <c r="CY99" i="11"/>
  <c r="CY100" i="11"/>
  <c r="CY101" i="11"/>
  <c r="CY102" i="11"/>
  <c r="CY103" i="11"/>
  <c r="CY104" i="11"/>
  <c r="CY105" i="11"/>
  <c r="CT6" i="11"/>
  <c r="CT7" i="11"/>
  <c r="CT8" i="11"/>
  <c r="CT9" i="11"/>
  <c r="CT10" i="11"/>
  <c r="CT11" i="11"/>
  <c r="CT12" i="11"/>
  <c r="CT13" i="11"/>
  <c r="CT14" i="11"/>
  <c r="CT15" i="11"/>
  <c r="CT16" i="11"/>
  <c r="CT17" i="11"/>
  <c r="CT18" i="11"/>
  <c r="CT19" i="11"/>
  <c r="CT20" i="11"/>
  <c r="CT21" i="11"/>
  <c r="CT22" i="11"/>
  <c r="CT23" i="11"/>
  <c r="CT24" i="11"/>
  <c r="CT25" i="11"/>
  <c r="CT26" i="11"/>
  <c r="CT27" i="11"/>
  <c r="CT28" i="11"/>
  <c r="CT29" i="11"/>
  <c r="CT30" i="11"/>
  <c r="CT31" i="11"/>
  <c r="CT32" i="11"/>
  <c r="CT33" i="11"/>
  <c r="CT34" i="11"/>
  <c r="CT35" i="11"/>
  <c r="CT36" i="11"/>
  <c r="CT37" i="11"/>
  <c r="CT38" i="11"/>
  <c r="CT39" i="11"/>
  <c r="CT40" i="11"/>
  <c r="CT41" i="11"/>
  <c r="CT42" i="11"/>
  <c r="CT43" i="11"/>
  <c r="CT44" i="11"/>
  <c r="CT45" i="11"/>
  <c r="CT46" i="11"/>
  <c r="CT47" i="11"/>
  <c r="CT48" i="11"/>
  <c r="CT49" i="11"/>
  <c r="CT50" i="11"/>
  <c r="CT51" i="11"/>
  <c r="CT52" i="11"/>
  <c r="CT53" i="11"/>
  <c r="CT54" i="11"/>
  <c r="CT55" i="11"/>
  <c r="CT56" i="11"/>
  <c r="CT57" i="11"/>
  <c r="CT58" i="11"/>
  <c r="CT59" i="11"/>
  <c r="CT60" i="11"/>
  <c r="CT61" i="11"/>
  <c r="CT62" i="11"/>
  <c r="CT63" i="11"/>
  <c r="CT64" i="11"/>
  <c r="CT65" i="11"/>
  <c r="CT66" i="11"/>
  <c r="CT67" i="11"/>
  <c r="CT68" i="11"/>
  <c r="CT69" i="11"/>
  <c r="CT70" i="11"/>
  <c r="CT71" i="11"/>
  <c r="CT72" i="11"/>
  <c r="CT73" i="11"/>
  <c r="CT74" i="11"/>
  <c r="CT75" i="11"/>
  <c r="CT76" i="11"/>
  <c r="CT77" i="11"/>
  <c r="CT78" i="11"/>
  <c r="CT79" i="11"/>
  <c r="CT80" i="11"/>
  <c r="CT81" i="11"/>
  <c r="CT82" i="11"/>
  <c r="CT83" i="11"/>
  <c r="CT84" i="11"/>
  <c r="CT85" i="11"/>
  <c r="CT86" i="11"/>
  <c r="CT87" i="11"/>
  <c r="CT88" i="11"/>
  <c r="CT89" i="11"/>
  <c r="CT90" i="11"/>
  <c r="CT91" i="11"/>
  <c r="CT92" i="11"/>
  <c r="CT93" i="11"/>
  <c r="CT94" i="11"/>
  <c r="CT95" i="11"/>
  <c r="CT96" i="11"/>
  <c r="CT97" i="11"/>
  <c r="CT98" i="11"/>
  <c r="CT99" i="11"/>
  <c r="CT100" i="11"/>
  <c r="CT101" i="11"/>
  <c r="CT102" i="11"/>
  <c r="CT103" i="11"/>
  <c r="CT104" i="11"/>
  <c r="CT105" i="11"/>
  <c r="A107" i="27" l="1"/>
  <c r="A120" i="27"/>
  <c r="A143" i="27"/>
  <c r="A154" i="27"/>
  <c r="A167" i="27"/>
  <c r="A198" i="27"/>
  <c r="A197" i="27"/>
  <c r="A110" i="27"/>
  <c r="A122" i="27"/>
  <c r="A139" i="27"/>
  <c r="A163" i="27"/>
  <c r="A169" i="27"/>
  <c r="A186" i="27"/>
  <c r="A203" i="27"/>
  <c r="A185" i="27"/>
  <c r="A168" i="27"/>
  <c r="A105" i="27"/>
  <c r="A118" i="27"/>
  <c r="A146" i="27"/>
  <c r="A158" i="27"/>
  <c r="A172" i="27"/>
  <c r="A193" i="27"/>
  <c r="A2" i="27"/>
  <c r="A104" i="27" s="1"/>
  <c r="A127" i="27"/>
  <c r="A199" i="27"/>
  <c r="A113" i="27"/>
  <c r="A119" i="27"/>
  <c r="A141" i="27"/>
  <c r="A166" i="27"/>
  <c r="A165" i="27"/>
  <c r="A177" i="27"/>
  <c r="A136" i="27"/>
  <c r="A108" i="27"/>
  <c r="A134" i="27"/>
  <c r="A144" i="27"/>
  <c r="A151" i="27"/>
  <c r="A174" i="27"/>
  <c r="A182" i="27"/>
  <c r="A111" i="27"/>
  <c r="A131" i="27"/>
  <c r="A147" i="27"/>
  <c r="A161" i="27"/>
  <c r="A178" i="27"/>
  <c r="A183" i="27"/>
  <c r="A125" i="27"/>
  <c r="A137" i="27"/>
  <c r="A149" i="27"/>
  <c r="A121" i="27"/>
  <c r="A181" i="27"/>
  <c r="A188" i="27"/>
  <c r="A171" i="27"/>
  <c r="A190" i="27"/>
  <c r="A106" i="27"/>
  <c r="A130" i="27"/>
  <c r="A142" i="27"/>
  <c r="A156" i="27"/>
  <c r="A184" i="27"/>
  <c r="A180" i="27"/>
  <c r="A189" i="27"/>
  <c r="A112" i="27"/>
  <c r="A109" i="27"/>
  <c r="A132" i="27"/>
  <c r="A124" i="27"/>
  <c r="A153" i="27"/>
  <c r="A175" i="27"/>
  <c r="A191" i="27"/>
  <c r="A160" i="27"/>
  <c r="A162" i="27"/>
  <c r="A123" i="27"/>
  <c r="A135" i="27"/>
  <c r="A152" i="27"/>
  <c r="A159" i="27"/>
  <c r="A179" i="27"/>
  <c r="A201" i="27"/>
  <c r="A140" i="27"/>
  <c r="A115" i="27"/>
  <c r="A129" i="27"/>
  <c r="A155" i="27"/>
  <c r="A157" i="27"/>
  <c r="A192" i="27"/>
  <c r="A194" i="27"/>
  <c r="A114" i="27"/>
  <c r="A133" i="27"/>
  <c r="A150" i="27"/>
  <c r="A173" i="27"/>
  <c r="A187" i="27"/>
  <c r="A196" i="27"/>
  <c r="A126" i="27"/>
  <c r="A128" i="27"/>
  <c r="A145" i="27"/>
  <c r="A176" i="27"/>
  <c r="A195" i="27"/>
  <c r="A200" i="27"/>
  <c r="A116" i="27"/>
  <c r="A138" i="27"/>
  <c r="A148" i="27"/>
  <c r="A164" i="27"/>
  <c r="A170" i="27"/>
  <c r="A202" i="27"/>
  <c r="A117" i="27"/>
  <c r="BL7" i="11"/>
  <c r="BL8" i="11"/>
  <c r="BL9" i="11"/>
  <c r="BL10" i="11"/>
  <c r="BL11" i="11"/>
  <c r="BL12" i="11"/>
  <c r="BL13" i="11"/>
  <c r="BL14" i="11"/>
  <c r="BL15" i="11"/>
  <c r="BL16" i="11"/>
  <c r="BL17" i="11"/>
  <c r="BL18" i="11"/>
  <c r="BL19" i="11"/>
  <c r="BL20" i="11"/>
  <c r="BL21" i="11"/>
  <c r="BL22" i="11"/>
  <c r="BL23" i="11"/>
  <c r="BL24" i="11"/>
  <c r="BL25" i="11"/>
  <c r="BL26" i="11"/>
  <c r="BL27" i="11"/>
  <c r="BL28" i="11"/>
  <c r="BL29" i="11"/>
  <c r="BL30" i="11"/>
  <c r="BL31" i="11"/>
  <c r="BL32" i="11"/>
  <c r="BL33" i="11"/>
  <c r="BL34" i="11"/>
  <c r="BL35" i="11"/>
  <c r="BL36" i="11"/>
  <c r="BL37" i="11"/>
  <c r="BL38" i="11"/>
  <c r="BL39" i="11"/>
  <c r="BL40" i="11"/>
  <c r="BL41" i="11"/>
  <c r="BL42" i="11"/>
  <c r="BL43" i="11"/>
  <c r="BL44" i="11"/>
  <c r="BL45" i="11"/>
  <c r="BL46" i="11"/>
  <c r="BL47" i="11"/>
  <c r="BL48" i="11"/>
  <c r="BL49" i="11"/>
  <c r="BL50" i="11"/>
  <c r="BL51" i="11"/>
  <c r="BL52" i="11"/>
  <c r="BL53" i="11"/>
  <c r="BL54" i="11"/>
  <c r="BL55" i="11"/>
  <c r="BL56" i="11"/>
  <c r="BL57" i="11"/>
  <c r="BL58" i="11"/>
  <c r="BL59" i="11"/>
  <c r="BL60" i="11"/>
  <c r="BL61" i="11"/>
  <c r="BL62" i="11"/>
  <c r="BL63" i="11"/>
  <c r="BL64" i="11"/>
  <c r="BL65" i="11"/>
  <c r="BL66" i="11"/>
  <c r="BL67" i="11"/>
  <c r="BL68" i="11"/>
  <c r="BL69" i="11"/>
  <c r="BL70" i="11"/>
  <c r="BL71" i="11"/>
  <c r="BL72" i="11"/>
  <c r="BL73" i="11"/>
  <c r="BL74" i="11"/>
  <c r="BL75" i="11"/>
  <c r="BL76" i="11"/>
  <c r="BL77" i="11"/>
  <c r="BL78" i="11"/>
  <c r="BL79" i="11"/>
  <c r="BL80" i="11"/>
  <c r="BL81" i="11"/>
  <c r="BL82" i="11"/>
  <c r="BL83" i="11"/>
  <c r="BL84" i="11"/>
  <c r="BL85" i="11"/>
  <c r="BL86" i="11"/>
  <c r="BL87" i="11"/>
  <c r="BL88" i="11"/>
  <c r="BL89" i="11"/>
  <c r="BL90" i="11"/>
  <c r="BL91" i="11"/>
  <c r="BL92" i="11"/>
  <c r="BL93" i="11"/>
  <c r="BL94" i="11"/>
  <c r="BL95" i="11"/>
  <c r="BL96" i="11"/>
  <c r="BL97" i="11"/>
  <c r="BL98" i="11"/>
  <c r="BL99" i="11"/>
  <c r="BL100" i="11"/>
  <c r="BL101" i="11"/>
  <c r="BL102" i="11"/>
  <c r="BL103" i="11"/>
  <c r="BL104" i="11"/>
  <c r="BL105" i="11"/>
  <c r="BL6" i="11"/>
  <c r="EA7" i="11"/>
  <c r="EA8" i="11"/>
  <c r="EA9" i="11"/>
  <c r="EA10" i="11"/>
  <c r="EA11" i="11"/>
  <c r="EA12" i="11"/>
  <c r="EA13" i="11"/>
  <c r="EA14" i="11"/>
  <c r="EA15" i="11"/>
  <c r="EA16" i="11"/>
  <c r="EA17" i="11"/>
  <c r="EA18" i="11"/>
  <c r="EA19" i="11"/>
  <c r="EA20" i="11"/>
  <c r="EA21" i="11"/>
  <c r="EA22" i="11"/>
  <c r="EA23" i="11"/>
  <c r="EA24" i="11"/>
  <c r="EA25" i="11"/>
  <c r="EA26" i="11"/>
  <c r="EA27" i="11"/>
  <c r="EA28" i="11"/>
  <c r="EA29" i="11"/>
  <c r="EA30" i="11"/>
  <c r="EA31" i="11"/>
  <c r="EA32" i="11"/>
  <c r="EA33" i="11"/>
  <c r="EA34" i="11"/>
  <c r="EA35" i="11"/>
  <c r="EA36" i="11"/>
  <c r="EA37" i="11"/>
  <c r="EA38" i="11"/>
  <c r="EA39" i="11"/>
  <c r="EA40" i="11"/>
  <c r="EA41" i="11"/>
  <c r="EA42" i="11"/>
  <c r="EA43" i="11"/>
  <c r="EA44" i="11"/>
  <c r="EA45" i="11"/>
  <c r="EA46" i="11"/>
  <c r="EA47" i="11"/>
  <c r="EA48" i="11"/>
  <c r="EA49" i="11"/>
  <c r="EA50" i="11"/>
  <c r="EA51" i="11"/>
  <c r="EA52" i="11"/>
  <c r="EA53" i="11"/>
  <c r="EA54" i="11"/>
  <c r="EA55" i="11"/>
  <c r="EA56" i="11"/>
  <c r="EA57" i="11"/>
  <c r="EA58" i="11"/>
  <c r="EA59" i="11"/>
  <c r="EA60" i="11"/>
  <c r="EA61" i="11"/>
  <c r="EA62" i="11"/>
  <c r="EA63" i="11"/>
  <c r="EA64" i="11"/>
  <c r="EA65" i="11"/>
  <c r="EA66" i="11"/>
  <c r="EA67" i="11"/>
  <c r="EA68" i="11"/>
  <c r="EA69" i="11"/>
  <c r="EA70" i="11"/>
  <c r="EA71" i="11"/>
  <c r="EA72" i="11"/>
  <c r="EA73" i="11"/>
  <c r="EA74" i="11"/>
  <c r="EA75" i="11"/>
  <c r="EA76" i="11"/>
  <c r="EA77" i="11"/>
  <c r="EA78" i="11"/>
  <c r="EA79" i="11"/>
  <c r="EA80" i="11"/>
  <c r="EA81" i="11"/>
  <c r="EA82" i="11"/>
  <c r="EA83" i="11"/>
  <c r="EA84" i="11"/>
  <c r="EA85" i="11"/>
  <c r="EA86" i="11"/>
  <c r="EA87" i="11"/>
  <c r="EA88" i="11"/>
  <c r="EA89" i="11"/>
  <c r="EA90" i="11"/>
  <c r="EA91" i="11"/>
  <c r="EA92" i="11"/>
  <c r="EA93" i="11"/>
  <c r="EA94" i="11"/>
  <c r="EA95" i="11"/>
  <c r="EA96" i="11"/>
  <c r="EA97" i="11"/>
  <c r="EA98" i="11"/>
  <c r="EA99" i="11"/>
  <c r="EA100" i="11"/>
  <c r="EA101" i="11"/>
  <c r="EA102" i="11"/>
  <c r="EA103" i="11"/>
  <c r="EA104" i="11"/>
  <c r="EA105" i="11"/>
  <c r="EA6" i="11"/>
  <c r="CN6" i="11" l="1" a="1"/>
  <c r="CN6" i="11" s="1"/>
  <c r="CL6" i="11" a="1"/>
  <c r="CL6" i="11" s="1"/>
  <c r="CJ6" i="11" a="1"/>
  <c r="CJ6" i="11" s="1"/>
  <c r="CH6" i="11" a="1"/>
  <c r="CH6" i="11" s="1"/>
  <c r="BQ6" i="11" l="1" a="1"/>
  <c r="BQ6" i="11" s="1"/>
  <c r="BS6" i="11" a="1"/>
  <c r="BS6" i="11" s="1"/>
  <c r="C6" i="11"/>
  <c r="O6" i="11"/>
  <c r="M6" i="11"/>
  <c r="L6" i="11"/>
  <c r="K6" i="11"/>
  <c r="I6" i="11"/>
  <c r="BT6" i="11" a="1"/>
  <c r="BT6" i="11" s="1"/>
  <c r="BU6" i="11" a="1"/>
  <c r="BU6" i="11" s="1"/>
  <c r="BP6" i="11" a="1"/>
  <c r="BP6" i="11" s="1"/>
  <c r="BI6" i="11" a="1"/>
  <c r="BI6" i="11" s="1"/>
  <c r="BM6" i="11" a="1"/>
  <c r="BM6" i="11" s="1"/>
  <c r="BK6" i="11" a="1"/>
  <c r="BK6" i="11" s="1"/>
  <c r="BJ6" i="11" a="1"/>
  <c r="BJ6" i="11" s="1"/>
  <c r="BE6" i="11"/>
  <c r="BC6" i="11"/>
  <c r="A2" i="3" l="1" a="1"/>
  <c r="A2" i="3" s="1"/>
  <c r="F6" i="11" l="1"/>
  <c r="E6" i="11"/>
  <c r="BX6" i="11"/>
  <c r="C102" i="3"/>
  <c r="D102" i="3"/>
  <c r="E102" i="3"/>
  <c r="F102" i="3"/>
  <c r="G102" i="3"/>
  <c r="H102" i="3"/>
  <c r="I102" i="3"/>
  <c r="J102" i="3"/>
  <c r="K102" i="3"/>
  <c r="L102" i="3"/>
  <c r="M102" i="3"/>
  <c r="N102" i="3"/>
  <c r="O102" i="3"/>
  <c r="P102" i="3"/>
  <c r="B102" i="3"/>
  <c r="N6" i="11" l="1"/>
  <c r="AL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7" authorId="0" shapeId="0" xr:uid="{583FF69F-DB2B-4414-B825-CCC77630FAEE}">
      <text>
        <r>
          <rPr>
            <b/>
            <sz val="9"/>
            <color indexed="81"/>
            <rFont val="Tahoma"/>
            <family val="2"/>
          </rPr>
          <t>Author:</t>
        </r>
        <r>
          <rPr>
            <sz val="9"/>
            <color indexed="81"/>
            <rFont val="Tahoma"/>
            <family val="2"/>
          </rPr>
          <t xml:space="preserve">
Was Egestion, now is U which incorporates both Egestion and Mortality</t>
        </r>
      </text>
    </comment>
    <comment ref="G9" authorId="0" shapeId="0" xr:uid="{F795526A-D024-4E50-A3F5-23587BCBF5F5}">
      <text>
        <r>
          <rPr>
            <sz val="9"/>
            <color indexed="81"/>
            <rFont val="Tahoma"/>
            <family val="2"/>
          </rPr>
          <t>If no value is included, no compartments, flows, or inequalities will be generated for the compartment</t>
        </r>
      </text>
    </comment>
    <comment ref="L10" authorId="0" shapeId="0" xr:uid="{29618D07-F248-4302-9D54-D3071233B256}">
      <text>
        <r>
          <rPr>
            <sz val="9"/>
            <color indexed="81"/>
            <rFont val="Tahoma"/>
            <family val="2"/>
          </rPr>
          <t>If no lower consumption value is provided, lower consumption is set as Q &gt; 0</t>
        </r>
      </text>
    </comment>
    <comment ref="R10" authorId="0" shapeId="0" xr:uid="{BF67F48C-F732-4997-A0E5-467B3822536F}">
      <text>
        <r>
          <rPr>
            <sz val="9"/>
            <color indexed="81"/>
            <rFont val="Tahoma"/>
            <family val="2"/>
          </rPr>
          <t>For Biota, maximum egestion is "Respiration" (organisms cannot egest more than they respire)</t>
        </r>
      </text>
    </comment>
    <comment ref="E11" authorId="0" shapeId="0" xr:uid="{2FA518BA-4002-4978-8F9D-6472DF4FBF98}">
      <text>
        <r>
          <rPr>
            <sz val="9"/>
            <color indexed="81"/>
            <rFont val="Tahoma"/>
            <family val="2"/>
          </rPr>
          <t xml:space="preserve">Are there external inputs of material/energy to the compartment from outside the system boundary?
</t>
        </r>
      </text>
    </comment>
    <comment ref="F11" authorId="0" shapeId="0" xr:uid="{DB6EE64C-55E2-4B88-A577-46CCB91DCDCD}">
      <text>
        <r>
          <rPr>
            <sz val="9"/>
            <color indexed="81"/>
            <rFont val="Tahoma"/>
            <family val="2"/>
          </rPr>
          <t xml:space="preserve">Are there exports of material/energy from internal compartments to  outside the system boundary?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762CC-3C9C-4F44-80DB-65F1A3E528A4}" keepAlive="1" name="Query - AdMatNew" description="Connection to the 'AdMatNew' query in the workbook." type="5" refreshedVersion="7" background="1" saveData="1">
    <dbPr connection="Provider=Microsoft.Mashup.OleDb.1;Data Source=$Workbook$;Location=AdMatNew;Extended Properties=&quot;&quot;" command="SELECT * FROM [AdMatNew]"/>
  </connection>
  <connection id="2" xr16:uid="{0EDC0B5C-7BBB-4D1F-8246-B9AADFA942B5}" keepAlive="1" name="Query - Q1" description="Connection to the 'Q1' query in the workbook." type="5" refreshedVersion="7" background="1" saveData="1">
    <dbPr connection="Provider=Microsoft.Mashup.OleDb.1;Data Source=$Workbook$;Location=Q1;Extended Properties=&quot;&quot;" command="SELECT * FROM [Q1]"/>
  </connection>
  <connection id="3" xr16:uid="{1A52E09F-9707-4962-BC5D-EB2FB1398665}" keepAlive="1" name="Query - Q2" description="Connection to the 'Q2' query in the workbook." type="5" refreshedVersion="7" background="1" saveData="1">
    <dbPr connection="Provider=Microsoft.Mashup.OleDb.1;Data Source=$Workbook$;Location=Q2;Extended Properties=&quot;&quot;" command="SELECT * FROM [Q2]"/>
  </connection>
  <connection id="4" xr16:uid="{A6B003C8-BFB6-4836-9FB6-6125CF050CDF}" keepAlive="1" name="Query - Q3" description="Connection to the 'Q3' query in the workbook." type="5" refreshedVersion="7" background="1" saveData="1">
    <dbPr connection="Provider=Microsoft.Mashup.OleDb.1;Data Source=$Workbook$;Location=Q3;Extended Properties=&quot;&quot;" command="SELECT * FROM [Q3]"/>
  </connection>
  <connection id="5" xr16:uid="{0828821E-7DD8-4AD9-81A8-0A20503B42F6}" keepAlive="1" name="Query - Q4" description="Connection to the 'Q4' query in the workbook." type="5" refreshedVersion="7" background="1" saveData="1">
    <dbPr connection="Provider=Microsoft.Mashup.OleDb.1;Data Source=$Workbook$;Location=Q4;Extended Properties=&quot;&quot;" command="SELECT * FROM [Q4]"/>
  </connection>
  <connection id="6" xr16:uid="{17012DD0-E014-472E-B0EC-64C2875427AD}" keepAlive="1" name="Query - Q5" description="Connection to the 'Q5' query in the workbook." type="5" refreshedVersion="7" background="1" saveData="1">
    <dbPr connection="Provider=Microsoft.Mashup.OleDb.1;Data Source=$Workbook$;Location=Q5;Extended Properties=&quot;&quot;" command="SELECT * FROM [Q5]"/>
  </connection>
  <connection id="7" xr16:uid="{CACF976F-4740-430C-94AF-2D6E9644AED4}" keepAlive="1" name="Query - Q6" description="Connection to the 'Q6' query in the workbook." type="5" refreshedVersion="7" background="1" saveData="1">
    <dbPr connection="Provider=Microsoft.Mashup.OleDb.1;Data Source=$Workbook$;Location=Q6;Extended Properties=&quot;&quot;" command="SELECT * FROM [Q6]"/>
  </connection>
  <connection id="8" xr16:uid="{8AE91097-47EE-40A8-A77B-571C42BED588}" keepAlive="1" name="Query - Q7" description="Connection to the 'Q7' query in the workbook." type="5" refreshedVersion="7" background="1" saveData="1">
    <dbPr connection="Provider=Microsoft.Mashup.OleDb.1;Data Source=$Workbook$;Location=Q7;Extended Properties=&quot;&quot;" command="SELECT * FROM [Q7]"/>
  </connection>
  <connection id="9" xr16:uid="{5B875FCE-E3CB-45AA-A75D-4D701F469B4E}" keepAlive="1" name="Query - Q8" description="Connection to the 'Q8' query in the workbook." type="5" refreshedVersion="7" background="1" saveData="1">
    <dbPr connection="Provider=Microsoft.Mashup.OleDb.1;Data Source=$Workbook$;Location=Q8;Extended Properties=&quot;&quot;" command="SELECT * FROM [Q8]"/>
  </connection>
  <connection id="10" xr16:uid="{C093D23E-2B11-4A60-8D78-8E6E1EA66457}" keepAlive="1" name="Query - Q9" description="Connection to the 'Q9' query in the workbook." type="5" refreshedVersion="7" background="1" saveData="1">
    <dbPr connection="Provider=Microsoft.Mashup.OleDb.1;Data Source=$Workbook$;Location=Q9;Extended Properties=&quot;&quot;" command="SELECT * FROM [Q9]"/>
  </connection>
  <connection id="11" xr16:uid="{817BA626-7309-43D3-8BBB-0BDAC8B432AC}" keepAlive="1" name="Query - Unweighted LIMfile" description="Connection to the 'Unweighted LIMfile' query in the workbook." type="5" refreshedVersion="7" background="1" saveData="1">
    <dbPr connection="Provider=Microsoft.Mashup.OleDb.1;Data Source=$Workbook$;Location=&quot;Unweighted LIMfile&quot;;Extended Properties=&quot;&quot;" command="SELECT * FROM [Unweighted LIMfile]"/>
  </connection>
  <connection id="12" xr16:uid="{DF78A0B2-E5CA-4A49-8406-71F7856DD18C}" keepAlive="1" name="Query - Weighted LIMfile" description="Connection to the 'Weighted LIMfile' query in the workbook." type="5" refreshedVersion="7" background="1" saveData="1">
    <dbPr connection="Provider=Microsoft.Mashup.OleDb.1;Data Source=$Workbook$;Location=&quot;Weighted LIMfile&quot;;Extended Properties=&quot;&quot;" command="SELECT * FROM [Weighted LIM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<sst xmlns="http://schemas.openxmlformats.org/spreadsheetml/2006/main" count="1123" uniqueCount="409">
  <si>
    <t>Metadata</t>
  </si>
  <si>
    <t>Model Parameters To include</t>
  </si>
  <si>
    <t>Network Name</t>
  </si>
  <si>
    <t>Author</t>
  </si>
  <si>
    <t>Respiration</t>
  </si>
  <si>
    <t>Date</t>
  </si>
  <si>
    <t>#</t>
  </si>
  <si>
    <t>Compartment Name</t>
  </si>
  <si>
    <t>Biomass</t>
  </si>
  <si>
    <t>Flow Constraints</t>
  </si>
  <si>
    <t>Parameters (List)</t>
  </si>
  <si>
    <t>Custom</t>
  </si>
  <si>
    <t>Input Flow Value (IN)</t>
  </si>
  <si>
    <t>Export Flow Value (EX)</t>
  </si>
  <si>
    <t>Production (NPP or P)</t>
  </si>
  <si>
    <t>Respiration (R)</t>
  </si>
  <si>
    <t>Passive flows to non-living nodes (U)</t>
  </si>
  <si>
    <t>Assimilation Efficiency (as fraction of Q)</t>
  </si>
  <si>
    <t>Custom inequalities (List)</t>
  </si>
  <si>
    <t>Autotroph</t>
  </si>
  <si>
    <t>Import</t>
  </si>
  <si>
    <t>Export</t>
  </si>
  <si>
    <t>Lower</t>
  </si>
  <si>
    <t>Upper</t>
  </si>
  <si>
    <t>DO NOT EDIT THIS SHEET</t>
  </si>
  <si>
    <t>If Resp = 1,0</t>
  </si>
  <si>
    <t>If R = 1</t>
  </si>
  <si>
    <t>If Import = 1 and biomass &gt; 0</t>
  </si>
  <si>
    <t>If Export = 1 and biomass &gt; 0</t>
  </si>
  <si>
    <t>End variables</t>
  </si>
  <si>
    <t>Compartment List</t>
  </si>
  <si>
    <t>Inputs</t>
  </si>
  <si>
    <t>Exports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</si>
  <si>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</si>
  <si>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</si>
  <si>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</si>
  <si>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</si>
  <si>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</si>
  <si>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</si>
  <si>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</si>
  <si>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</si>
  <si>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</si>
  <si>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</si>
  <si>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</si>
  <si>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</si>
  <si>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</si>
  <si>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</si>
  <si>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</si>
  <si>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</si>
  <si>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</si>
  <si>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</si>
  <si>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</si>
  <si>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</si>
  <si>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</si>
  <si>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</si>
  <si>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</si>
  <si>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</si>
  <si>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</si>
  <si>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</si>
  <si>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</si>
  <si>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</si>
  <si>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</si>
  <si>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</si>
  <si>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</si>
  <si>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</si>
  <si>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</si>
  <si>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</si>
  <si>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</si>
  <si>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</si>
  <si>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</si>
  <si>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</si>
  <si>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</si>
  <si>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</si>
  <si>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</si>
  <si>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</si>
  <si>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</si>
  <si>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</si>
  <si>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</si>
  <si>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</si>
  <si>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</si>
  <si>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</si>
  <si>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</si>
  <si>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</si>
  <si>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</si>
  <si>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</si>
  <si>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</si>
  <si>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If R = 1, living = 1, autotroph = 1, biomass &gt; 0</t>
  </si>
  <si>
    <t>U</t>
  </si>
  <si>
    <t>IN</t>
  </si>
  <si>
    <t>EX</t>
  </si>
  <si>
    <t>AE</t>
  </si>
  <si>
    <t>Other</t>
  </si>
  <si>
    <t>Plant GPP (Living = 1, Autotroph = 0 , Biomass &gt; 0, depends on imports (if imports, minus))</t>
  </si>
  <si>
    <t>U (Passive flows to NL nodes)</t>
  </si>
  <si>
    <t>Custom variables (List)</t>
  </si>
  <si>
    <t>Main Input Table</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</si>
  <si>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</si>
  <si>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</si>
  <si>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</si>
  <si>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</si>
  <si>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</si>
  <si>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</si>
  <si>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</si>
  <si>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</si>
  <si>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</si>
  <si>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</si>
  <si>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</si>
  <si>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</si>
  <si>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</si>
  <si>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</si>
  <si>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</si>
  <si>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</si>
  <si>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</si>
  <si>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</si>
  <si>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</si>
  <si>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</si>
  <si>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</si>
  <si>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</si>
  <si>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</si>
  <si>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</si>
  <si>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</si>
  <si>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</si>
  <si>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</si>
  <si>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</si>
  <si>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</si>
  <si>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</si>
  <si>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</si>
  <si>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</si>
  <si>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</si>
  <si>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</si>
  <si>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</si>
  <si>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</si>
  <si>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</si>
  <si>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</si>
  <si>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</si>
  <si>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</si>
  <si>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</si>
  <si>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</si>
  <si>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</si>
  <si>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CO2</t>
  </si>
  <si>
    <t>b</t>
  </si>
  <si>
    <t>c</t>
  </si>
  <si>
    <t>Biomass values from LIM Input (with periods, not commas)</t>
  </si>
  <si>
    <t>CHECK if all compartments have flows to them</t>
  </si>
  <si>
    <t>1</t>
  </si>
  <si>
    <t>d</t>
  </si>
  <si>
    <t>2</t>
  </si>
  <si>
    <t>e</t>
  </si>
  <si>
    <t>3</t>
  </si>
  <si>
    <t>4</t>
  </si>
  <si>
    <t>5</t>
  </si>
  <si>
    <t>6</t>
  </si>
  <si>
    <t>7</t>
  </si>
  <si>
    <t>8</t>
  </si>
  <si>
    <t>9</t>
  </si>
  <si>
    <t>## COMPARTMENTS</t>
  </si>
  <si>
    <t>## END COMPARTMENTS</t>
  </si>
  <si>
    <t>## EXTERNALS</t>
  </si>
  <si>
    <t>## END EXTERNALS</t>
  </si>
  <si>
    <t>## FLOWS</t>
  </si>
  <si>
    <t>## VARIABLES</t>
  </si>
  <si>
    <t>## END VARIABLES</t>
  </si>
  <si>
    <t>Consumption (Q)/ GPP</t>
  </si>
  <si>
    <t>NPP/P</t>
  </si>
  <si>
    <t>If R = 1, living = 1, biomass &gt; 0</t>
  </si>
  <si>
    <t>If living = 1, imports = 1/0</t>
  </si>
  <si>
    <t>U if Living = 1, R = 1,0 and Exports = 1,0</t>
  </si>
  <si>
    <t>a2</t>
  </si>
  <si>
    <t>a6</t>
  </si>
  <si>
    <t>a7</t>
  </si>
  <si>
    <t>! GPP Flows</t>
  </si>
  <si>
    <t>b2</t>
  </si>
  <si>
    <t>c2</t>
  </si>
  <si>
    <t>d2</t>
  </si>
  <si>
    <t>e2</t>
  </si>
  <si>
    <t>a8</t>
  </si>
  <si>
    <t>a9</t>
  </si>
  <si>
    <t/>
  </si>
  <si>
    <t>&lt;space&gt;</t>
  </si>
  <si>
    <t>b3</t>
  </si>
  <si>
    <t>b5</t>
  </si>
  <si>
    <t>b7</t>
  </si>
  <si>
    <t>f2</t>
  </si>
  <si>
    <t>h2</t>
  </si>
  <si>
    <t>i2</t>
  </si>
  <si>
    <t>j2</t>
  </si>
  <si>
    <t>k2</t>
  </si>
  <si>
    <t>b4</t>
  </si>
  <si>
    <t>b6</t>
  </si>
  <si>
    <t>c3</t>
  </si>
  <si>
    <t>c4</t>
  </si>
  <si>
    <t>c5</t>
  </si>
  <si>
    <t>c6</t>
  </si>
  <si>
    <t>c7</t>
  </si>
  <si>
    <t>c8</t>
  </si>
  <si>
    <t>d3</t>
  </si>
  <si>
    <t>d4</t>
  </si>
  <si>
    <t>d5</t>
  </si>
  <si>
    <t>d6</t>
  </si>
  <si>
    <t>d7</t>
  </si>
  <si>
    <t>d8</t>
  </si>
  <si>
    <t>d9</t>
  </si>
  <si>
    <t>e3</t>
  </si>
  <si>
    <t>e4</t>
  </si>
  <si>
    <t>e5</t>
  </si>
  <si>
    <t>e6</t>
  </si>
  <si>
    <t>e7</t>
  </si>
  <si>
    <t>e8</t>
  </si>
  <si>
    <t>e9</t>
  </si>
  <si>
    <t>f3</t>
  </si>
  <si>
    <t>! Adjacency Matrix Flows</t>
  </si>
  <si>
    <t>f4</t>
  </si>
  <si>
    <t>f5</t>
  </si>
  <si>
    <t>f6</t>
  </si>
  <si>
    <t>Externals</t>
  </si>
  <si>
    <t>Compartments</t>
  </si>
  <si>
    <t>Flows</t>
  </si>
  <si>
    <t>Variables</t>
  </si>
  <si>
    <t>h3</t>
  </si>
  <si>
    <t>h4</t>
  </si>
  <si>
    <t>h5</t>
  </si>
  <si>
    <t>h6</t>
  </si>
  <si>
    <t>i3</t>
  </si>
  <si>
    <t>i4</t>
  </si>
  <si>
    <t>i5</t>
  </si>
  <si>
    <t>i6</t>
  </si>
  <si>
    <t>i7</t>
  </si>
  <si>
    <t>i8</t>
  </si>
  <si>
    <t>j3</t>
  </si>
  <si>
    <t>j4</t>
  </si>
  <si>
    <t>j5</t>
  </si>
  <si>
    <t>j6</t>
  </si>
  <si>
    <t>i9</t>
  </si>
  <si>
    <t>Parameters</t>
  </si>
  <si>
    <t>A+H</t>
  </si>
  <si>
    <t>j7</t>
  </si>
  <si>
    <t>j8</t>
  </si>
  <si>
    <t>j9</t>
  </si>
  <si>
    <t>k3</t>
  </si>
  <si>
    <t xml:space="preserve">For Hidden Adj Matrix. Lving = ISNUMBER and 1/0, Biomass &gt; 0, Non-living - appends "NLNode". Removes spaces in name. </t>
  </si>
  <si>
    <t>Inequalitites</t>
  </si>
  <si>
    <t>Lower AE</t>
  </si>
  <si>
    <t>Upper AE</t>
  </si>
  <si>
    <t>Non-Living</t>
  </si>
  <si>
    <t>If Living = 1/0, Input = 1, biomass &gt; 0</t>
  </si>
  <si>
    <t>If Living = 1/0, Export = 1, biomass &gt; 0</t>
  </si>
  <si>
    <t>f7</t>
  </si>
  <si>
    <t>f8</t>
  </si>
  <si>
    <t xml:space="preserve">&lt;space&gt; </t>
  </si>
  <si>
    <t>! Abbreviations</t>
  </si>
  <si>
    <t>! GPP = Gross Primary Production (autotrophs only)</t>
  </si>
  <si>
    <t>! Q = Consumption</t>
  </si>
  <si>
    <t>! NPP = Net Primary Production (autotrophs only)</t>
  </si>
  <si>
    <t>! P = Production</t>
  </si>
  <si>
    <t>! R = Respiration</t>
  </si>
  <si>
    <t>! U = Passive flows to non-living compartments/Unassimilated material</t>
  </si>
  <si>
    <t>! IN = Import flow</t>
  </si>
  <si>
    <t>! EX = Export Flow</t>
  </si>
  <si>
    <t>! AE = Assimilation Efficiency</t>
  </si>
  <si>
    <t>! R included: Yes</t>
  </si>
  <si>
    <t>! U included: Yes</t>
  </si>
  <si>
    <t>a915</t>
  </si>
  <si>
    <t>a916</t>
  </si>
  <si>
    <t>a917</t>
  </si>
  <si>
    <t>a918</t>
  </si>
  <si>
    <t>a919</t>
  </si>
  <si>
    <t>a920</t>
  </si>
  <si>
    <t>a921</t>
  </si>
  <si>
    <t>a922</t>
  </si>
  <si>
    <t>a923</t>
  </si>
  <si>
    <t>a924</t>
  </si>
  <si>
    <t>a925</t>
  </si>
  <si>
    <t>a926</t>
  </si>
  <si>
    <t>! NLNode = Non-living compartment</t>
  </si>
  <si>
    <t>Binary Operators (Yes = "1", No = "0")</t>
  </si>
  <si>
    <t>h22</t>
  </si>
  <si>
    <t>space</t>
  </si>
  <si>
    <t>! Imports</t>
  </si>
  <si>
    <t>! Exports</t>
  </si>
  <si>
    <t>! U</t>
  </si>
  <si>
    <t>Gemma Gerber</t>
  </si>
  <si>
    <t>! Author: Gemma Gerber</t>
  </si>
  <si>
    <t>a82</t>
  </si>
  <si>
    <t>b52</t>
  </si>
  <si>
    <t>! Composed with autoLIM-Excel v.1.21.03.22 (Gerber, 2022)</t>
  </si>
  <si>
    <t>4node Winter</t>
  </si>
  <si>
    <t>Detritus</t>
  </si>
  <si>
    <t>Plant</t>
  </si>
  <si>
    <t>Invertebrate</t>
  </si>
  <si>
    <t>Vertebrate</t>
  </si>
  <si>
    <t>! 4node Winter Network LIM Declaration File</t>
  </si>
  <si>
    <t>! Living compartments: 3</t>
  </si>
  <si>
    <t>Plant = 500</t>
  </si>
  <si>
    <t>DetritusNLNodeInput</t>
  </si>
  <si>
    <t>PlantInput</t>
  </si>
  <si>
    <t>DetritusNLNodeExport</t>
  </si>
  <si>
    <t>PlantExport</t>
  </si>
  <si>
    <t>VertebrateExport</t>
  </si>
  <si>
    <t>! Consumption (Q) / Gross Primary Production (GPP) Variables</t>
  </si>
  <si>
    <t>! Production (P/NPP) Variables</t>
  </si>
  <si>
    <t>! Unused Energy/Material (U) Variables</t>
  </si>
  <si>
    <t>Plant_GPP = Flowto(Plant) - Plant_IN</t>
  </si>
  <si>
    <t>Plant_U = Flowfrom(Plant) - Plant_NPP - Plant_R - Plant_EX</t>
  </si>
  <si>
    <t>Vertebrate_U = Flowfrom(Vertebrate) - Vertebrate_P - Vertebrate_R - Vertebrate_EX</t>
  </si>
  <si>
    <t>! No Assimilation Efficiency (AE) Variables defined</t>
  </si>
  <si>
    <t>Plant_GPP: CO2 -&gt; Plant</t>
  </si>
  <si>
    <t>! Respiration flows</t>
  </si>
  <si>
    <t>Invertebrate_R: Invertebrate -&gt; CO2</t>
  </si>
  <si>
    <t>Plant_R: Plant -&gt; CO2</t>
  </si>
  <si>
    <t>Vertebrate_R: Vertebrate -&gt; CO2</t>
  </si>
  <si>
    <t>! Input flows</t>
  </si>
  <si>
    <t>DetritusNLNode_IN: DetritusNLNodeInput -&gt; DetritusNLNode</t>
  </si>
  <si>
    <t>Plant_IN: PlantInput -&gt; Plant</t>
  </si>
  <si>
    <t>! Export flows</t>
  </si>
  <si>
    <t>DetritusNLNode_EX: DetritusNLNode -&gt; DetritusNLNodeExport</t>
  </si>
  <si>
    <t>Plant_EX: Plant -&gt; PlantExport</t>
  </si>
  <si>
    <t>Vertebrate_EX: Vertebrate -&gt; VertebrateExport</t>
  </si>
  <si>
    <t>! Network Data Input Inequalities</t>
  </si>
  <si>
    <t>! Date: 29.May.2022</t>
  </si>
  <si>
    <t>! Non-living compartments: 1</t>
  </si>
  <si>
    <t>! External compartments: 6</t>
  </si>
  <si>
    <t>! Internal flows: 6</t>
  </si>
  <si>
    <t>! Boundary flows: 9</t>
  </si>
  <si>
    <t>Invertebrate = 822</t>
  </si>
  <si>
    <t>Vertebrate = 222</t>
  </si>
  <si>
    <t>DetritusNLNode = 7111</t>
  </si>
  <si>
    <t>Invertebrate_Q = Flowto(Invertebrate)</t>
  </si>
  <si>
    <t>Vertebrate_Q = Flowto(Vertebrate)</t>
  </si>
  <si>
    <t>DetritusNLNode_IN &gt; 200</t>
  </si>
  <si>
    <t>Plant_IN &gt; 700</t>
  </si>
  <si>
    <t>DetritusNLNode_IN &lt; 1200</t>
  </si>
  <si>
    <t>Plant_IN &lt; 1300</t>
  </si>
  <si>
    <t>DetritusNLNode_EX &gt; 180</t>
  </si>
  <si>
    <t>Plant_EX &gt; 300</t>
  </si>
  <si>
    <t>DetritusNLNode_EX &lt; 380</t>
  </si>
  <si>
    <t>Plant_EX &lt; 1300</t>
  </si>
  <si>
    <t>Invertebrate_U = Flowfrom(Invertebrate) - Invertebrate_P - Invertebrate_R</t>
  </si>
  <si>
    <t>Invertebrate_P = Flowto(Invertebrate) - Invertebrate_R - Invertebrate_U</t>
  </si>
  <si>
    <t>Plant_NPP = Flowto(Plant) - Plant_R - Plant_U - Plant_EX</t>
  </si>
  <si>
    <t>Vertebrate_P = Flowto(Vertebrate) - Vertebrate_R - Vertebrate_U - Vertebrate_EX</t>
  </si>
  <si>
    <t>Attribute</t>
  </si>
  <si>
    <t>Value</t>
  </si>
  <si>
    <t>DetritusNLNode</t>
  </si>
  <si>
    <t>! Adjacency Matrix Inequalities</t>
  </si>
  <si>
    <t>### END FLOWS</t>
  </si>
  <si>
    <t>### END INEQUALITIES</t>
  </si>
  <si>
    <t>! Weighted Network</t>
  </si>
  <si>
    <t>Column122</t>
  </si>
  <si>
    <t>Column710</t>
  </si>
  <si>
    <t>for labels</t>
  </si>
  <si>
    <t>### INEQUALITIES</t>
  </si>
  <si>
    <t>GPP Lower</t>
  </si>
  <si>
    <t>Q Lower</t>
  </si>
  <si>
    <t>GPP Upper</t>
  </si>
  <si>
    <t>Q Upper</t>
  </si>
  <si>
    <t>a81</t>
  </si>
  <si>
    <t>NPP Lower</t>
  </si>
  <si>
    <t>P Lower</t>
  </si>
  <si>
    <t>NPP Upper</t>
  </si>
  <si>
    <t>P Upper</t>
  </si>
  <si>
    <t>c1</t>
  </si>
  <si>
    <t>R Plant Lower</t>
  </si>
  <si>
    <t>R Hetero Lower</t>
  </si>
  <si>
    <t>R Plant Upper</t>
  </si>
  <si>
    <t>R Hetero Upper</t>
  </si>
  <si>
    <t>U Plant Lower</t>
  </si>
  <si>
    <t>U Hetero Lower</t>
  </si>
  <si>
    <t>U Plant Upper</t>
  </si>
  <si>
    <t>U Hetero Upper</t>
  </si>
  <si>
    <t>! Unweighted Network</t>
  </si>
  <si>
    <t>### COMPARTMENTS</t>
  </si>
  <si>
    <t>### END COMPARTMENTS</t>
  </si>
  <si>
    <t>### EXTERNALS</t>
  </si>
  <si>
    <t>### END EXTERNALS</t>
  </si>
  <si>
    <t>### VARIABLES</t>
  </si>
  <si>
    <t>### END VARIABLES</t>
  </si>
  <si>
    <t>### FLOWS</t>
  </si>
  <si>
    <t>j1</t>
  </si>
  <si>
    <t>Plant_GPP &gt; 200</t>
  </si>
  <si>
    <t>Plant_GPP &lt; 1000</t>
  </si>
  <si>
    <t>! Respiration included: Yes</t>
  </si>
  <si>
    <t>DetritusNLNode_Q_Invertebrate: DetritusNLNode -&gt; Invertebrate</t>
  </si>
  <si>
    <t>Invertebrate_Q_Vertebrate: Invertebrate -&gt; Vertebrate</t>
  </si>
  <si>
    <t>Invertebrate_U_DetritusNLNode: Invertebrate -&gt; DetritusNLNode</t>
  </si>
  <si>
    <t>Plant_Q_Invertebrate: Plant -&gt; Invertebrate</t>
  </si>
  <si>
    <t>Plant_U_DetritusNLNode: Plant -&gt; DetritusNLNode</t>
  </si>
  <si>
    <t>Vertebrate_U_DetritusNLNode: Vertebrate -&gt; DetritusNLNode</t>
  </si>
  <si>
    <t>a11</t>
  </si>
  <si>
    <t>a12</t>
  </si>
  <si>
    <t>a13</t>
  </si>
  <si>
    <t>a21</t>
  </si>
  <si>
    <t>a22</t>
  </si>
  <si>
    <t>a14</t>
  </si>
  <si>
    <t>a15</t>
  </si>
  <si>
    <t>a16</t>
  </si>
  <si>
    <t>a17</t>
  </si>
  <si>
    <t>a18</t>
  </si>
  <si>
    <t>a19</t>
  </si>
  <si>
    <t>a24</t>
  </si>
  <si>
    <t>a25</t>
  </si>
  <si>
    <t>a232</t>
  </si>
  <si>
    <t>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t>
  </si>
  <si>
    <t>Invertebrate_P = Flowfrom(Invertebrate) - Invertebrate_R - Invertebrate_U</t>
  </si>
  <si>
    <t>Plant_NPP = Flowfrom(Plant) - Plant_R - Plant_U - Plant_EX</t>
  </si>
  <si>
    <t>Vertebrate_P = Flowfrom(Vertebrate) - Vertebrate_R - Vertebrate_U - Vertebrate_EX</t>
  </si>
  <si>
    <t>Invertebrate_U = Flowto(Invertebrate) - Invertebrate_P - Invertebrate_R</t>
  </si>
  <si>
    <t>Plant_U = Flowto(Plant) - Plant_NPP - Plant_R - Plant_EX</t>
  </si>
  <si>
    <t>Vertebrate_U = Flowto(Vertebrate) - Vertebrate_P - Vertebrate_R - Vertebrate_EX</t>
  </si>
  <si>
    <t>! Date: 13.Jun.2022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</si>
</sst>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4" x14ac:knownFonts="1">
    <font>
      <sz val="11"/>
      <color theme="1"/>
      <name val="Calibri"/>
      <family val="2"/>
      <scheme val="minor"/>
    </font>
    <font>
      <b/>
      <sz val="11"/>
      <color theme="1"/>
      <name val="Calibri"/>
      <family val="2"/>
      <scheme val="minor"/>
    </font>
    <font>
      <sz val="9"/>
      <color indexed="81"/>
      <name val="Tahoma"/>
      <family val="2"/>
    </font>
    <font>
      <sz val="8"/>
      <name val="Calibri"/>
      <family val="2"/>
      <scheme val="minor"/>
    </font>
    <font>
      <b/>
      <sz val="11"/>
      <name val="Calibri"/>
      <family val="2"/>
      <scheme val="minor"/>
    </font>
    <font>
      <b/>
      <sz val="9"/>
      <color indexed="81"/>
      <name val="Tahoma"/>
      <family val="2"/>
    </font>
    <font>
      <sz val="11"/>
      <color rgb="FF000000"/>
      <name val="Calibri"/>
      <family val="2"/>
      <scheme val="minor"/>
    </font>
    <font>
      <b/>
      <sz val="20"/>
      <color rgb="FFFF0000"/>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9C0006"/>
      <name val="Calibri"/>
      <family val="2"/>
    </font>
    <font>
      <sz val="11"/>
      <color rgb="FF00610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
      <patternFill patternType="solid">
        <fgColor rgb="FFFFC7CE"/>
      </patternFill>
    </fill>
    <fill>
      <patternFill patternType="solid">
        <fgColor rgb="FFC6EFCE"/>
      </patternFill>
    </fill>
  </fills>
  <borders count="4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top/>
      <bottom style="thin">
        <color indexed="64"/>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s>
  <cellStyleXfs count="4">
    <xf numFmtId="0" fontId="0" fillId="0" borderId="0"/>
    <xf numFmtId="0" fontId="8" fillId="0" borderId="0"/>
    <xf numFmtId="0" fontId="12" fillId="6" borderId="0" applyNumberFormat="0" applyBorder="0" applyAlignment="0" applyProtection="0"/>
    <xf numFmtId="0" fontId="13" fillId="7" borderId="0" applyNumberFormat="0" applyBorder="0" applyAlignment="0" applyProtection="0"/>
  </cellStyleXfs>
  <cellXfs count="128">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Font="1" applyAlignment="1">
      <alignment horizontal="left" vertical="center"/>
    </xf>
    <xf numFmtId="0" fontId="1" fillId="3" borderId="11"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0" fillId="0" borderId="0" xfId="0"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0" xfId="0" applyBorder="1" applyAlignment="1">
      <alignment horizontal="left"/>
    </xf>
    <xf numFmtId="0" fontId="1" fillId="3" borderId="38" xfId="0" applyFont="1" applyFill="1" applyBorder="1" applyAlignment="1">
      <alignment horizontal="center" vertical="center" wrapText="1"/>
    </xf>
    <xf numFmtId="0" fontId="0" fillId="5" borderId="0" xfId="0" applyFill="1" applyAlignment="1">
      <alignment horizontal="center" vertical="center"/>
    </xf>
    <xf numFmtId="0" fontId="0" fillId="0" borderId="2" xfId="0" applyFill="1" applyBorder="1" applyAlignment="1">
      <alignment horizontal="center" vertical="center"/>
    </xf>
    <xf numFmtId="0" fontId="0" fillId="0" borderId="10" xfId="0" applyFill="1" applyBorder="1" applyAlignment="1">
      <alignment horizontal="center" vertical="center"/>
    </xf>
    <xf numFmtId="0" fontId="0" fillId="0" borderId="2" xfId="0" applyNumberFormat="1" applyBorder="1" applyAlignment="1">
      <alignment horizontal="center" vertical="center"/>
    </xf>
    <xf numFmtId="0" fontId="0" fillId="0" borderId="2" xfId="0" applyNumberFormat="1" applyFill="1" applyBorder="1" applyAlignment="1">
      <alignment horizontal="center" vertical="center"/>
    </xf>
    <xf numFmtId="0" fontId="0" fillId="0" borderId="7" xfId="0" applyNumberFormat="1" applyBorder="1" applyAlignment="1">
      <alignment horizontal="center" vertical="center"/>
    </xf>
    <xf numFmtId="0" fontId="0" fillId="0" borderId="25" xfId="0" applyNumberFormat="1" applyBorder="1" applyAlignment="1">
      <alignment horizontal="center" vertical="center"/>
    </xf>
    <xf numFmtId="0" fontId="0" fillId="0" borderId="13" xfId="0" applyNumberFormat="1" applyBorder="1" applyAlignment="1">
      <alignment horizontal="center" vertical="center"/>
    </xf>
    <xf numFmtId="0" fontId="0" fillId="0" borderId="8" xfId="0" applyFill="1" applyBorder="1" applyAlignment="1">
      <alignment horizontal="center" vertical="center"/>
    </xf>
    <xf numFmtId="0" fontId="0" fillId="0" borderId="39" xfId="0" applyFill="1" applyBorder="1" applyAlignment="1">
      <alignment horizontal="center" vertical="center"/>
    </xf>
    <xf numFmtId="0" fontId="0" fillId="0" borderId="0" xfId="0" applyNumberFormat="1"/>
    <xf numFmtId="0" fontId="6" fillId="0" borderId="30" xfId="0" applyFont="1" applyBorder="1" applyAlignment="1">
      <alignment horizontal="center" vertical="center"/>
    </xf>
    <xf numFmtId="0" fontId="6" fillId="0" borderId="23" xfId="0" applyFont="1" applyBorder="1" applyAlignment="1">
      <alignment horizontal="center" vertical="center"/>
    </xf>
    <xf numFmtId="0" fontId="6" fillId="0" borderId="6" xfId="0" applyFont="1" applyBorder="1" applyAlignment="1">
      <alignment horizontal="center" vertical="center"/>
    </xf>
    <xf numFmtId="0" fontId="7" fillId="0" borderId="0" xfId="0" applyFont="1" applyBorder="1" applyAlignment="1">
      <alignment vertical="center"/>
    </xf>
    <xf numFmtId="0" fontId="0" fillId="0" borderId="0" xfId="0" applyFont="1"/>
    <xf numFmtId="0" fontId="0" fillId="0" borderId="0" xfId="0" applyFont="1" applyAlignment="1">
      <alignment horizontal="center"/>
    </xf>
    <xf numFmtId="0" fontId="0" fillId="2" borderId="27" xfId="0" applyFont="1" applyFill="1" applyBorder="1" applyAlignment="1">
      <alignment horizontal="center" vertical="center" wrapText="1"/>
    </xf>
    <xf numFmtId="0" fontId="0" fillId="2" borderId="28" xfId="0" applyFont="1" applyFill="1" applyBorder="1" applyAlignment="1">
      <alignment horizontal="center" vertical="center" wrapText="1"/>
    </xf>
    <xf numFmtId="0" fontId="0" fillId="2" borderId="29"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34"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0" borderId="23" xfId="0" applyFont="1" applyBorder="1" applyAlignment="1">
      <alignment horizontal="center" vertical="center"/>
    </xf>
    <xf numFmtId="0" fontId="0" fillId="0" borderId="6" xfId="0" applyFont="1" applyBorder="1" applyAlignment="1">
      <alignment horizontal="center" vertical="center"/>
    </xf>
    <xf numFmtId="0" fontId="0" fillId="0" borderId="2" xfId="0" applyFont="1" applyBorder="1" applyAlignment="1">
      <alignment horizontal="center" vertical="center"/>
    </xf>
    <xf numFmtId="0" fontId="0" fillId="0" borderId="10" xfId="0" applyFont="1" applyBorder="1" applyAlignment="1">
      <alignment horizontal="center" vertical="center"/>
    </xf>
    <xf numFmtId="0" fontId="0" fillId="2" borderId="36" xfId="0" applyFont="1" applyFill="1" applyBorder="1" applyAlignment="1">
      <alignment horizontal="center" vertical="center" wrapText="1"/>
    </xf>
    <xf numFmtId="0" fontId="0" fillId="0" borderId="31" xfId="0" applyFont="1" applyBorder="1" applyAlignment="1">
      <alignment horizontal="center" vertical="center"/>
    </xf>
    <xf numFmtId="0" fontId="0" fillId="0" borderId="12" xfId="0" applyFont="1" applyBorder="1" applyAlignment="1">
      <alignment horizontal="center" vertical="center"/>
    </xf>
    <xf numFmtId="0" fontId="0" fillId="0" borderId="25" xfId="0" applyFont="1" applyBorder="1" applyAlignment="1">
      <alignment horizontal="center" vertical="center"/>
    </xf>
    <xf numFmtId="0" fontId="0" fillId="0" borderId="33" xfId="0" applyFont="1" applyBorder="1" applyAlignment="1">
      <alignment horizontal="center" vertical="center"/>
    </xf>
    <xf numFmtId="0" fontId="0" fillId="0" borderId="8" xfId="0" applyNumberFormat="1" applyFill="1" applyBorder="1" applyAlignment="1">
      <alignment horizontal="center" vertical="center"/>
    </xf>
    <xf numFmtId="0" fontId="0" fillId="0" borderId="8" xfId="0" applyNumberFormat="1" applyBorder="1" applyAlignment="1">
      <alignment horizontal="center" vertical="center"/>
    </xf>
    <xf numFmtId="0" fontId="0" fillId="0" borderId="37" xfId="0" applyNumberFormat="1" applyBorder="1" applyAlignment="1">
      <alignment horizontal="center" vertical="center"/>
    </xf>
    <xf numFmtId="0" fontId="4" fillId="2" borderId="2" xfId="0" applyFont="1" applyFill="1" applyBorder="1" applyAlignment="1">
      <alignment horizontal="center" vertical="center"/>
    </xf>
    <xf numFmtId="0" fontId="0" fillId="2" borderId="2" xfId="0" applyFill="1" applyBorder="1" applyAlignment="1">
      <alignment horizontal="center" vertical="center"/>
    </xf>
    <xf numFmtId="0" fontId="0" fillId="0" borderId="39" xfId="0" applyNumberFormat="1" applyFill="1" applyBorder="1" applyAlignment="1">
      <alignment horizontal="center" vertical="center"/>
    </xf>
    <xf numFmtId="0" fontId="0" fillId="0" borderId="39" xfId="0" applyNumberFormat="1" applyBorder="1" applyAlignment="1">
      <alignment horizontal="center" vertical="center"/>
    </xf>
    <xf numFmtId="0" fontId="0" fillId="0" borderId="41" xfId="0" applyNumberFormat="1" applyBorder="1" applyAlignment="1">
      <alignment horizontal="center" vertical="center"/>
    </xf>
    <xf numFmtId="2" fontId="6" fillId="0" borderId="7" xfId="0" applyNumberFormat="1" applyFont="1" applyBorder="1" applyAlignment="1">
      <alignment horizontal="center" vertical="center"/>
    </xf>
    <xf numFmtId="2" fontId="6" fillId="0" borderId="2" xfId="0" applyNumberFormat="1" applyFont="1" applyBorder="1" applyAlignment="1">
      <alignment horizontal="center" vertical="center"/>
    </xf>
    <xf numFmtId="2" fontId="0" fillId="0" borderId="7" xfId="0" applyNumberFormat="1" applyFont="1" applyBorder="1" applyAlignment="1">
      <alignment horizontal="center" vertical="center"/>
    </xf>
    <xf numFmtId="2" fontId="0" fillId="0" borderId="2" xfId="0" applyNumberFormat="1" applyFont="1" applyBorder="1" applyAlignment="1">
      <alignment horizontal="center" vertical="center"/>
    </xf>
    <xf numFmtId="2" fontId="0" fillId="0" borderId="13" xfId="0" applyNumberFormat="1" applyFont="1" applyBorder="1" applyAlignment="1">
      <alignment horizontal="center" vertical="center"/>
    </xf>
    <xf numFmtId="2" fontId="0" fillId="0" borderId="25" xfId="0" applyNumberFormat="1" applyFont="1" applyBorder="1" applyAlignment="1">
      <alignment horizontal="center" vertical="center"/>
    </xf>
    <xf numFmtId="0" fontId="0" fillId="0" borderId="0" xfId="0" applyFont="1" applyAlignment="1">
      <alignment wrapText="1"/>
    </xf>
    <xf numFmtId="0" fontId="0" fillId="0" borderId="0" xfId="0" applyFill="1" applyAlignment="1">
      <alignment horizontal="left"/>
    </xf>
    <xf numFmtId="0" fontId="0" fillId="0" borderId="0" xfId="0" applyBorder="1" applyAlignment="1">
      <alignment vertical="top"/>
    </xf>
    <xf numFmtId="0" fontId="0" fillId="0" borderId="0" xfId="0" applyFill="1" applyBorder="1" applyAlignment="1">
      <alignment horizontal="left" vertical="top"/>
    </xf>
    <xf numFmtId="0" fontId="8" fillId="0" borderId="2" xfId="1" applyBorder="1"/>
    <xf numFmtId="0" fontId="0" fillId="0" borderId="2" xfId="0" applyBorder="1"/>
    <xf numFmtId="0" fontId="9" fillId="0" borderId="2" xfId="0" applyFont="1" applyBorder="1"/>
    <xf numFmtId="0" fontId="10" fillId="0" borderId="2" xfId="1" applyFont="1" applyBorder="1"/>
    <xf numFmtId="0" fontId="11" fillId="0" borderId="2" xfId="0" applyFont="1" applyBorder="1"/>
    <xf numFmtId="0" fontId="6" fillId="0" borderId="3" xfId="0" applyFont="1" applyBorder="1" applyAlignment="1">
      <alignment horizontal="center" vertical="center"/>
    </xf>
    <xf numFmtId="0" fontId="6" fillId="0" borderId="32"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Border="1" applyAlignment="1">
      <alignment horizontal="center" vertical="center"/>
    </xf>
    <xf numFmtId="0" fontId="6" fillId="0" borderId="7" xfId="0" applyFont="1" applyBorder="1" applyAlignment="1">
      <alignment horizontal="center" vertical="center"/>
    </xf>
    <xf numFmtId="0" fontId="1" fillId="2" borderId="22" xfId="0" applyFont="1" applyFill="1" applyBorder="1" applyAlignment="1">
      <alignment vertical="center"/>
    </xf>
    <xf numFmtId="0" fontId="1" fillId="2" borderId="0" xfId="0" applyFont="1" applyFill="1" applyBorder="1" applyAlignment="1">
      <alignment vertical="center"/>
    </xf>
    <xf numFmtId="0" fontId="0" fillId="2" borderId="22" xfId="0" applyFont="1" applyFill="1" applyBorder="1" applyAlignment="1">
      <alignment vertical="center"/>
    </xf>
    <xf numFmtId="0" fontId="0" fillId="2" borderId="0" xfId="0" applyFont="1" applyFill="1" applyBorder="1" applyAlignment="1">
      <alignment vertical="center"/>
    </xf>
    <xf numFmtId="0" fontId="0" fillId="2" borderId="42" xfId="0" applyFont="1" applyFill="1" applyBorder="1" applyAlignment="1">
      <alignment vertical="center"/>
    </xf>
    <xf numFmtId="0" fontId="0" fillId="2" borderId="43" xfId="0" applyFont="1" applyFill="1" applyBorder="1" applyAlignment="1">
      <alignment vertical="center"/>
    </xf>
    <xf numFmtId="164" fontId="6" fillId="0" borderId="32" xfId="0" applyNumberFormat="1" applyFont="1" applyBorder="1" applyAlignment="1">
      <alignment horizontal="center" vertical="center"/>
    </xf>
    <xf numFmtId="164" fontId="6" fillId="0" borderId="3" xfId="0" applyNumberFormat="1" applyFont="1" applyBorder="1" applyAlignment="1">
      <alignment horizontal="center" vertical="center"/>
    </xf>
    <xf numFmtId="164" fontId="6" fillId="0" borderId="4" xfId="0" applyNumberFormat="1" applyFont="1" applyBorder="1" applyAlignment="1">
      <alignment horizontal="center" vertical="center"/>
    </xf>
    <xf numFmtId="164" fontId="6" fillId="0" borderId="35" xfId="0" applyNumberFormat="1" applyFont="1" applyBorder="1" applyAlignment="1">
      <alignment horizontal="center" vertical="center"/>
    </xf>
    <xf numFmtId="164" fontId="0" fillId="0" borderId="2" xfId="0" applyNumberFormat="1" applyFont="1" applyBorder="1" applyAlignment="1">
      <alignment horizontal="center" vertical="center"/>
    </xf>
    <xf numFmtId="164" fontId="6" fillId="0" borderId="23" xfId="0" applyNumberFormat="1" applyFont="1" applyBorder="1" applyAlignment="1">
      <alignment horizontal="center" vertical="center"/>
    </xf>
    <xf numFmtId="164" fontId="6" fillId="0" borderId="6" xfId="0" applyNumberFormat="1" applyFont="1" applyBorder="1" applyAlignment="1">
      <alignment horizontal="center" vertical="center"/>
    </xf>
    <xf numFmtId="164" fontId="6" fillId="0" borderId="7" xfId="0" applyNumberFormat="1" applyFont="1" applyBorder="1" applyAlignment="1">
      <alignment horizontal="center" vertical="center"/>
    </xf>
    <xf numFmtId="164" fontId="6" fillId="0" borderId="8" xfId="0" applyNumberFormat="1" applyFont="1" applyBorder="1" applyAlignment="1">
      <alignment horizontal="center" vertical="center"/>
    </xf>
    <xf numFmtId="164" fontId="6" fillId="0" borderId="2" xfId="0" applyNumberFormat="1" applyFont="1" applyBorder="1" applyAlignment="1">
      <alignment horizontal="center" vertical="center"/>
    </xf>
    <xf numFmtId="164" fontId="0" fillId="0" borderId="23" xfId="0" applyNumberFormat="1" applyFont="1" applyBorder="1" applyAlignment="1">
      <alignment horizontal="center" vertical="center"/>
    </xf>
    <xf numFmtId="164" fontId="0" fillId="0" borderId="8" xfId="0" applyNumberFormat="1" applyFont="1" applyBorder="1" applyAlignment="1">
      <alignment horizontal="center" vertical="center"/>
    </xf>
    <xf numFmtId="164" fontId="0" fillId="0" borderId="7" xfId="0" applyNumberFormat="1" applyFont="1" applyBorder="1" applyAlignment="1">
      <alignment horizontal="center" vertical="center"/>
    </xf>
    <xf numFmtId="164" fontId="0" fillId="0" borderId="2" xfId="0" applyNumberFormat="1" applyBorder="1" applyAlignment="1">
      <alignment horizontal="center" vertical="center"/>
    </xf>
    <xf numFmtId="164" fontId="0" fillId="0" borderId="4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37" xfId="0" applyNumberFormat="1" applyFont="1" applyBorder="1" applyAlignment="1">
      <alignment horizontal="center" vertical="center"/>
    </xf>
    <xf numFmtId="164" fontId="0" fillId="0" borderId="13" xfId="0" applyNumberFormat="1" applyFont="1" applyBorder="1" applyAlignment="1">
      <alignment horizontal="center" vertical="center"/>
    </xf>
    <xf numFmtId="164" fontId="0" fillId="0" borderId="25" xfId="0" applyNumberFormat="1" applyFont="1" applyBorder="1" applyAlignment="1">
      <alignment horizontal="center" vertical="center"/>
    </xf>
    <xf numFmtId="0" fontId="0" fillId="0" borderId="0" xfId="0" applyFont="1" applyAlignment="1">
      <alignment horizontal="left"/>
    </xf>
    <xf numFmtId="0" fontId="12" fillId="6" borderId="0" xfId="2"/>
    <xf numFmtId="0" fontId="13" fillId="7" borderId="0" xfId="3"/>
    <xf numFmtId="0" fontId="1" fillId="4" borderId="22" xfId="0" applyFont="1" applyFill="1" applyBorder="1" applyAlignment="1">
      <alignment horizontal="center" vertical="center"/>
    </xf>
    <xf numFmtId="0" fontId="1" fillId="4" borderId="0"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8"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3" borderId="17" xfId="0" applyFont="1" applyFill="1" applyBorder="1" applyAlignment="1">
      <alignment horizontal="center" vertical="center"/>
    </xf>
    <xf numFmtId="0" fontId="0" fillId="2" borderId="14"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4" borderId="16" xfId="0" applyFont="1" applyFill="1" applyBorder="1" applyAlignment="1">
      <alignment horizontal="left" vertical="center"/>
    </xf>
    <xf numFmtId="0" fontId="1" fillId="4" borderId="17" xfId="0" applyFont="1" applyFill="1" applyBorder="1" applyAlignment="1">
      <alignment horizontal="left" vertical="center"/>
    </xf>
    <xf numFmtId="0" fontId="1" fillId="4" borderId="18" xfId="0" applyFont="1" applyFill="1" applyBorder="1" applyAlignment="1">
      <alignment horizontal="left" vertical="center"/>
    </xf>
    <xf numFmtId="0" fontId="6" fillId="0" borderId="0" xfId="0" applyFont="1" applyBorder="1" applyAlignment="1">
      <alignment horizontal="center"/>
    </xf>
    <xf numFmtId="15" fontId="6" fillId="0" borderId="44" xfId="0" applyNumberFormat="1" applyFont="1" applyBorder="1" applyAlignment="1">
      <alignment horizontal="center"/>
    </xf>
    <xf numFmtId="15" fontId="6" fillId="0" borderId="0" xfId="0" applyNumberFormat="1" applyFont="1" applyBorder="1" applyAlignment="1">
      <alignment horizontal="center"/>
    </xf>
    <xf numFmtId="0" fontId="0" fillId="0" borderId="44" xfId="0" applyFont="1" applyBorder="1" applyAlignment="1">
      <alignment horizontal="center" vertical="center"/>
    </xf>
    <xf numFmtId="0" fontId="0" fillId="0" borderId="0" xfId="0" applyFont="1" applyBorder="1" applyAlignment="1">
      <alignment horizontal="center" vertical="center"/>
    </xf>
    <xf numFmtId="0" fontId="0" fillId="0" borderId="45" xfId="0" applyFont="1" applyBorder="1" applyAlignment="1">
      <alignment horizontal="center" vertical="center"/>
    </xf>
    <xf numFmtId="0" fontId="0" fillId="0" borderId="43" xfId="0" applyFont="1" applyBorder="1" applyAlignment="1">
      <alignment horizontal="center" vertical="center"/>
    </xf>
    <xf numFmtId="0" fontId="1" fillId="4" borderId="22" xfId="0" applyFont="1" applyFill="1" applyBorder="1" applyAlignment="1">
      <alignment horizontal="center" vertical="center" wrapText="1"/>
    </xf>
    <xf numFmtId="0" fontId="1" fillId="4" borderId="0" xfId="0" applyFont="1" applyFill="1" applyBorder="1" applyAlignment="1">
      <alignment horizontal="center" vertical="center" wrapText="1"/>
    </xf>
  </cellXfs>
  <cellStyles count="4">
    <cellStyle name="Bad" xfId="2" builtinId="27"/>
    <cellStyle name="Good" xfId="3" builtinId="26"/>
    <cellStyle name="Normal" xfId="0" builtinId="0"/>
    <cellStyle name="Normal 2" xfId="1" xr:uid="{4DB086DC-3C26-4F5C-BE94-6520FF24BD97}"/>
  </cellStyles>
  <dxfs count="8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114415D-9F7A-42FF-A25F-7AC862D1BEB9}" autoFormatId="16" applyNumberFormats="0" applyBorderFormats="0" applyFontFormats="0" applyPatternFormats="0" applyAlignmentFormats="0" applyWidthHeightFormats="0">
  <queryTableRefresh nextId="11" unboundColumnsRight="7">
    <queryTableFields count="10">
      <queryTableField id="1" name="Column1" tableColumnId="1"/>
      <queryTableField id="2" name="Attribute" tableColumnId="2"/>
      <queryTableField id="3" name="Value"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3" xr16:uid="{00861DA0-387E-4814-A352-2D019A002F02}" autoFormatId="16" applyNumberFormats="0" applyBorderFormats="0" applyFontFormats="0" applyPatternFormats="0" applyAlignmentFormats="0" applyWidthHeightFormats="0">
  <queryTableRefresh nextId="2">
    <queryTableFields count="1">
      <queryTableField id="1" name="2"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3C73A4D-201A-47DA-A642-711213467A5F}" autoFormatId="16" applyNumberFormats="0" applyBorderFormats="0" applyFontFormats="0" applyPatternFormats="0" applyAlignmentFormats="0" applyWidthHeightFormats="0">
  <queryTableRefresh nextId="12">
    <queryTableFields count="1">
      <queryTableField id="11" name="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73E0BC25-5BE7-402E-97F9-788DD6775E61}" autoFormatId="16" applyNumberFormats="0" applyBorderFormats="0" applyFontFormats="0" applyPatternFormats="0" applyAlignmentFormats="0" applyWidthHeightFormats="0">
  <queryTableRefresh nextId="2">
    <queryTableFields count="1">
      <queryTableField id="1" name="4"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31E10E74-8BCD-4CFC-9227-8B2149FD1397}" autoFormatId="16" applyNumberFormats="0" applyBorderFormats="0" applyFontFormats="0" applyPatternFormats="0" applyAlignmentFormats="0" applyWidthHeightFormats="0">
  <queryTableRefresh nextId="2">
    <queryTableFields count="1">
      <queryTableField id="1" name="5"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E5498B6B-31E4-4238-AE6B-4D1F177998AB}" autoFormatId="16" applyNumberFormats="0" applyBorderFormats="0" applyFontFormats="0" applyPatternFormats="0" applyAlignmentFormats="0" applyWidthHeightFormats="0">
  <queryTableRefresh nextId="4">
    <queryTableFields count="1">
      <queryTableField id="3" name="6"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A3D2E66D-7195-4351-90C2-C478750D88EB}" autoFormatId="16" applyNumberFormats="0" applyBorderFormats="0" applyFontFormats="0" applyPatternFormats="0" applyAlignmentFormats="0" applyWidthHeightFormats="0">
  <queryTableRefresh nextId="2">
    <queryTableFields count="1">
      <queryTableField id="1" name="7"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9" xr16:uid="{67D7D66E-7131-48C0-844E-D4890B9A1592}" autoFormatId="16" applyNumberFormats="0" applyBorderFormats="0" applyFontFormats="0" applyPatternFormats="0" applyAlignmentFormats="0" applyWidthHeightFormats="0">
  <queryTableRefresh nextId="10">
    <queryTableFields count="1">
      <queryTableField id="9" name="8"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B5F5F656-04EE-44BC-8C85-B31888AFB182}" autoFormatId="16" applyNumberFormats="0" applyBorderFormats="0" applyFontFormats="0" applyPatternFormats="0" applyAlignmentFormats="0" applyWidthHeightFormats="0">
  <queryTableRefresh nextId="2">
    <queryTableFields count="1">
      <queryTableField id="1" name="9"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2" xr16:uid="{9232AD71-1D1B-4BD2-BD36-DAC1FF08F1E6}" autoFormatId="16" applyNumberFormats="0" applyBorderFormats="0" applyFontFormats="0" applyPatternFormats="0" applyAlignmentFormats="0" applyWidthHeightFormats="0">
  <queryTableRefresh nextId="3">
    <queryTableFields count="1">
      <queryTableField id="1" name="! Weighted Network" tableColumnId="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72B8D4D9-4989-4552-AB3C-F7051EC58528}" autoFormatId="16" applyNumberFormats="0" applyBorderFormats="0" applyFontFormats="0" applyPatternFormats="0" applyAlignmentFormats="0" applyWidthHeightFormats="0">
  <queryTableRefresh nextId="2">
    <queryTableFields count="1">
      <queryTableField id="1" name="! Unweighted Network" tableColumnId="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F814C01-8B2D-4C0E-A301-F56651359CCA}" name="Table21" displayName="Table21" ref="A103:CX203" totalsRowShown="0">
  <autoFilter ref="A103:CX203" xr:uid="{BF814C01-8B2D-4C0E-A301-F56651359CCA}"/>
  <tableColumns count="102">
    <tableColumn id="1" xr3:uid="{48475C74-FBE2-43EE-8A9B-051D515C5F8B}" name="Column1" dataDxfId="81">
      <calculatedColumnFormula>IF(NOT(A2=123456),A2,IF(NOT(A2="123456"),A2,"TEST"))</calculatedColumnFormula>
    </tableColumn>
    <tableColumn id="2" xr3:uid="{E62482DD-E457-4E03-881C-847C2E4A74D4}" name="DetritusNLNode">
      <calculatedColumnFormula>IF(NOT(B2=123456),B2,IF(NOT(B2="123456"),B2,"TEST"))</calculatedColumnFormula>
    </tableColumn>
    <tableColumn id="3" xr3:uid="{E3F90E63-F967-42AA-8AF6-778BC5066192}" name="Plant">
      <calculatedColumnFormula>IF(NOT(C2=123456),C2,IF(NOT(C2="123456"),C2,"TEST"))</calculatedColumnFormula>
    </tableColumn>
    <tableColumn id="4" xr3:uid="{1A926EF3-E558-4772-AD0F-EF45D10D633B}" name="Invertebrate">
      <calculatedColumnFormula>IF(NOT(D2=123456),D2,IF(NOT(D2="123456"),D2,"TEST"))</calculatedColumnFormula>
    </tableColumn>
    <tableColumn id="5" xr3:uid="{02E0A973-2F9F-42B7-9653-2F089B03A438}" name="Vertebrate">
      <calculatedColumnFormula>IF(NOT(E2=123456),E2,IF(NOT(E2="123456"),E2,"TEST"))</calculatedColumnFormula>
    </tableColumn>
    <tableColumn id="6" xr3:uid="{344E9070-2CA5-4153-B805-DCAFEC914281}" name="Column2">
      <calculatedColumnFormula>IF(NOT(F2=123456),F2,IF(NOT(F2="123456"),F2,"TEST"))</calculatedColumnFormula>
    </tableColumn>
    <tableColumn id="7" xr3:uid="{DA2212E1-D1D7-4746-99B7-587D06BA3460}" name="Column3">
      <calculatedColumnFormula>IF(NOT(G2=123456),G2,IF(NOT(G2="123456"),G2,"TEST"))</calculatedColumnFormula>
    </tableColumn>
    <tableColumn id="8" xr3:uid="{57B57F58-D965-458E-B367-4B5B8B412DC4}" name="Column4">
      <calculatedColumnFormula>IF(NOT(H2=123456),H2,IF(NOT(H2="123456"),H2,"TEST"))</calculatedColumnFormula>
    </tableColumn>
    <tableColumn id="9" xr3:uid="{0A82A555-DA72-4BA6-BC30-A749C11C8996}" name="Column5">
      <calculatedColumnFormula>IF(NOT(I2=123456),I2,IF(NOT(I2="123456"),I2,"TEST"))</calculatedColumnFormula>
    </tableColumn>
    <tableColumn id="10" xr3:uid="{054EF1F3-A7FE-48D7-A2AE-4F3A6452696B}" name="Column6">
      <calculatedColumnFormula>IF(NOT(J2=123456),J2,IF(NOT(J2="123456"),J2,"TEST"))</calculatedColumnFormula>
    </tableColumn>
    <tableColumn id="11" xr3:uid="{BEB3E8A0-0A5B-4479-8D35-807B8BFF7FEF}" name="Column7">
      <calculatedColumnFormula>IF(NOT(K2=123456),K2,IF(NOT(K2="123456"),K2,"TEST"))</calculatedColumnFormula>
    </tableColumn>
    <tableColumn id="103" xr3:uid="{4C403B24-C282-4789-BAD9-E95B113AED69}" name="Column710">
      <calculatedColumnFormula>IF(NOT(L2=123456),L2,IF(NOT(L2="123456"),L2,"TEST"))</calculatedColumnFormula>
    </tableColumn>
    <tableColumn id="12" xr3:uid="{7FBC07BB-1DF2-4DBD-A456-B3A6C5D02EAA}" name="Column8">
      <calculatedColumnFormula>IF(NOT(M2=123456),M2,IF(NOT(M2="123456"),M2,"TEST"))</calculatedColumnFormula>
    </tableColumn>
    <tableColumn id="13" xr3:uid="{0665F5FA-128A-46C3-833C-36129B4E8806}" name="Column9">
      <calculatedColumnFormula>IF(NOT(N2=123456),N2,IF(NOT(N2="123456"),N2,"TEST"))</calculatedColumnFormula>
    </tableColumn>
    <tableColumn id="14" xr3:uid="{865868B8-4C4B-4996-8013-166E95C5757F}" name="Column10">
      <calculatedColumnFormula>IF(NOT(O2=123456),O2,IF(NOT(O2="123456"),O2,"TEST"))</calculatedColumnFormula>
    </tableColumn>
    <tableColumn id="15" xr3:uid="{B6431E31-8FEF-4ACF-B932-9E124DB66910}" name="Column11">
      <calculatedColumnFormula>IF(NOT(P2=123456),P2,IF(NOT(P2="123456"),P2,"TEST"))</calculatedColumnFormula>
    </tableColumn>
    <tableColumn id="16" xr3:uid="{69CDDFC5-49FD-4827-8A1A-65DDE2F2C591}" name="Column12">
      <calculatedColumnFormula>IF(NOT(Q2=123456),Q2,IF(NOT(Q2="123456"),Q2,"TEST"))</calculatedColumnFormula>
    </tableColumn>
    <tableColumn id="102" xr3:uid="{AF77756F-39C1-414B-856B-7FE481DF690D}" name="Column122">
      <calculatedColumnFormula>IF(NOT(R2=123456),R2,IF(NOT(R2="123456"),R2,"TEST"))</calculatedColumnFormula>
    </tableColumn>
    <tableColumn id="17" xr3:uid="{CDB52F4A-1AF8-42D8-A1D8-4D9B6664039B}" name="Column13">
      <calculatedColumnFormula>IF(NOT(S2=123456),S2,IF(NOT(S2="123456"),S2,"TEST"))</calculatedColumnFormula>
    </tableColumn>
    <tableColumn id="18" xr3:uid="{5F6393EC-F40F-4D1A-93AA-CCB8D83A2EC7}" name="Column14">
      <calculatedColumnFormula>IF(NOT(T2=123456),T2,IF(NOT(T2="123456"),T2,"TEST"))</calculatedColumnFormula>
    </tableColumn>
    <tableColumn id="19" xr3:uid="{C379289D-3361-4BF9-9E0E-8F456EB714D4}" name="Column15">
      <calculatedColumnFormula>IF(NOT(U2=123456),U2,IF(NOT(U2="123456"),U2,"TEST"))</calculatedColumnFormula>
    </tableColumn>
    <tableColumn id="20" xr3:uid="{2DDBD135-AC51-4FEC-B938-6B57E1CFFB5D}" name="Column16">
      <calculatedColumnFormula>IF(NOT(V2=123456),V2,IF(NOT(V2="123456"),V2,"TEST"))</calculatedColumnFormula>
    </tableColumn>
    <tableColumn id="21" xr3:uid="{2CDB9DC7-F5B6-4DD0-BA0C-501E2262FFC5}" name="Column17">
      <calculatedColumnFormula>IF(NOT(W2=123456),W2,IF(NOT(W2="123456"),W2,"TEST"))</calculatedColumnFormula>
    </tableColumn>
    <tableColumn id="22" xr3:uid="{F24E6F98-B86C-4876-A3AB-63F05193BCB3}" name="Column18">
      <calculatedColumnFormula>IF(NOT(X2=123456),X2,IF(NOT(X2="123456"),X2,"TEST"))</calculatedColumnFormula>
    </tableColumn>
    <tableColumn id="23" xr3:uid="{B607983B-CA97-4AF6-8B13-FD9C93D43644}" name="Column19">
      <calculatedColumnFormula>IF(NOT(Y2=123456),Y2,IF(NOT(Y2="123456"),Y2,"TEST"))</calculatedColumnFormula>
    </tableColumn>
    <tableColumn id="24" xr3:uid="{6D661E6A-2328-4C59-8A0C-06144FA548B8}" name="Column20">
      <calculatedColumnFormula>IF(NOT(Z2=123456),Z2,IF(NOT(Z2="123456"),Z2,"TEST"))</calculatedColumnFormula>
    </tableColumn>
    <tableColumn id="25" xr3:uid="{223E0F74-C6AD-44DC-A7B0-29F2F3165D87}" name="Column21">
      <calculatedColumnFormula>IF(NOT(AA2=123456),AA2,IF(NOT(AA2="123456"),AA2,"TEST"))</calculatedColumnFormula>
    </tableColumn>
    <tableColumn id="26" xr3:uid="{BB54842E-4C63-4EBE-B104-02B45419B859}" name="Column22">
      <calculatedColumnFormula>IF(NOT(AB2=123456),AB2,IF(NOT(AB2="123456"),AB2,"TEST"))</calculatedColumnFormula>
    </tableColumn>
    <tableColumn id="27" xr3:uid="{02F939E4-EE2B-42C0-A2BD-2051E4611362}" name="Column23">
      <calculatedColumnFormula>IF(NOT(AC2=123456),AC2,IF(NOT(AC2="123456"),AC2,"TEST"))</calculatedColumnFormula>
    </tableColumn>
    <tableColumn id="28" xr3:uid="{6F616076-9DE4-4312-B957-586EA790DD34}" name="Column24">
      <calculatedColumnFormula>IF(NOT(AD2=123456),AD2,IF(NOT(AD2="123456"),AD2,"TEST"))</calculatedColumnFormula>
    </tableColumn>
    <tableColumn id="29" xr3:uid="{1ABFAF65-007D-47E4-9820-65730CDAEC9A}" name="Column25">
      <calculatedColumnFormula>IF(NOT(AE2=123456),AE2,IF(NOT(AE2="123456"),AE2,"TEST"))</calculatedColumnFormula>
    </tableColumn>
    <tableColumn id="30" xr3:uid="{84EAA7A4-F29C-48BA-B031-4813AAB5965B}" name="Column26">
      <calculatedColumnFormula>IF(NOT(AF2=123456),AF2,IF(NOT(AF2="123456"),AF2,"TEST"))</calculatedColumnFormula>
    </tableColumn>
    <tableColumn id="31" xr3:uid="{F65783E1-AB88-47E4-872C-80D006B908FF}" name="Column27">
      <calculatedColumnFormula>IF(NOT(AG2=123456),AG2,IF(NOT(AG2="123456"),AG2,"TEST"))</calculatedColumnFormula>
    </tableColumn>
    <tableColumn id="32" xr3:uid="{B0867F14-995D-4C90-89C5-53702A91AC4A}" name="Column28">
      <calculatedColumnFormula>IF(NOT(AH2=123456),AH2,IF(NOT(AH2="123456"),AH2,"TEST"))</calculatedColumnFormula>
    </tableColumn>
    <tableColumn id="33" xr3:uid="{DAC705FE-DE01-4329-94C6-3C11512BF7F1}" name="Column29">
      <calculatedColumnFormula>IF(NOT(AI2=123456),AI2,IF(NOT(AI2="123456"),AI2,"TEST"))</calculatedColumnFormula>
    </tableColumn>
    <tableColumn id="34" xr3:uid="{29F7F58A-FAF4-413A-AAFD-42B16CF81FDA}" name="Column30">
      <calculatedColumnFormula>IF(NOT(AJ2=123456),AJ2,IF(NOT(AJ2="123456"),AJ2,"TEST"))</calculatedColumnFormula>
    </tableColumn>
    <tableColumn id="35" xr3:uid="{5D580D26-D473-4A6E-823E-8A1E868DF592}" name="Column31">
      <calculatedColumnFormula>IF(NOT(AK2=123456),AK2,IF(NOT(AK2="123456"),AK2,"TEST"))</calculatedColumnFormula>
    </tableColumn>
    <tableColumn id="36" xr3:uid="{0A96322C-4164-4D0F-B9DD-E69CBDA02F6D}" name="Column32">
      <calculatedColumnFormula>IF(NOT(AL2=123456),AL2,IF(NOT(AL2="123456"),AL2,"TEST"))</calculatedColumnFormula>
    </tableColumn>
    <tableColumn id="37" xr3:uid="{B954A72F-827E-4C33-A19D-FF0BEC55944C}" name="Column33">
      <calculatedColumnFormula>IF(NOT(AM2=123456),AM2,IF(NOT(AM2="123456"),AM2,"TEST"))</calculatedColumnFormula>
    </tableColumn>
    <tableColumn id="38" xr3:uid="{5156ACA9-29CA-43DC-802D-82AE31C340CE}" name="Column34">
      <calculatedColumnFormula>IF(NOT(AN2=123456),AN2,IF(NOT(AN2="123456"),AN2,"TEST"))</calculatedColumnFormula>
    </tableColumn>
    <tableColumn id="39" xr3:uid="{2EF87394-983F-43FC-A897-3E54E7C950C8}" name="Column35">
      <calculatedColumnFormula>IF(NOT(AO2=123456),AO2,IF(NOT(AO2="123456"),AO2,"TEST"))</calculatedColumnFormula>
    </tableColumn>
    <tableColumn id="40" xr3:uid="{3F14E07C-25EC-4779-B15B-9927D0E3671A}" name="Column36">
      <calculatedColumnFormula>IF(NOT(AP2=123456),AP2,IF(NOT(AP2="123456"),AP2,"TEST"))</calculatedColumnFormula>
    </tableColumn>
    <tableColumn id="41" xr3:uid="{B98F365F-09F3-47B0-B110-56E5A6D1B9FC}" name="Column37">
      <calculatedColumnFormula>IF(NOT(AQ2=123456),AQ2,IF(NOT(AQ2="123456"),AQ2,"TEST"))</calculatedColumnFormula>
    </tableColumn>
    <tableColumn id="42" xr3:uid="{14A84AC7-4DDB-4347-B6C9-E306895B7D87}" name="Column38">
      <calculatedColumnFormula>IF(NOT(AR2=123456),AR2,IF(NOT(AR2="123456"),AR2,"TEST"))</calculatedColumnFormula>
    </tableColumn>
    <tableColumn id="43" xr3:uid="{E1976B26-4C85-4436-9134-26C151A99040}" name="Column39">
      <calculatedColumnFormula>IF(NOT(AS2=123456),AS2,IF(NOT(AS2="123456"),AS2,"TEST"))</calculatedColumnFormula>
    </tableColumn>
    <tableColumn id="44" xr3:uid="{A666129A-986C-4B73-B053-91A5985728A4}" name="Column40">
      <calculatedColumnFormula>IF(NOT(AT2=123456),AT2,IF(NOT(AT2="123456"),AT2,"TEST"))</calculatedColumnFormula>
    </tableColumn>
    <tableColumn id="45" xr3:uid="{D153D189-4945-40D3-B09A-72EEE9CD0B26}" name="Column41">
      <calculatedColumnFormula>IF(NOT(AU2=123456),AU2,IF(NOT(AU2="123456"),AU2,"TEST"))</calculatedColumnFormula>
    </tableColumn>
    <tableColumn id="46" xr3:uid="{E60C5780-C3BD-4B14-BEDE-290D60B178A6}" name="Column42">
      <calculatedColumnFormula>IF(NOT(AV2=123456),AV2,IF(NOT(AV2="123456"),AV2,"TEST"))</calculatedColumnFormula>
    </tableColumn>
    <tableColumn id="47" xr3:uid="{880B32FD-FFBE-4203-B635-C25271412C97}" name="Column43">
      <calculatedColumnFormula>IF(NOT(AW2=123456),AW2,IF(NOT(AW2="123456"),AW2,"TEST"))</calculatedColumnFormula>
    </tableColumn>
    <tableColumn id="48" xr3:uid="{8406A6CB-3681-4DCF-B213-C05B03DDAF78}" name="Column44">
      <calculatedColumnFormula>IF(NOT(AX2=123456),AX2,IF(NOT(AX2="123456"),AX2,"TEST"))</calculatedColumnFormula>
    </tableColumn>
    <tableColumn id="49" xr3:uid="{DD17FA5C-6FC1-4050-8704-02555CC33AED}" name="Column45">
      <calculatedColumnFormula>IF(NOT(AY2=123456),AY2,IF(NOT(AY2="123456"),AY2,"TEST"))</calculatedColumnFormula>
    </tableColumn>
    <tableColumn id="50" xr3:uid="{3310CA39-223D-4D61-B0D6-87FE48166062}" name="Column46">
      <calculatedColumnFormula>IF(NOT(AZ2=123456),AZ2,IF(NOT(AZ2="123456"),AZ2,"TEST"))</calculatedColumnFormula>
    </tableColumn>
    <tableColumn id="51" xr3:uid="{A78FF519-A2B7-4FEE-9E25-5915CBE0D312}" name="Column47">
      <calculatedColumnFormula>IF(NOT(BA2=123456),BA2,IF(NOT(BA2="123456"),BA2,"TEST"))</calculatedColumnFormula>
    </tableColumn>
    <tableColumn id="52" xr3:uid="{306BD612-E928-4006-84EB-DB0D7EE402A6}" name="Column48">
      <calculatedColumnFormula>IF(NOT(BB2=123456),BB2,IF(NOT(BB2="123456"),BB2,"TEST"))</calculatedColumnFormula>
    </tableColumn>
    <tableColumn id="53" xr3:uid="{CEBFCE38-01EB-43EE-9D4B-EFE5840A8F5C}" name="Column49">
      <calculatedColumnFormula>IF(NOT(BC2=123456),BC2,IF(NOT(BC2="123456"),BC2,"TEST"))</calculatedColumnFormula>
    </tableColumn>
    <tableColumn id="54" xr3:uid="{D4BA1FCE-891C-44EE-ADCD-805696005C1A}" name="Column50">
      <calculatedColumnFormula>IF(NOT(BD2=123456),BD2,IF(NOT(BD2="123456"),BD2,"TEST"))</calculatedColumnFormula>
    </tableColumn>
    <tableColumn id="55" xr3:uid="{8A1611C7-A962-46BB-8BFC-4D1EA4109996}" name="Column51">
      <calculatedColumnFormula>IF(NOT(BE2=123456),BE2,IF(NOT(BE2="123456"),BE2,"TEST"))</calculatedColumnFormula>
    </tableColumn>
    <tableColumn id="56" xr3:uid="{B2F3DDCC-DED8-4109-B5E2-10EBC630D70F}" name="Column52">
      <calculatedColumnFormula>IF(NOT(BF2=123456),BF2,IF(NOT(BF2="123456"),BF2,"TEST"))</calculatedColumnFormula>
    </tableColumn>
    <tableColumn id="57" xr3:uid="{835CA85C-CA3C-44E4-B240-C081E40949EC}" name="Column53">
      <calculatedColumnFormula>IF(NOT(BG2=123456),BG2,IF(NOT(BG2="123456"),BG2,"TEST"))</calculatedColumnFormula>
    </tableColumn>
    <tableColumn id="58" xr3:uid="{CA309D51-C639-4459-A053-383682733898}" name="Column54">
      <calculatedColumnFormula>IF(NOT(BH2=123456),BH2,IF(NOT(BH2="123456"),BH2,"TEST"))</calculatedColumnFormula>
    </tableColumn>
    <tableColumn id="59" xr3:uid="{33AD84A5-096D-439F-A99B-40E8CC67321C}" name="Column55">
      <calculatedColumnFormula>IF(NOT(BI2=123456),BI2,IF(NOT(BI2="123456"),BI2,"TEST"))</calculatedColumnFormula>
    </tableColumn>
    <tableColumn id="60" xr3:uid="{5D1419C7-A658-4314-9CF6-B788865FCD3B}" name="Column56">
      <calculatedColumnFormula>IF(NOT(BJ2=123456),BJ2,IF(NOT(BJ2="123456"),BJ2,"TEST"))</calculatedColumnFormula>
    </tableColumn>
    <tableColumn id="61" xr3:uid="{AF95389C-1B05-4BD6-A889-91FB6CFD39F2}" name="Column57">
      <calculatedColumnFormula>IF(NOT(BK2=123456),BK2,IF(NOT(BK2="123456"),BK2,"TEST"))</calculatedColumnFormula>
    </tableColumn>
    <tableColumn id="62" xr3:uid="{BBFB0EE7-63A2-4EA6-B0C5-93082D13129D}" name="Column58">
      <calculatedColumnFormula>IF(NOT(BL2=123456),BL2,IF(NOT(BL2="123456"),BL2,"TEST"))</calculatedColumnFormula>
    </tableColumn>
    <tableColumn id="63" xr3:uid="{1B4AC5AF-8090-42AB-A6EA-0BD9576A8F1B}" name="Column59">
      <calculatedColumnFormula>IF(NOT(BM2=123456),BM2,IF(NOT(BM2="123456"),BM2,"TEST"))</calculatedColumnFormula>
    </tableColumn>
    <tableColumn id="64" xr3:uid="{7620129D-E074-4A87-B957-62888E989F45}" name="Column60">
      <calculatedColumnFormula>IF(NOT(BN2=123456),BN2,IF(NOT(BN2="123456"),BN2,"TEST"))</calculatedColumnFormula>
    </tableColumn>
    <tableColumn id="65" xr3:uid="{A6A70B68-9D3A-48D6-89FD-AF3E6F4C76A8}" name="Column61">
      <calculatedColumnFormula>IF(NOT(BO2=123456),BO2,IF(NOT(BO2="123456"),BO2,"TEST"))</calculatedColumnFormula>
    </tableColumn>
    <tableColumn id="66" xr3:uid="{E780AECC-7037-4DA4-A700-407021886ADD}" name="Column62">
      <calculatedColumnFormula>IF(NOT(BP2=123456),BP2,IF(NOT(BP2="123456"),BP2,"TEST"))</calculatedColumnFormula>
    </tableColumn>
    <tableColumn id="67" xr3:uid="{6FC5F7F0-2CEC-42B8-9C72-F96A2B82F2A4}" name="Column63">
      <calculatedColumnFormula>IF(NOT(BQ2=123456),BQ2,IF(NOT(BQ2="123456"),BQ2,"TEST"))</calculatedColumnFormula>
    </tableColumn>
    <tableColumn id="68" xr3:uid="{FE9AC0CE-6996-4B9A-A9F2-8DED2050C6A5}" name="Column64">
      <calculatedColumnFormula>IF(NOT(BR2=123456),BR2,IF(NOT(BR2="123456"),BR2,"TEST"))</calculatedColumnFormula>
    </tableColumn>
    <tableColumn id="69" xr3:uid="{18A4A3DE-9744-4A7D-A64C-F6DC41E682DF}" name="Column65">
      <calculatedColumnFormula>IF(NOT(BS2=123456),BS2,IF(NOT(BS2="123456"),BS2,"TEST"))</calculatedColumnFormula>
    </tableColumn>
    <tableColumn id="70" xr3:uid="{A5C3DFAE-ECF7-4711-A139-E2A564F59A95}" name="Column66">
      <calculatedColumnFormula>IF(NOT(BT2=123456),BT2,IF(NOT(BT2="123456"),BT2,"TEST"))</calculatedColumnFormula>
    </tableColumn>
    <tableColumn id="71" xr3:uid="{279409D3-5CE4-4E53-A098-11700858E088}" name="Column67">
      <calculatedColumnFormula>IF(NOT(BU2=123456),BU2,IF(NOT(BU2="123456"),BU2,"TEST"))</calculatedColumnFormula>
    </tableColumn>
    <tableColumn id="72" xr3:uid="{941E4D1B-DC8C-4605-9845-5740A7A83AD9}" name="Column68">
      <calculatedColumnFormula>IF(NOT(BV2=123456),BV2,IF(NOT(BV2="123456"),BV2,"TEST"))</calculatedColumnFormula>
    </tableColumn>
    <tableColumn id="73" xr3:uid="{795BD6C1-8DE7-431D-B7F4-A860F296F09F}" name="Column69">
      <calculatedColumnFormula>IF(NOT(BW2=123456),BW2,IF(NOT(BW2="123456"),BW2,"TEST"))</calculatedColumnFormula>
    </tableColumn>
    <tableColumn id="74" xr3:uid="{AF94FDA6-1EAA-4B56-8348-FA4912EDC509}" name="Column70">
      <calculatedColumnFormula>IF(NOT(BX2=123456),BX2,IF(NOT(BX2="123456"),BX2,"TEST"))</calculatedColumnFormula>
    </tableColumn>
    <tableColumn id="75" xr3:uid="{A25E3861-1231-4284-9C3F-6CBFA72EE511}" name="Column71">
      <calculatedColumnFormula>IF(NOT(BY2=123456),BY2,IF(NOT(BY2="123456"),BY2,"TEST"))</calculatedColumnFormula>
    </tableColumn>
    <tableColumn id="76" xr3:uid="{21A30BFF-1BC2-488B-9695-1A7CD8E39F96}" name="Column72">
      <calculatedColumnFormula>IF(NOT(BZ2=123456),BZ2,IF(NOT(BZ2="123456"),BZ2,"TEST"))</calculatedColumnFormula>
    </tableColumn>
    <tableColumn id="77" xr3:uid="{4C503132-51A6-4AE0-A65C-AAC89E271E75}" name="Column73">
      <calculatedColumnFormula>IF(NOT(CA2=123456),CA2,IF(NOT(CA2="123456"),CA2,"TEST"))</calculatedColumnFormula>
    </tableColumn>
    <tableColumn id="78" xr3:uid="{995ACF8A-D84C-4BEF-A814-76E5755AB50A}" name="Column74">
      <calculatedColumnFormula>IF(NOT(CB2=123456),CB2,IF(NOT(CB2="123456"),CB2,"TEST"))</calculatedColumnFormula>
    </tableColumn>
    <tableColumn id="79" xr3:uid="{94B579DE-DA29-450C-BC57-735398FA2B32}" name="Column75">
      <calculatedColumnFormula>IF(NOT(CC2=123456),CC2,IF(NOT(CC2="123456"),CC2,"TEST"))</calculatedColumnFormula>
    </tableColumn>
    <tableColumn id="80" xr3:uid="{D0083F96-03D5-4239-B5B1-74A19EFC2F06}" name="Column76">
      <calculatedColumnFormula>IF(NOT(CD2=123456),CD2,IF(NOT(CD2="123456"),CD2,"TEST"))</calculatedColumnFormula>
    </tableColumn>
    <tableColumn id="81" xr3:uid="{A40ED406-DB03-42EA-8529-F4F33EEA278F}" name="Column77">
      <calculatedColumnFormula>IF(NOT(CE2=123456),CE2,IF(NOT(CE2="123456"),CE2,"TEST"))</calculatedColumnFormula>
    </tableColumn>
    <tableColumn id="82" xr3:uid="{98AF7124-3D33-40CF-8C61-A7B820C6F363}" name="Column78">
      <calculatedColumnFormula>IF(NOT(CF2=123456),CF2,IF(NOT(CF2="123456"),CF2,"TEST"))</calculatedColumnFormula>
    </tableColumn>
    <tableColumn id="83" xr3:uid="{E87DD390-D3E6-4DF3-8300-7C2B22586372}" name="Column79">
      <calculatedColumnFormula>IF(NOT(CG2=123456),CG2,IF(NOT(CG2="123456"),CG2,"TEST"))</calculatedColumnFormula>
    </tableColumn>
    <tableColumn id="84" xr3:uid="{6D677C69-731E-44DB-B1A5-F9FE78FDEC84}" name="Column80">
      <calculatedColumnFormula>IF(NOT(CH2=123456),CH2,IF(NOT(CH2="123456"),CH2,"TEST"))</calculatedColumnFormula>
    </tableColumn>
    <tableColumn id="85" xr3:uid="{A53214FB-F169-42B7-B303-CF72AC1E3FFD}" name="Column81">
      <calculatedColumnFormula>IF(NOT(CI2=123456),CI2,IF(NOT(CI2="123456"),CI2,"TEST"))</calculatedColumnFormula>
    </tableColumn>
    <tableColumn id="86" xr3:uid="{385B5869-199B-46AD-A0A8-20179D96C1D1}" name="Column82">
      <calculatedColumnFormula>IF(NOT(CJ2=123456),CJ2,IF(NOT(CJ2="123456"),CJ2,"TEST"))</calculatedColumnFormula>
    </tableColumn>
    <tableColumn id="87" xr3:uid="{6CF93A84-7296-42B6-9BF9-DB61D912D79B}" name="Column83">
      <calculatedColumnFormula>IF(NOT(CK2=123456),CK2,IF(NOT(CK2="123456"),CK2,"TEST"))</calculatedColumnFormula>
    </tableColumn>
    <tableColumn id="88" xr3:uid="{73BC5557-328D-4A39-A1A3-9AFD711AAFFC}" name="Column84">
      <calculatedColumnFormula>IF(NOT(CL2=123456),CL2,IF(NOT(CL2="123456"),CL2,"TEST"))</calculatedColumnFormula>
    </tableColumn>
    <tableColumn id="89" xr3:uid="{B2874CF7-5283-45D6-860B-E27A39905FE6}" name="Column85">
      <calculatedColumnFormula>IF(NOT(CM2=123456),CM2,IF(NOT(CM2="123456"),CM2,"TEST"))</calculatedColumnFormula>
    </tableColumn>
    <tableColumn id="90" xr3:uid="{E689EAAD-4E1C-443A-88E8-68CB4314F17B}" name="Column86">
      <calculatedColumnFormula>IF(NOT(CN2=123456),CN2,IF(NOT(CN2="123456"),CN2,"TEST"))</calculatedColumnFormula>
    </tableColumn>
    <tableColumn id="91" xr3:uid="{F30510C1-4C4B-4AF9-B99F-4B00D51333BC}" name="Column87">
      <calculatedColumnFormula>IF(NOT(CO2=123456),CO2,IF(NOT(CO2="123456"),CO2,"TEST"))</calculatedColumnFormula>
    </tableColumn>
    <tableColumn id="92" xr3:uid="{10A179E6-E3C3-452E-BFA8-06EE572FEDC8}" name="Column88">
      <calculatedColumnFormula>IF(NOT(CP2=123456),CP2,IF(NOT(CP2="123456"),CP2,"TEST"))</calculatedColumnFormula>
    </tableColumn>
    <tableColumn id="93" xr3:uid="{5214DF54-2602-44C0-94D9-1733F7E40A07}" name="Column89">
      <calculatedColumnFormula>IF(NOT(CQ2=123456),CQ2,IF(NOT(CQ2="123456"),CQ2,"TEST"))</calculatedColumnFormula>
    </tableColumn>
    <tableColumn id="94" xr3:uid="{DF0D8D8D-E22B-4E2F-9B57-F700AFEE7DDE}" name="Column90">
      <calculatedColumnFormula>IF(NOT(CR2=123456),CR2,IF(NOT(CR2="123456"),CR2,"TEST"))</calculatedColumnFormula>
    </tableColumn>
    <tableColumn id="95" xr3:uid="{9199EBC6-8709-4209-BC3E-50140BBC5276}" name="Column91">
      <calculatedColumnFormula>IF(NOT(CS2=123456),CS2,IF(NOT(CS2="123456"),CS2,"TEST"))</calculatedColumnFormula>
    </tableColumn>
    <tableColumn id="96" xr3:uid="{0CD4EAB0-CC89-46B7-B7A3-EF77C8339954}" name="Column92">
      <calculatedColumnFormula>IF(NOT(CT2=123456),CT2,IF(NOT(CT2="123456"),CT2,"TEST"))</calculatedColumnFormula>
    </tableColumn>
    <tableColumn id="97" xr3:uid="{7FEDC886-E341-4415-9455-C00C942E5914}" name="Column93">
      <calculatedColumnFormula>IF(NOT(CU2=123456),CU2,IF(NOT(CU2="123456"),CU2,"TEST"))</calculatedColumnFormula>
    </tableColumn>
    <tableColumn id="98" xr3:uid="{5CD11A62-6020-4999-BB74-438079338B35}" name="Column94">
      <calculatedColumnFormula>IF(NOT(CV2=123456),CV2,IF(NOT(CV2="123456"),CV2,"TEST"))</calculatedColumnFormula>
    </tableColumn>
    <tableColumn id="99" xr3:uid="{EB07C4B3-2A25-4891-9963-ACD96F594C63}" name="Column95">
      <calculatedColumnFormula>IF(NOT(CW2=123456),CW2,IF(NOT(CW2="123456"),CW2,"TEST"))</calculatedColumnFormula>
    </tableColumn>
    <tableColumn id="100" xr3:uid="{034019DB-4A79-44A1-B027-7E4465657DC7}" name="Column96">
      <calculatedColumnFormula>IF(NOT(CX2=123456),CX2,IF(NOT(CX2="123456"),CX2,"TEST"))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00E65B2-590F-4F5A-B19F-1C2CCC0A9EB4}" name="AdMatNew" displayName="AdMatNew" ref="A206:J312" tableType="queryTable" totalsRowShown="0">
  <autoFilter ref="A206:J312" xr:uid="{400E65B2-590F-4F5A-B19F-1C2CCC0A9EB4}"/>
  <tableColumns count="10">
    <tableColumn id="1" xr3:uid="{FCF5FD7C-1349-4DAB-B48B-A4EB8ED317C8}" uniqueName="1" name="Column1" queryTableFieldId="1" dataDxfId="13"/>
    <tableColumn id="2" xr3:uid="{6F87B196-AF75-4B05-ABD1-C0AB5DAA8FD2}" uniqueName="2" name="Attribute" queryTableFieldId="2" dataDxfId="12"/>
    <tableColumn id="3" xr3:uid="{5C81A8BB-74BF-4AB2-B643-02D0B933AABC}" uniqueName="3" name="Value" queryTableFieldId="3"/>
    <tableColumn id="4" xr3:uid="{3CE17523-14A5-4572-9314-83347D862CD9}" uniqueName="4" name="Column2" queryTableFieldId="4" dataDxfId="11">
      <calculatedColumnFormula>IF(AdMatNew[[#This Row],[Value]]=0, "", IF(AdMatNew[[#This Row],[Value]]="0", "", IF(AND(ISNUMBER(SEARCH("*NLNode*", AdMatNew[[#This Row],[Attribute]])), ISNUMBER(SEARCH("*NLNode*",AdMatNew[[#This Row],[Column1]]))), "_to", IF(AND(ISNUMBER(SEARCH("*NLNode*", AdMatNew[[#This Row],[Attribute]]))), "_U", "_Q"))))</calculatedColumnFormula>
    </tableColumn>
    <tableColumn id="5" xr3:uid="{56A694DA-4BA3-44FA-AB14-8157C669DC22}" uniqueName="5" name="Column22" queryTableFieldId="5" dataDxfId="10">
      <calculatedColumnFormula>IF(AdMatNew[[#This Row],[Value]]=0, "", IF(AdMatNew[[#This Row],[Value]]="0", "",IF(AND(ISNUMBER(SEARCH("*NLNode*", AdMatNew[[#This Row],[Attribute]])), ISNUMBER(SEARCH("*NLNode*",AdMatNew[[#This Row],[Column1]]))), "", IF(AND(ISNUMBER(SEARCH("*NLNode*", AdMatNew[[#This Row],[Attribute]]))), "_U", "_Q"))))</calculatedColumnFormula>
    </tableColumn>
    <tableColumn id="6" xr3:uid="{34CC0A77-EDD4-4EE8-A4B5-591BBC6CAE8C}" uniqueName="6" name="Column3" queryTableFieldId="6" dataDxfId="9">
      <calculatedColumnFormula>IF(AdMatNew[[#This Row],[Value]]=0, "", IF(AdMatNew[[#This Row],[Value]]="0", "", AdMatNew[[#This Row],[Column1]]&amp;AdMatNew[[#This Row],[Column2]]&amp;"_"&amp;AdMatNew[[#This Row],[Attribute]]))</calculatedColumnFormula>
    </tableColumn>
    <tableColumn id="7" xr3:uid="{F5734D69-AA98-44B8-9BE1-6D04F48BE013}" uniqueName="7" name="Column4" queryTableFieldId="7" dataDxfId="8">
      <calculatedColumnFormula>IF(AdMatNew[[#This Row],[Value]]=0, "", IF(AdMatNew[[#This Row],[Value]]="0", "", AdMatNew[[#This Row],[Column3]]&amp;": "&amp;AdMatNew[[#This Row],[Column1]]&amp;" -&gt; "&amp;AdMatNew[[#This Row],[Attribute]]))</calculatedColumnFormula>
    </tableColumn>
    <tableColumn id="8" xr3:uid="{1DE48930-CFE5-4E77-84A6-F1C8C984182A}" uniqueName="8" name="Column42" queryTableFieldId="8" dataDxfId="7">
      <calculatedColumnFormula>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calculatedColumnFormula>
    </tableColumn>
    <tableColumn id="9" xr3:uid="{A349CB31-CAF7-40F0-8335-85BC6C09FD11}" uniqueName="9" name="Column5" queryTableFieldId="9" dataDxfId="6">
      <calculatedColumnFormula>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calculatedColumnFormula>
    </tableColumn>
    <tableColumn id="10" xr3:uid="{636175F5-6DE1-4D23-B255-7DBA70C233CD}" uniqueName="10" name="Column6" queryTableFieldId="10" dataDxfId="5">
      <calculatedColumnFormula>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532701-7C3D-48D6-80AD-52BE0B05CD5F}" name="Table5" displayName="Table5" ref="A315:A317" totalsRowShown="0">
  <autoFilter ref="A315:A317" xr:uid="{92532701-7C3D-48D6-80AD-52BE0B05CD5F}"/>
  <tableColumns count="1">
    <tableColumn id="1" xr3:uid="{95935163-BE2D-45B1-B78B-F4536E8488E9}" name="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24F1146-2746-4088-8941-2F70833E6AAE}" name="Table6" displayName="Table6" ref="A320:A323" totalsRowShown="0">
  <autoFilter ref="A320:A323" xr:uid="{524F1146-2746-4088-8941-2F70833E6AAE}"/>
  <tableColumns count="1">
    <tableColumn id="1" xr3:uid="{6E8E0E67-8ABB-46C1-AA2E-A1F9BDD6A562}" name="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F0A3B72-9C2A-4BB7-894A-9FCB469BF0EB}" name="Table9" displayName="Table9" ref="A325:A329" totalsRowShown="0">
  <autoFilter ref="A325:A329" xr:uid="{AF0A3B72-9C2A-4BB7-894A-9FCB469BF0EB}"/>
  <tableColumns count="1">
    <tableColumn id="1" xr3:uid="{2BFBEFEE-587A-4363-8AE4-78C97D899BCA}" name="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135D0BD-36E3-4A41-80E7-C162D4392B49}" name="Table12" displayName="Table12" ref="A331:A334" totalsRowShown="0">
  <autoFilter ref="A331:A334" xr:uid="{6135D0BD-36E3-4A41-80E7-C162D4392B49}"/>
  <tableColumns count="1">
    <tableColumn id="1" xr3:uid="{D7727B68-F571-43C6-B316-E2C304513DF8}" name="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8AB814B-3DBF-4D0C-AE8D-5894A068F595}" name="Table14" displayName="Table14" ref="A336:A339" totalsRowShown="0">
  <autoFilter ref="A336:A339" xr:uid="{C8AB814B-3DBF-4D0C-AE8D-5894A068F595}"/>
  <tableColumns count="1">
    <tableColumn id="1" xr3:uid="{F75B6C6C-3062-4FC0-8D0F-7948A58C1CCE}" name="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625B4A-9252-45FA-8807-3CDB88D58250}" name="Table4" displayName="Table4" ref="C5:CN105" totalsRowShown="0">
  <autoFilter ref="C5:CN105" xr:uid="{63625B4A-9252-45FA-8807-3CDB88D582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autoFilter>
  <tableColumns count="90">
    <tableColumn id="17" xr3:uid="{642B7C18-BA65-4210-B59D-EB302EE4109A}" name="a11"/>
    <tableColumn id="58" xr3:uid="{2ADD0004-E35F-4C35-B3F8-436FFA22EB9C}" name="a12"/>
    <tableColumn id="23" xr3:uid="{9EA9CCB5-CE56-4618-8C05-A04FA7DF705D}" name="a13"/>
    <tableColumn id="24" xr3:uid="{E6FB13B6-EDAB-4677-96F7-E7FE84367EED}" name="a14"/>
    <tableColumn id="57" xr3:uid="{0CFE90CE-B346-47F6-8660-48B3D8E13982}" name="a15"/>
    <tableColumn id="70" xr3:uid="{989780F5-C3E0-43F6-89F1-0A17DC5E1DD3}" name="a16" dataDxfId="80">
      <calculatedColumnFormula>"! Respiration included: "&amp;(IF('Network Data'!$C$6 = 1, "Yes", "No"))</calculatedColumnFormula>
    </tableColumn>
    <tableColumn id="76" xr3:uid="{203F395C-ACB9-40DF-931D-2B5E8A0A6625}" name="a17" dataDxfId="79">
      <calculatedColumnFormula>"! U included: "&amp;(IF('Network Data'!$C$7 = 1, "Yes", "No"))</calculatedColumnFormula>
    </tableColumn>
    <tableColumn id="84" xr3:uid="{0D115740-370B-4430-835B-5372E5CC9AD3}" name="a18"/>
    <tableColumn id="18" xr3:uid="{B09CB3B2-F0D8-48A3-9C24-63FCFD6928BE}" name="a19">
      <calculatedColumnFormula>"! Living Compartments: "&amp;COUNTIFS('Network Data'!C12:C111, "0", 'Network Data'!G12:G111, "&gt;0", 'Network Data'!B12:B111, "*")</calculatedColumnFormula>
    </tableColumn>
    <tableColumn id="19" xr3:uid="{A482DC07-43A2-4E16-9443-895888501213}" name="a21"/>
    <tableColumn id="20" xr3:uid="{751814C4-EB96-47AD-93BF-D2249700BAB2}" name="a22"/>
    <tableColumn id="21" xr3:uid="{A04DFD18-54CB-4AD5-9395-47B69B4A6325}" name="a24"/>
    <tableColumn id="22" xr3:uid="{279646CC-D626-489E-8BD1-67F29E881B20}" name="a232">
      <calculatedColumnFormula>"! Boundary Flows: "&amp;IF(AND('Network Data'!$C$6 = 1), COUNTIFS('Network Data'!C12:C111, "0", 'Network Data'!G12:G111, "&gt;0", 'Network Data'!B12:B111, "*"))</calculatedColumnFormula>
    </tableColumn>
    <tableColumn id="88" xr3:uid="{12902071-A7DA-4F01-85B4-4FCA5A59FD54}" name="a25"/>
    <tableColumn id="77" xr3:uid="{CAC25ED5-DF42-4369-9F64-720CCEF55530}" name="a915"/>
    <tableColumn id="78" xr3:uid="{8DAAD516-9535-4ECB-AC78-5F6973C0A0B9}" name="a916"/>
    <tableColumn id="79" xr3:uid="{42A79FD9-E99D-4434-BE60-5C030E3E67FD}" name="a917"/>
    <tableColumn id="80" xr3:uid="{EB19E0BC-4D20-469F-AEFD-0A5FCF185C1D}" name="a918"/>
    <tableColumn id="81" xr3:uid="{C3840F31-0220-4951-B3DB-A939DDBD5FD5}" name="a919"/>
    <tableColumn id="82" xr3:uid="{9087B98A-BE37-42EF-814B-A646EB10E6F9}" name="a920"/>
    <tableColumn id="83" xr3:uid="{338160C0-7AE6-4987-BD57-7499773628F0}" name="a921"/>
    <tableColumn id="89" xr3:uid="{B6B3C6D0-65D6-443F-91B1-CD792A7CC212}" name="a922"/>
    <tableColumn id="85" xr3:uid="{76ABAED6-6CBB-4BC3-B5FB-F6CD99B49F27}" name="a923"/>
    <tableColumn id="86" xr3:uid="{E4A3740C-381F-47D3-82AB-C526DB00EA4B}" name="a924"/>
    <tableColumn id="87" xr3:uid="{FA922F63-48ED-4096-B158-21B0043D0B17}" name="a925"/>
    <tableColumn id="25" xr3:uid="{C20EA171-14C7-4E26-B412-749DAB289BD2}" name="a926"/>
    <tableColumn id="4" xr3:uid="{9225C58B-6304-418D-A0F0-152B140BDC8B}" name="b"/>
    <tableColumn id="5" xr3:uid="{58D9E5C0-ABA0-4DBA-9A32-BEFFDF8E1FA8}" name="b2"/>
    <tableColumn id="2" xr3:uid="{B5227D94-0E70-4A30-8D35-BD8F1689F19B}" name="b3">
      <calculatedColumnFormula>IF(AND('Network Data'!C12 = 0, 'Network Data'!G12 &gt;0), SUBSTITUTE('Network Data'!B12, " ", "")&amp;" = "&amp;SUBSTITUTE('Network Data'!G12, ",", "."), "")</calculatedColumnFormula>
    </tableColumn>
    <tableColumn id="8" xr3:uid="{98268A87-B308-42E1-8314-280C7936C472}" name="b4">
      <calculatedColumnFormula>IF(AND('Network Data'!C12 = 1, 'Network Data'!G12 &gt;0), SUBSTITUTE('Network Data'!B12, " ", "")&amp;"NLNode"&amp;" = "&amp;SUBSTITUTE('Network Data'!G12, ",", "."), "")</calculatedColumnFormula>
    </tableColumn>
    <tableColumn id="6" xr3:uid="{86662091-7651-4945-A314-38D415B10257}" name="b5"/>
    <tableColumn id="7" xr3:uid="{1E42DAC1-9A65-42D5-8A72-E134472BBEBB}" name="b6"/>
    <tableColumn id="3" xr3:uid="{298A432D-E475-4B1C-8CDA-F03D0209927C}" name="b7"/>
    <tableColumn id="9" xr3:uid="{FC4C3970-F878-4BEA-BAF6-3A2C9C903248}" name="c"/>
    <tableColumn id="10" xr3:uid="{3D75C2BD-01B2-4C80-935F-F47863C1F765}" name="c2"/>
    <tableColumn id="11" xr3:uid="{79E3F167-102E-474C-A0C0-424B4E9455CE}" name="c3"/>
    <tableColumn id="12" xr3:uid="{8B13130D-40A9-405A-A5D3-DF1AF364E422}" name="c4">
      <calculatedColumnFormula>IF(AND('Network Data'!C12 = 0, 'Network Data'!G12 &gt; 0, 'Network Data'!E12 = 1), SUBSTITUTE('Network Data'!B12, " ", ".")&amp;"Input", IF(AND('Network Data'!C12 = 1, 'Network Data'!G12 &gt; 0, 'Network Data'!E12 = 1), SUBSTITUTE('Network Data'!B12, " ", ".")&amp;"NLNodeInput",""))</calculatedColumnFormula>
    </tableColumn>
    <tableColumn id="13" xr3:uid="{DC39D059-0D9C-48F5-8BD5-EEB08BA3C46F}" name="c5">
      <calculatedColumnFormula>IF(AND('Network Data'!C12 = 0, 'Network Data'!G12 &gt; 0, 'Network Data'!F12 = 1), SUBSTITUTE('Network Data'!B12, " ", ".")&amp;"Export", IF(AND('Network Data'!C12 = 1, 'Network Data'!G12 &gt; 0, 'Network Data'!F12 = 1), SUBSTITUTE('Network Data'!B12, " ", ".")&amp;"NLNodeExport",""))</calculatedColumnFormula>
    </tableColumn>
    <tableColumn id="14" xr3:uid="{7690C82E-16F7-43B8-B2CE-91E58D0E75BE}" name="c6"/>
    <tableColumn id="15" xr3:uid="{C6AEC94B-6206-444A-91BD-B3D1CAA73FFF}" name="c7"/>
    <tableColumn id="16" xr3:uid="{5FAABBAE-94D4-4455-9DAD-A074F96A4442}" name="c8"/>
    <tableColumn id="47" xr3:uid="{894D181A-1533-4B8C-BA64-7BD966D4C038}" name="d"/>
    <tableColumn id="48" xr3:uid="{0B000FAD-07AD-4D0F-BB08-69FE784DBAF2}" name="d2"/>
    <tableColumn id="49" xr3:uid="{6E05F3D0-6FC1-4097-8355-869FE9235E58}" name="d3" dataDxfId="78">
      <calculatedColumnFormula>IF('Network Data'!$C$6=1, "! Consumption (Q) / Gross Primary Production (GPP) Variables","! Consumption (Q) Variables")</calculatedColumnFormula>
    </tableColumn>
    <tableColumn id="50" xr3:uid="{739306AE-F2EE-41E1-9660-EF79BFC7B07C}" name="d4"/>
    <tableColumn id="51" xr3:uid="{A3E2D3DC-B6B4-4363-AA9A-42F856061A8E}" name="d5">
      <calculatedColumnFormula>IF(AND('Network Data'!$C$6=1, 'Network Data'!C12 = 0, 'Network Data'!D12=1,'Network Data'!G12&gt;0,'Network Data'!E12=1), SUBSTITUTE('Network Data'!B12," ","")&amp;"_GPP"&amp;" = "&amp;"Flowto("&amp;SUBSTITUTE('Network Data'!B12," ","")&amp;")"&amp;" - "&amp;SUBSTITUTE('Network Data'!B12," ","")&amp;"_IN", IF(AND('Network Data'!$C$6=1, 'Network Data'!C12 = 0, 'Network Data'!D12=1,'Network Data'!G12&gt;0,'Network Data'!E12=0), SUBSTITUTE('Network Data'!B12," ","")&amp;"_GPP"&amp;" = "&amp;"Flowto("&amp;SUBSTITUTE('Network Data'!B12," ","")&amp;")", IF(OR('Network Data'!$C$6=1, 'Network Data'!$C$6=0), IF(AND('Network Data'!C12 = 0,'Network Data'!G12&gt;0,'Network Data'!E12=1), SUBSTITUTE('Network Data'!B12," ","")&amp;"_Q"&amp;" = "&amp;"Flowto("&amp;SUBSTITUTE('Network Data'!B12," ","")&amp;")"&amp;" - "&amp;SUBSTITUTE('Network Data'!B12," ","")&amp;"_IN", IF(AND('Network Data'!C12 = 0,'Network Data'!G12&gt;0,'Network Data'!E12=0), SUBSTITUTE('Network Data'!B12," ","")&amp;"_Q"&amp;" = "&amp;"Flowto("&amp;SUBSTITUTE('Network Data'!B12," ","")&amp;")","")))))</calculatedColumnFormula>
    </tableColumn>
    <tableColumn id="52" xr3:uid="{F191AF1A-3BDF-41EA-BF25-F7321E64B887}" name="d6"/>
    <tableColumn id="53" xr3:uid="{3F4C32D9-D1F1-4F70-A10F-DE8BDA1B527E}" name="d7" dataDxfId="77">
      <calculatedColumnFormula>IF('Network Data'!$C$6=1, "! Production (P/NPP) Variables","! Production (P) Variables")</calculatedColumnFormula>
    </tableColumn>
    <tableColumn id="54" xr3:uid="{8830CB3A-368E-4C37-9F20-BF3C57B99061}" name="d8"/>
    <tableColumn id="100" xr3:uid="{12E9462B-34D6-4C3D-8999-A15956E6FB7B}" name="d9" dataDxfId="76">
      <calculatedColumnFormula>IF(AND('Network Data'!$C$6=1,'Network Data'!$C$7=1,'Network Data'!C12 = 0,'Network Data'!D12 = 1,'Network Data'!G12&gt;0,'Network Data'!F12=1),SUBSTITUTE('Network Data'!B12," ","")&amp;"_NPP"&amp;" = Flowfrom("&amp;SUBSTITUTE('Network Data'!B12," ","")&amp;") - "&amp;SUBSTITUTE('Network Data'!B12," ","")&amp;"_R"&amp;" - "&amp;SUBSTITUTE('Network Data'!B12," ","")&amp;"_U"&amp;" - "&amp;SUBSTITUTE('Network Data'!B12," ","")&amp;"_EX", IF(AND('Network Data'!$C$6=1,'Network Data'!$C$7=0,'Network Data'!C12 = 0,'Network Data'!D12 = 1,'Network Data'!G12&gt;0,'Network Data'!F12=1),SUBSTITUTE('Network Data'!B12," ","")&amp;"_NPP"&amp;" = Flowfrom("&amp;SUBSTITUTE('Network Data'!B12," ","")&amp;") - "&amp;SUBSTITUTE('Network Data'!B12," ","")&amp;"_R - "&amp;SUBSTITUTE('Network Data'!B12," ","")&amp;"_EX", IF(AND('Network Data'!$C$6=0,'Network Data'!$C$7=1,'Network Data'!C12 = 0,'Network Data'!D12 = 1,'Network Data'!G12&gt;0,'Network Data'!F12=0),SUBSTITUTE('Network Data'!B12," ","")&amp;"_NPP"&amp;" = Flowfrom("&amp;SUBSTITUTE('Network Data'!B12," ","")&amp;") - "&amp;SUBSTITUTE('Network Data'!B12," ","")&amp;"_U - "&amp;SUBSTITUTE('Network Data'!B12," ","")&amp;"_EX", IF(AND('Network Data'!$C$6=1,'Network Data'!$C$7=0,'Network Data'!C12 = 0,'Network Data'!D12 = 1,'Network Data'!G12&gt;0,'Network Data'!F12=0),SUBSTITUTE('Network Data'!B12," ","")&amp;"_NPP"&amp;" = Flowfrom("&amp;SUBSTITUTE('Network Data'!B12," ","")&amp;") - "&amp;SUBSTITUTE('Network Data'!B12," ","")&amp;"_R", IF(AND('Network Data'!$C$6=0,'Network Data'!$C$7=0,'Network Data'!C12 = 0,'Network Data'!D12 = 1,'Network Data'!G12&gt;0,'Network Data'!F12=1),SUBSTITUTE('Network Data'!B12," ","")&amp;"_NPP"&amp;" = Flowfrom("&amp;SUBSTITUTE('Network Data'!B12," ","")&amp;") - "&amp;SUBSTITUTE('Network Data'!B12," ","")&amp;"_EX", IF(AND('Network Data'!$C$6=1,'Network Data'!$C$7=1,'Network Data'!C12 = 0,'Network Data'!D12 = 1,'Network Data'!G12&gt;0,'Network Data'!F12=0),SUBSTITUTE('Network Data'!B12," ","")&amp;"_NPP"&amp;" = Flowfrom("&amp;SUBSTITUTE('Network Data'!B12," ","")&amp;") - "&amp;SUBSTITUTE('Network Data'!B12," ","")&amp;"_R"&amp;" - "&amp;SUBSTITUTE('Network Data'!B12," ","")&amp;"_U", IF(AND('Network Data'!$C$6=0,'Network Data'!$C$7=0,'Network Data'!C12 = 0,'Network Data'!D12 = 1,'Network Data'!G12&gt;0,'Network Data'!F12=0),SUBSTITUTE('Network Data'!B12," ","")&amp;"_NPP"&amp;" = Flowfrom("&amp;SUBSTITUTE('Network Data'!B12," ","")&amp;") ", IF(AND('Network Data'!$C$6=1,'Network Data'!$C$7=1,'Network Data'!C12 = 0,'Network Data'!D12 = 0,'Network Data'!G12&gt;0,'Network Data'!F12=1),SUBSTITUTE('Network Data'!B12," ","")&amp;"_P"&amp;" = Flowfrom("&amp;SUBSTITUTE('Network Data'!B12," ","")&amp;") - "&amp;SUBSTITUTE('Network Data'!B12," ","")&amp;"_R"&amp;" - "&amp;SUBSTITUTE('Network Data'!B12," ","")&amp;"_U"&amp;" - "&amp;SUBSTITUTE('Network Data'!B12," ","")&amp;"_EX", IF(AND('Network Data'!$C$6=1,'Network Data'!$C$7=0,'Network Data'!C12 = 0,'Network Data'!D12 = 0,'Network Data'!G12&gt;0,'Network Data'!F12=1),SUBSTITUTE('Network Data'!B12," ","")&amp;"_P"&amp;" = Flowfrom("&amp;SUBSTITUTE('Network Data'!B12," ","")&amp;") - "&amp;SUBSTITUTE('Network Data'!B12," ","")&amp;"_R - "&amp;SUBSTITUTE('Network Data'!B12," ","")&amp;"_EX", IF(AND('Network Data'!$C$6=0,'Network Data'!$C$7=1,'Network Data'!C12 = 0,'Network Data'!D12 = 0,'Network Data'!G12&gt;0,'Network Data'!F12=0),SUBSTITUTE('Network Data'!B12," ","")&amp;"_P"&amp;" = Flowfrom("&amp;SUBSTITUTE('Network Data'!B12," ","")&amp;") - "&amp;SUBSTITUTE('Network Data'!B12," ","")&amp;"_U - "&amp;SUBSTITUTE('Network Data'!B12," ","")&amp;"_EX", IF(AND('Network Data'!$C$6=1,'Network Data'!$C$7=0,'Network Data'!C12 = 0,'Network Data'!D12 = 0,'Network Data'!G12&gt;0,'Network Data'!F12=0),SUBSTITUTE('Network Data'!B12," ","")&amp;"_P"&amp;" = Flowfrom("&amp;SUBSTITUTE('Network Data'!B12," ","")&amp;") - "&amp;SUBSTITUTE('Network Data'!B12," ","")&amp;"_R", IF(AND('Network Data'!$C$6=0,'Network Data'!$C$7=0,'Network Data'!C12 = 0,'Network Data'!D12 = 0,'Network Data'!G12&gt;0,'Network Data'!F12=1),SUBSTITUTE('Network Data'!B12," ","")&amp;"_P"&amp;" = Flowfrom("&amp;SUBSTITUTE('Network Data'!B12," ","")&amp;") - "&amp;SUBSTITUTE('Network Data'!B12," ","")&amp;"_EX", IF(AND('Network Data'!$C$6=1,'Network Data'!$C$7=1,'Network Data'!C12 = 0,'Network Data'!D12 = 0,'Network Data'!G12&gt;0,'Network Data'!F12=0),SUBSTITUTE('Network Data'!B12," ","")&amp;"_P"&amp;" = Flowfrom("&amp;SUBSTITUTE('Network Data'!B12," ","")&amp;") - "&amp;SUBSTITUTE('Network Data'!B12," ","")&amp;"_R"&amp;" - "&amp;SUBSTITUTE('Network Data'!B12," ","")&amp;"_U", IF(AND('Network Data'!$C$6=0,'Network Data'!$C$7=0,'Network Data'!C12 = 0,'Network Data'!D12 = 0,'Network Data'!G12&gt;0,'Network Data'!F12=0),SUBSTITUTE('Network Data'!B12," ","")&amp;"_P"&amp;" = Flowfrom("&amp;SUBSTITUTE('Network Data'!B12," ","")&amp;") ", ""))))))))))))))</calculatedColumnFormula>
    </tableColumn>
    <tableColumn id="1" xr3:uid="{A7A0E8B6-0401-4787-8BC0-B8E5A0C3B33A}" name="e2"/>
    <tableColumn id="45" xr3:uid="{1898D8D4-4166-428C-BECA-A4D9A375BCB7}" name="e3" dataDxfId="75">
      <calculatedColumnFormula>IF('Network Data'!$C$7=1, "! Unused Energy/Material (U) Variables","")</calculatedColumnFormula>
    </tableColumn>
    <tableColumn id="46" xr3:uid="{667B5CD7-7E6D-40B0-ABA8-630D756868BD}" name="e4"/>
    <tableColumn id="59" xr3:uid="{1C382573-79B0-41E3-8BB6-E5810E1FF919}" name="e5" dataDxfId="74">
      <calculatedColumnFormula>IF(AND('Network Data'!$C$6=1,'Network Data'!$C$7=1,'Network Data'!C12 = 0, 'Network Data'!D12=1,'Network Data'!F12=1,'Network Data'!G12&gt;0), SUBSTITUTE('Network Data'!B12," ","")&amp;"_U"&amp;" = Flowto("&amp;SUBSTITUTE('Network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Flowto("&amp;SUBSTITUTE('Network Data'!B12," ","")&amp;") - "&amp;SUBSTITUTE('Network Data'!B12," ","")&amp;"_P"&amp;" - "&amp;SUBSTITUTE('Network Data'!B12," ","")&amp;"_EX", IF(AND('Network Data'!$C$6=0,'Network Data'!$C$7=1,'Network Data'!C12 = 0, 'Network Data'!D12=1,'Network Data'!F12=0,'Network Data'!G12&gt;0), SUBSTITUTE('Network Data'!B12," ","")&amp;"_U"&amp;" = Flowto("&amp;SUBSTITUTE('Network Data'!B12," ","")&amp;") - "&amp;SUBSTITUTE('Network Data'!B12," ","")&amp;"_P",IF(AND('Network Data'!$C$6=1,'Network Data'!$C$7=1,'Network Data'!C12 = 0, 'Network Data'!D12=0,'Network Data'!F12=1,'Network Data'!G12&gt;0), SUBSTITUTE('Network Data'!B12," ","")&amp;"_U"&amp;" = Flowto("&amp;SUBSTITUTE('Network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Flowto("&amp;SUBSTITUTE('Network Data'!B12," ","")&amp;") - "&amp;SUBSTITUTE('Network Data'!B12," ","")&amp;"_P"&amp;" - "&amp;SUBSTITUTE('Network Data'!B12," ","")&amp;"_EX", IF(AND('Network Data'!$C$6=0,'Network Data'!$C$7=1,'Network Data'!C12 = 0, 'Network Data'!D12=0,'Network Data'!F12=0,'Network Data'!G12&gt;0), SUBSTITUTE('Network Data'!B12," ","")&amp;"_U"&amp;" = Flowto("&amp;SUBSTITUTE('Network Data'!B12," ","")&amp;") - "&amp;SUBSTITUTE('Network Data'!B12," ","")&amp;"_P",IF(AND('Network Data'!$C$6=1,'Network Data'!$C$7=1,'Network Data'!C12 = 0, 'Network Data'!D12=0,'Network Data'!F12=0,'Network Data'!G12&gt;0), SUBSTITUTE('Network Data'!B12," ","")&amp;"_U"&amp;" = Flowto("&amp;SUBSTITUTE('Network Data'!B12," ","")&amp;") - "&amp;SUBSTITUTE('Network Data'!B12," ","")&amp;"_P - "&amp;SUBSTITUTE('Network Data'!B12," ","")&amp;"_R","")))))))</calculatedColumnFormula>
    </tableColumn>
    <tableColumn id="60" xr3:uid="{99F64F21-7E9B-41AF-A048-AF7BE4359D85}" name="e6"/>
    <tableColumn id="61" xr3:uid="{974FA66E-D7F8-4B6B-BC23-E57167D6ADB1}" name="e7" dataDxfId="73">
      <calculatedColumnFormula array="1">IF(OR('Network Data'!T12:U111&gt;0),"! Assimilation Efficiency (AE) Variables","! No Assimilation Efficiency (AE) Variables defined")</calculatedColumnFormula>
    </tableColumn>
    <tableColumn id="62" xr3:uid="{7BD1CD2E-46AE-447F-9C44-A7FAF7A85828}" name="e8" dataDxfId="72"/>
    <tableColumn id="63" xr3:uid="{C7970F6D-8A76-4E14-B1FB-AA6C405E1730}" name="e9">
      <calculatedColumnFormula>IF(AND('Network Data'!$C$6 = 1, 'Network Data'!C12 = 0, 'Network Data'!D12 = 0,'Network Data'!G12 &gt; 0, 'Network Data'!T12 &gt; 0),SUBSTITUTE('Network Data'!B12," ","")&amp;"_AE"&amp;" = "&amp;SUBSTITUTE('Network Data'!B12," ","")&amp;"_P"&amp;" + "&amp;SUBSTITUTE('Network Data'!B12," ","")&amp;"_R", IF(AND('Network Data'!$C$6 = 0, 'Network Data'!C12 = 0, 'Network Data'!D12 = 0,'Network Data'!G12 &gt; 0, 'Network Data'!T12 &gt; 0),SUBSTITUTE('Network Data'!B12," ","")&amp;" = "&amp;SUBSTITUTE('Network Data'!B12," ","")&amp;"_P",IF(AND('Network Data'!$C$6 = 1, 'Network Data'!C12 = 0, 'Network Data'!D12 = 0,'Network Data'!G12 &gt; 0, 'Network Data'!U12 &gt; 0),SUBSTITUTE('Network Data'!B12," ","")&amp;"_AE"&amp;" = "&amp;SUBSTITUTE('Network Data'!B12," ","")&amp;"_P"&amp;" + "&amp;SUBSTITUTE('Network Data'!B12," ","")&amp;"_R", IF(AND('Network Data'!$C$6 = 0, 'Network Data'!C12 = 0, 'Network Data'!D12 = 0,'Network Data'!G12 &gt; 0, 'Network Data'!U12 &gt; 0),SUBSTITUTE('Network Data'!B12," ","")&amp;" = "&amp;SUBSTITUTE('Network Data'!B12," ","")&amp;"_P",""))))</calculatedColumnFormula>
    </tableColumn>
    <tableColumn id="64" xr3:uid="{F12C765A-838A-4B48-836C-584E54ECB3BC}" name="f2" dataDxfId="71">
      <calculatedColumnFormula array="1">IF(OR('Network Data'!T12:U111 &gt;0), "&lt;space&gt;", "")</calculatedColumnFormula>
    </tableColumn>
    <tableColumn id="65" xr3:uid="{CC260449-A8C0-486F-98CB-5C2FBAABDC13}" name="f3" dataDxfId="70">
      <calculatedColumnFormula array="1">IF(OR('Network Data'!W12:W111&gt;0), "! Custom Variables","")</calculatedColumnFormula>
    </tableColumn>
    <tableColumn id="66" xr3:uid="{BBFA8849-4F69-482C-9868-BF1CA986E1AE}" name="f4" dataDxfId="69">
      <calculatedColumnFormula array="1">IF(OR('Network Data'!W12:W111&gt;0), "&lt;space&gt;","")</calculatedColumnFormula>
    </tableColumn>
    <tableColumn id="67" xr3:uid="{D52AC605-705A-41F4-8638-450A095F044C}" name="f5" dataDxfId="68">
      <calculatedColumnFormula xml:space="preserve"> IF('Network Data'!W12 &gt; 0, 'Network Data'!W12, "")</calculatedColumnFormula>
    </tableColumn>
    <tableColumn id="56" xr3:uid="{1D78A60B-7010-4CA9-BBDD-532053EE3BA5}" name="f6" dataDxfId="67">
      <calculatedColumnFormula array="1">IF(OR('Network Data'!W12:W111&gt;0), "&lt;space&gt;","")</calculatedColumnFormula>
    </tableColumn>
    <tableColumn id="68" xr3:uid="{223B5B63-80F5-47FC-B6E5-22AE1FE048A9}" name="f7"/>
    <tableColumn id="69" xr3:uid="{E1A0FF10-DE10-403A-A80B-8F90E19E2BF1}" name="f8"/>
    <tableColumn id="71" xr3:uid="{50FC09E4-4FE0-4700-B077-D22C856F0831}" name="h2" dataDxfId="66">
      <calculatedColumnFormula array="1">IF(OR('Network Data'!V12:V111&gt;0), "## PARAMETERS","")</calculatedColumnFormula>
    </tableColumn>
    <tableColumn id="90" xr3:uid="{87E1BFDF-F1EA-42C2-A252-C05DF93E8FAC}" name="h22" dataDxfId="65">
      <calculatedColumnFormula array="1">IF(OR('Network Data'!V12:V111&gt;0), "&lt;space&gt;","")</calculatedColumnFormula>
    </tableColumn>
    <tableColumn id="72" xr3:uid="{DA9F9576-AAAA-44FD-817D-8B84F895BCD3}" name="h3">
      <calculatedColumnFormula>IF('Network Data'!V12&gt;0,SUBSTITUTE('Network Data'!V12, ",","."),"")</calculatedColumnFormula>
    </tableColumn>
    <tableColumn id="73" xr3:uid="{05211626-C3C6-4A45-9EE1-C7B9CB4A0425}" name="h4" dataDxfId="64">
      <calculatedColumnFormula array="1">IF(OR('Network Data'!V12:V111&gt;0), "&lt;space&gt;","")</calculatedColumnFormula>
    </tableColumn>
    <tableColumn id="74" xr3:uid="{0A32CF3D-BBBF-4188-A502-5EE8539AA5E6}" name="h5" dataDxfId="63">
      <calculatedColumnFormula array="1">IF(OR('Network Data'!V12:V111&gt;0), "## END PARAMETERS","")</calculatedColumnFormula>
    </tableColumn>
    <tableColumn id="75" xr3:uid="{5AD19250-8014-4C9A-93A9-D0EEC2AF4D53}" name="h6" dataDxfId="62">
      <calculatedColumnFormula array="1">IF(OR('Network Data'!V12:V111&gt;0), "&lt;space&gt;","")</calculatedColumnFormula>
    </tableColumn>
    <tableColumn id="26" xr3:uid="{4FFEF87A-D4F3-4F5A-B584-11160893E9F8}" name="i2"/>
    <tableColumn id="27" xr3:uid="{93DD5665-379D-4A1C-A8C1-E305C77819FE}" name="i3"/>
    <tableColumn id="28" xr3:uid="{0602F92E-2EAA-415D-9A04-CC5BFEBDB40A}" name="i4"/>
    <tableColumn id="29" xr3:uid="{50D16649-C52B-41CC-A5A7-4CBC82EC2CFB}" name="i5"/>
    <tableColumn id="30" xr3:uid="{FE213C7E-340A-4D9D-A5C5-2B6862689CB6}" name="i6">
      <calculatedColumnFormula>IF(AND('Network Data'!$C$6=1,'Network Data'!C12=0,'Network Data'!D12=1,'Network Data'!G12&gt;0),SUBSTITUTE('Network Data'!B12," ","")&amp;"_GPP: CO2 -&gt; "&amp;SUBSTITUTE('Network Data'!B12," ",""),"")</calculatedColumnFormula>
    </tableColumn>
    <tableColumn id="31" xr3:uid="{46036E56-A2A7-443C-B207-422380C3EBEE}" name="i7"/>
    <tableColumn id="32" xr3:uid="{1A4976C3-B67A-4B60-8EA3-1FD85F7B55D9}" name="i8" dataDxfId="61">
      <calculatedColumnFormula>IF(AND('Network Data'!$C$6 = 1), "! Respiration flows", "")</calculatedColumnFormula>
    </tableColumn>
    <tableColumn id="33" xr3:uid="{AF21B90A-D628-455C-BEEF-C0CE8C3471D4}" name="i9"/>
    <tableColumn id="44" xr3:uid="{617D5FB2-748F-42E2-B540-9780C761B117}" name="j1" dataDxfId="60">
      <calculatedColumnFormula>IF(AND('Network Data'!$C$6 = 1,'Network Data'!C12 = 0, 'Network Data'!D12 = 1, 'Network Data'!G12 &gt; 0), SUBSTITUTE('Network Data'!B12, " ", "")&amp;"_R: "&amp;SUBSTITUTE('Network Data'!B12, " ", "")&amp;" -&gt; CO2", "")</calculatedColumnFormula>
    </tableColumn>
    <tableColumn id="34" xr3:uid="{C4AC418C-EFDD-4ACC-ADD0-B9A010DB3714}" name="j2" dataDxfId="59">
      <calculatedColumnFormula>IF(AND('Network Data'!$C$6 = 1,'Network Data'!C12 = 0, 'Network Data'!D12 = 0, 'Network Data'!G12 &gt; 0), SUBSTITUTE('Network Data'!B12, " ", "")&amp;"_R: "&amp;SUBSTITUTE('Network Data'!B12, " ", "")&amp;" -&gt; CO2", "")</calculatedColumnFormula>
    </tableColumn>
    <tableColumn id="35" xr3:uid="{26CD13D0-48FF-4C08-82FA-0E2C98174F22}" name="j3"/>
    <tableColumn id="36" xr3:uid="{301E5C52-E9E9-4DDF-A459-B7C8B00316C2}" name="j4" dataDxfId="58">
      <calculatedColumnFormula array="1">IF(OR( 'Network Data'!E12:E111 &gt;0), "! Input flows","")</calculatedColumnFormula>
    </tableColumn>
    <tableColumn id="37" xr3:uid="{B33844B3-726B-43F9-A5C4-BAEDF484B741}" name="j5" dataDxfId="57">
      <calculatedColumnFormula array="1">IF(OR( 'Network Data'!E12:E111 &gt;0), "&lt;space&gt;","")</calculatedColumnFormula>
    </tableColumn>
    <tableColumn id="38" xr3:uid="{B48EE46D-9D0A-4138-AF70-0EF12D16FD2C}" name="j6">
      <calculatedColumnFormula>IF(AND('Network Data'!C12 = 1, 'Network Data'!E12 = 1, 'Network Data'!G12 &gt; 0), SUBSTITUTE('Network Data'!B12, " ", "")&amp;"NLNode_IN: "&amp;SUBSTITUTE('Network Data'!B12, " ", "")&amp;"NLNodeInput -&gt; "&amp;SUBSTITUTE('Network Data'!B12, ",", "")&amp;"NLNode", IF(AND('Network Data'!C12 = 0, 'Network Data'!E12 = 1, 'Network Data'!G12 &gt; 0), SUBSTITUTE('Network Data'!B12, " ", "")&amp;"_IN: "&amp;SUBSTITUTE('Network Data'!B12, " ", "")&amp;"Input -&gt; "&amp;SUBSTITUTE('Network Data'!B12, ",", ""),""))</calculatedColumnFormula>
    </tableColumn>
    <tableColumn id="39" xr3:uid="{64104B88-CB94-4C24-B3C8-2B4FAE429024}" name="j7" dataDxfId="56">
      <calculatedColumnFormula array="1">IF(OR( 'Network Data'!E12:E111 &gt;0), "&lt;space&gt;","")</calculatedColumnFormula>
    </tableColumn>
    <tableColumn id="40" xr3:uid="{50AE0800-DF4A-4B5A-BC10-40369E7B8F8F}" name="j8" dataDxfId="55">
      <calculatedColumnFormula array="1">IF(OR( 'Network Data'!F12:F111 &gt;0), "! Export flows","")</calculatedColumnFormula>
    </tableColumn>
    <tableColumn id="41" xr3:uid="{28294AFE-8D6B-4DA8-BE6D-2460DFD1DFB1}" name="j9" dataDxfId="54">
      <calculatedColumnFormula array="1">IF(OR( 'Network Data'!F12:F111 &gt;0), "&lt;space&gt;","")</calculatedColumnFormula>
    </tableColumn>
    <tableColumn id="42" xr3:uid="{B07FA3D8-31E8-455A-ABB0-4BBF12839391}" name="k2">
      <calculatedColumnFormula>IF(AND('Network Data'!C12 = 1, 'Network Data'!F12 = 1, 'Network Data'!G12 &gt; 0), SUBSTITUTE('Network Data'!B12, " ", "")&amp;"NLNode_EX: "&amp;SUBSTITUTE('Network Data'!B12, " ", "")&amp;"NLNode -&gt; "&amp;SUBSTITUTE('Network Data'!B12, ",", "")&amp;"NLNodeExport", IF(AND('Network Data'!C12 = 0, 'Network Data'!F12 = 1, 'Network Data'!G12 &gt; 0), SUBSTITUTE('Network Data'!B12, " ", "")&amp;"_EX: "&amp;SUBSTITUTE('Network Data'!B12, " ", "")&amp;" -&gt; "&amp;SUBSTITUTE('Network Data'!B12, ",", "")&amp;"Export",""))</calculatedColumnFormula>
    </tableColumn>
    <tableColumn id="43" xr3:uid="{5CF76C98-4EFB-45BA-AF41-9CC8358F4D3B}" name="k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DF8FA25-4402-400E-A9A4-B44ECA4BA06C}" name="Table24" displayName="Table24" ref="CO5:EC105" totalsRowShown="0">
  <autoFilter ref="CO5:EC105" xr:uid="{BDF8FA25-4402-400E-A9A4-B44ECA4BA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24" xr3:uid="{86ECEA3F-20C2-4D03-A64F-635EC52AE9B5}" name="a2"/>
    <tableColumn id="27" xr3:uid="{8176969E-4299-4D0C-A0FD-CA30F174C2F5}" name="a6">
      <calculatedColumnFormula>IF(AND('Network Data'!$C$6=1, 'Network Data'!C12=0,'Network Data'!D12=1,'Network Data'!G12&gt;0, 'Network Data'!L12&gt;0), SUBSTITUTE('Network Data'!B12," ",".")&amp;"GPP &gt; "&amp;SUBSTITUTE('Network Data'!L12," ","."), IF(AND('Network Data'!$C$6=1, 'Network Data'!C12=0,'Network Data'!D12=0,'Network Data'!G12&gt;0, 'Network Data'!L12&gt;0), SUBSTITUTE('Network Data'!B12," ",".")&amp;"Q &gt; "&amp;SUBSTITUTE('Network Data'!L12," ","."), IF(AND('Network Data'!$C$6=0, 'Network Data'!C12=0,'Network Data'!D12=0,'Network Data'!G12&gt;0, 'Network Data'!L12&gt;0), SUBSTITUTE('Network Data'!B12," ",".")&amp;"Q &gt; "&amp;SUBSTITUTE('Network Data'!L12," ","."),"")))</calculatedColumnFormula>
    </tableColumn>
    <tableColumn id="16" xr3:uid="{C6373DC8-BECF-414D-BB9B-AC83676950A4}" name="a7" dataDxfId="53">
      <calculatedColumnFormula>IF(AND('Network Data'!$C$6=1, 'Network Data'!C12=0,'Network Data'!D12=0,'Network Data'!G12&gt;0, 'Network Data'!L12&gt;0), SUBSTITUTE('Network Data'!B12," ",".")&amp;"Q &gt; "&amp;SUBSTITUTE('Network Data'!L12," ","."), IF(AND('Network Data'!$C$6=0, 'Network Data'!C12=0,'Network Data'!D12=0,'Network Data'!G12&gt;0, 'Network Data'!L12&gt;0), SUBSTITUTE('Network Data'!B12," ",".")&amp;"Q &gt; "&amp;SUBSTITUTE('Network Data'!L12," ","."),""))</calculatedColumnFormula>
    </tableColumn>
    <tableColumn id="28" xr3:uid="{89FFFF79-9916-48DD-979B-E5AB417C7891}" name="a8" dataDxfId="52">
      <calculatedColumnFormula>IF(AND('Network Data'!$C$6=1, 'Network Data'!C12=0,'Network Data'!D12=1,'Network Data'!G12&gt;0, 'Network Data'!M12&gt;0), SUBSTITUTE('Network Data'!B12," ",".")&amp;"_GPP &lt; "&amp;SUBSTITUTE('Network Data'!M12," ","."),"")</calculatedColumnFormula>
    </tableColumn>
    <tableColumn id="1" xr3:uid="{47BEF125-28A5-454A-86D3-E73614AEC33D}" name="a81" dataDxfId="51">
      <calculatedColumnFormula>IF(AND('Network Data'!$C$6=1, 'Network Data'!C12=0,'Network Data'!D12=0,'Network Data'!G12&gt;0, 'Network Data'!M12&gt;0), SUBSTITUTE('Network Data'!B12," ",".")&amp;"Q &lt; "&amp;SUBSTITUTE('Network Data'!M12," ","."),IF(AND('Network Data'!$C$6=0, 'Network Data'!C12=0,'Network Data'!D12=0,'Network Data'!G12&gt;0, 'Network Data'!M12&gt;0), SUBSTITUTE('Network Data'!B12," ",".")&amp;"Q &lt; "&amp;SUBSTITUTE('Network Data'!M12," ","."),""))</calculatedColumnFormula>
    </tableColumn>
    <tableColumn id="18" xr3:uid="{E3E3C0C9-9812-44A8-868E-5E481DB928DE}" name="a82" dataDxfId="50">
      <calculatedColumnFormula>IF('Network Data'!M12&lt;'Network Data'!L12, "Warning, incompatible constraint", "" )</calculatedColumnFormula>
    </tableColumn>
    <tableColumn id="17" xr3:uid="{3B142C2C-8F99-4FDA-8688-E9CE03011C02}" name="a9" dataDxfId="49">
      <calculatedColumnFormula>IF(AND('Network Data'!$C$6=1, 'Network Data'!C12 = 0, 'Network Data'!D12 = 1, 'Network Data'!G12 &gt; 0, 'Network Data'!N12&gt;0), SUBSTITUTE('Network Data'!B12, " ", ".")&amp;"_NPP"&amp;" &gt; "&amp;SUBSTITUTE('Network Data'!N12, ",","."), "")</calculatedColumnFormula>
    </tableColumn>
    <tableColumn id="29" xr3:uid="{C8785BC7-8271-488F-8ECD-CBCE9C6D63A6}" name="b" dataDxfId="48">
      <calculatedColumnFormula>IF(AND('Network Data'!$C$6=1, 'Network Data'!C12 = 0, 'Network Data'!D12 = 0, 'Network Data'!G12 &gt; 0, 'Network Data'!N12&gt;0), SUBSTITUTE('Network Data'!B12, " ", ".")&amp;"_P"&amp;" &gt; "&amp;SUBSTITUTE('Network Data'!N12, ",","."), IF(AND('Network Data'!$C$6=0, 'Network Data'!C12 = 0, 'Network Data'!G12 &gt; 0, 'Network Data'!N12&gt;0), SUBSTITUTE('Network Data'!B12, " ", ".")&amp;"_P"&amp;" &gt; "&amp;SUBSTITUTE('Network Data'!N12, ",","."),""))</calculatedColumnFormula>
    </tableColumn>
    <tableColumn id="2" xr3:uid="{1006B292-AA9E-4CC9-A660-9216C5E92A1E}" name="b2" dataDxfId="47">
      <calculatedColumnFormula>IF(AND('Network Data'!$C$6=1, 'Network Data'!C12 = 0, 'Network Data'!D12 = 1, 'Network Data'!G12 &gt; 0, 'Network Data'!O12&gt;0), SUBSTITUTE('Network Data'!B12, " ", ".")&amp;"_NPP"&amp;" &lt; "&amp;SUBSTITUTE('Network Data'!O12, ",","."), "")</calculatedColumnFormula>
    </tableColumn>
    <tableColumn id="30" xr3:uid="{71D8C371-E526-45D9-B59A-876A0F2EFFE9}" name="b3" dataDxfId="46">
      <calculatedColumnFormula>IF(AND('Network Data'!$C$6=1, 'Network Data'!C12 = 0, 'Network Data'!D12 = 0, 'Network Data'!G12 &gt; 0, 'Network Data'!O12&gt;0), SUBSTITUTE('Network Data'!B12, " ", ".")&amp;"_P"&amp;" &lt; "&amp;SUBSTITUTE('Network Data'!O12, ",","."), IF(AND('Network Data'!$C$6=0, 'Network Data'!C12 = 0, 'Network Data'!G12 &gt; 0, 'Network Data'!O12&gt;0), SUBSTITUTE('Network Data'!B12, " ", ".")&amp;"_P"&amp;" &lt; "&amp;SUBSTITUTE('Network Data'!O12, ",","."),""))</calculatedColumnFormula>
    </tableColumn>
    <tableColumn id="49" xr3:uid="{6B0E1E2C-891F-45C0-A649-A120875294CF}" name="b52" dataDxfId="45">
      <calculatedColumnFormula>IF('Network Data'!O12&lt;'Network Data'!N12, "Warning, incompatible constraint", "" )</calculatedColumnFormula>
    </tableColumn>
    <tableColumn id="8" xr3:uid="{0E1E33CA-9BB4-4824-944A-174A1F48C8E6}" name="c1" dataDxfId="44">
      <calculatedColumnFormula>IF(AND('Network Data'!$C$6 = 1, 'Network Data'!C12 = 0, 'Network Data'!D12 = 1, 'Network Data'!G12 &gt; 0, 'Network Data'!P12 &gt; 0), SUBSTITUTE('Network Data'!B12, " ", ".")&amp;"_R &gt; "&amp;SUBSTITUTE('Network Data'!P12, ",","."),"")</calculatedColumnFormula>
    </tableColumn>
    <tableColumn id="33" xr3:uid="{D51FE1A1-E9E4-467F-B4C5-B46D243A3182}" name="c2" dataDxfId="43">
      <calculatedColumnFormula>IF(AND('Network Data'!$C$6 = 1, 'Network Data'!C12 = 0, 'Network Data'!D12 = 0, 'Network Data'!G12 &gt; 0, 'Network Data'!P12 &gt; 0), SUBSTITUTE('Network Data'!B12, " ", ".")&amp;"_R &gt; "&amp;SUBSTITUTE('Network Data'!P12, ",","."),"")</calculatedColumnFormula>
    </tableColumn>
    <tableColumn id="3" xr3:uid="{8B798851-9B7F-430D-BBEF-4BAAE220ED7D}" name="c3" dataDxfId="42">
      <calculatedColumnFormula>IF(AND('Network Data'!$C$6 = 1, 'Network Data'!C12 = 0, 'Network Data'!D12 = 1, 'Network Data'!G12 &gt; 0, 'Network Data'!Q12 &gt; 0), SUBSTITUTE('Network Data'!B12, " ", ".")&amp;"_R &lt; "&amp;SUBSTITUTE('Network Data'!Q12, ",","."),"")</calculatedColumnFormula>
    </tableColumn>
    <tableColumn id="34" xr3:uid="{69DEEBBC-CE40-41B3-AC66-95C42AD5DDD3}" name="c4" dataDxfId="41">
      <calculatedColumnFormula>IF(AND('Network Data'!$C$6 = 1, 'Network Data'!C12 = 0, 'Network Data'!D12 = 0, 'Network Data'!G12 &gt; 0, 'Network Data'!Q12 &gt; 0), SUBSTITUTE('Network Data'!B12, " ", ".")&amp;"_R &lt; "&amp;SUBSTITUTE('Network Data'!Q12, ",","."),"")</calculatedColumnFormula>
    </tableColumn>
    <tableColumn id="13" xr3:uid="{CC862FD2-647E-471B-96B3-6C45C6F5DEC2}" name="c5" dataDxfId="40">
      <calculatedColumnFormula>IF(AND('Network Data'!$C$7 = 1, 'Network Data'!C12 = 0, 'Network Data'!D12 =1, 'Network Data'!G12 &gt; 0, 'Network Data'!R12 &gt; 0), SUBSTITUTE('Network Data'!B12, ",",".")&amp;"_U &gt; "&amp;SUBSTITUTE('Network Data'!R12, ",","."),"")</calculatedColumnFormula>
    </tableColumn>
    <tableColumn id="36" xr3:uid="{194280E4-E9FB-4067-AE6A-9D8CF8E4A28F}" name="c6" dataDxfId="39">
      <calculatedColumnFormula>IF(AND('Network Data'!$C$7 = 1, 'Network Data'!C12 = 0, 'Network Data'!D12 =0, 'Network Data'!G12 &gt; 0, 'Network Data'!R12 &gt; 0), SUBSTITUTE('Network Data'!B12, ",",".")&amp;"_U &gt; "&amp;SUBSTITUTE('Network Data'!R12, ",","."),"")</calculatedColumnFormula>
    </tableColumn>
    <tableColumn id="14" xr3:uid="{6C68E503-73E5-460C-8B49-F69C12192828}" name="c7" dataDxfId="38">
      <calculatedColumnFormula>IF(AND('Network Data'!$C$7 = 1, 'Network Data'!C12 = 0, 'Network Data'!D12 = 1, 'Network Data'!G12 &gt; 0, 'Network Data'!S12 &gt; 0), SUBSTITUTE('Network Data'!B12, ",",".")&amp;"_U &lt; "&amp;SUBSTITUTE('Network Data'!S12, ",","."),"")</calculatedColumnFormula>
    </tableColumn>
    <tableColumn id="37" xr3:uid="{A0A92768-181A-4366-907E-E42241565B39}" name="c8" dataDxfId="37">
      <calculatedColumnFormula>IF(AND('Network Data'!$C$7 = 1, 'Network Data'!C12 = 0, 'Network Data'!D12 = 0, 'Network Data'!G12 &gt; 0, 'Network Data'!S12 &gt; 0), SUBSTITUTE('Network Data'!B12, ",",".")&amp;"_U &lt; "&amp;SUBSTITUTE('Network Data'!S12, ",","."),"")</calculatedColumnFormula>
    </tableColumn>
    <tableColumn id="38" xr3:uid="{75570CE9-B8F6-42A7-BBDC-A39D51CFF2E6}" name="d" dataDxfId="36">
      <calculatedColumnFormula array="1">(IF(OR('Network Data'!H12:H111&gt;0, 'Network Data'!I12:I111&gt;0),"! Input Inequalities",""))</calculatedColumnFormula>
    </tableColumn>
    <tableColumn id="20" xr3:uid="{71926461-E650-469D-9C60-4768F4BEA0AC}" name="d2" dataDxfId="35">
      <calculatedColumnFormula array="1">(IF(OR('Network Data'!H12:H111&gt;0),"&lt;space&gt;",""))</calculatedColumnFormula>
    </tableColumn>
    <tableColumn id="39" xr3:uid="{68591654-3669-4283-B2DB-86F1BAB3CC7E}" name="d3" dataDxfId="34">
      <calculatedColumnFormula>IF(AND('Network Data'!C12 = 0, 'Network Data'!E12 = 1,'Network Data'!G12 &gt; 0, 'Network Data'!H12 &gt; 0), SUBSTITUTE('Network Data'!B12, " ", ".")&amp;"_IN &gt; "&amp;SUBSTITUTE('Network Data'!H12,",","."), IF(AND('Network Data'!C12 = 1, 'Network Data'!E12 = 1,'Network Data'!G12 &gt; 0, 'Network Data'!H12 &gt; 0), SUBSTITUTE('Network Data'!B12, " ", ".")&amp;"NLNode_IN &gt; "&amp;SUBSTITUTE('Network Data'!H12,",","."), ""))</calculatedColumnFormula>
    </tableColumn>
    <tableColumn id="9" xr3:uid="{1D2851EB-88F3-4B31-9F24-451D2169A637}" name="d4" dataDxfId="33">
      <calculatedColumnFormula array="1">(IF(OR('Network Data'!H12:H111&gt;0),"&lt;space&gt;",""))</calculatedColumnFormula>
    </tableColumn>
    <tableColumn id="40" xr3:uid="{B6DB4A2E-C93B-4172-AF9E-721E8C514004}" name="d5" dataDxfId="32">
      <calculatedColumnFormula>IF(AND('Network Data'!C12 = 0, 'Network Data'!E12 = 1,'Network Data'!G12 &gt; 0, 'Network Data'!I12 &gt; 0), SUBSTITUTE('Network Data'!B12, " ", ".")&amp;"_IN &lt; "&amp;SUBSTITUTE('Network Data'!I12,",","."), IF(AND('Network Data'!C12 = 1, 'Network Data'!E12 = 1,'Network Data'!G12 &gt; 0, 'Network Data'!H12 &gt; 0), SUBSTITUTE('Network Data'!B12, " ", ".")&amp;"NLNode_IN &lt; "&amp;SUBSTITUTE('Network Data'!I12,",","."), ""))</calculatedColumnFormula>
    </tableColumn>
    <tableColumn id="10" xr3:uid="{F298551F-7EF3-4CE8-8C00-0218C72D8777}" name="d6" dataDxfId="31">
      <calculatedColumnFormula array="1">(IF(OR('Network Data'!I12:I111&gt;0),"&lt;space&gt;",""))</calculatedColumnFormula>
    </tableColumn>
    <tableColumn id="41" xr3:uid="{070F071D-A27C-4A7A-9A8B-3F033BB7D80A}" name="d7" dataDxfId="30">
      <calculatedColumnFormula array="1">(IF(OR('Network Data'!J12:J111&gt;0, 'Network Data'!K12:K111&gt;0),"! Exports",""))</calculatedColumnFormula>
    </tableColumn>
    <tableColumn id="21" xr3:uid="{8804B6E2-1806-4510-BD01-8DBC6AD2EBBC}" name="d8" dataDxfId="29">
      <calculatedColumnFormula array="1">(IF(OR('Network Data'!J12:J111&gt;0),"&lt;space&gt;",""))</calculatedColumnFormula>
    </tableColumn>
    <tableColumn id="42" xr3:uid="{6712419A-F779-4353-9066-E1F2C3306BBB}" name="d9" dataDxfId="28">
      <calculatedColumnFormula>IF(AND('Network Data'!C12 = 0, 'Network Data'!F12 = 1,'Network Data'!G12 &gt; 0, 'Network Data'!J12 &gt; 0), SUBSTITUTE('Network Data'!B12, " ", ".")&amp;"_EX &gt; "&amp;SUBSTITUTE('Network Data'!J12,",","."), IF(AND('Network Data'!C12 = 1, 'Network Data'!F12 = 1,'Network Data'!G12 &gt; 0, 'Network Data'!J12 &gt; 0), SUBSTITUTE('Network Data'!B12, " ", ".")&amp;"NLNode_EX &gt; "&amp;SUBSTITUTE('Network Data'!J12,",","."), ""))</calculatedColumnFormula>
    </tableColumn>
    <tableColumn id="11" xr3:uid="{350F90D0-5383-4CEE-946D-E1CF2E07A5F7}" name="e" dataDxfId="27">
      <calculatedColumnFormula array="1">(IF(OR('Network Data'!J12:J111&gt;0),"&lt;space&gt;",""))</calculatedColumnFormula>
    </tableColumn>
    <tableColumn id="43" xr3:uid="{59B2B950-9FE6-489C-B9B6-EC0477DA1F17}" name="e2" dataDxfId="26">
      <calculatedColumnFormula>IF(AND('Network Data'!C12 = 0, 'Network Data'!F12 = 1,'Network Data'!G12 &gt; 0, 'Network Data'!K12 &gt; 0), SUBSTITUTE('Network Data'!B12, " ", ".")&amp;"_EX &lt; "&amp;SUBSTITUTE('Network Data'!K12,",","."), IF(AND('Network Data'!C12 = 1, 'Network Data'!F12 = 1,'Network Data'!G12 &gt; 0, 'Network Data'!K12 &gt; 0), SUBSTITUTE('Network Data'!B12, " ", ".")&amp;"NLNode_EX &lt; "&amp;SUBSTITUTE('Network Data'!K12,",","."), ""))</calculatedColumnFormula>
    </tableColumn>
    <tableColumn id="12" xr3:uid="{C14467AD-0F0F-48EC-B8FC-AB7641F1CFAF}" name="e3" dataDxfId="25">
      <calculatedColumnFormula array="1">(IF(OR('Network Data'!K12:K111&gt;0),"&lt;space&gt;",""))</calculatedColumnFormula>
    </tableColumn>
    <tableColumn id="44" xr3:uid="{489A7836-C05E-469D-8589-5BDF7439CE9D}" name="e4" dataDxfId="24">
      <calculatedColumnFormula array="1">IF(OR('Network Data'!T12:U111 &gt;0), "! Assimilation Efficiency Inequalities", "")</calculatedColumnFormula>
    </tableColumn>
    <tableColumn id="22" xr3:uid="{F8A4F005-31CE-4F3B-A7BB-7BED6B125520}" name="e5" dataDxfId="23">
      <calculatedColumnFormula array="1">IF(OR('Network Data'!T12:U111 &gt;0), "&lt;space&gt;", "")</calculatedColumnFormula>
    </tableColumn>
    <tableColumn id="45" xr3:uid="{327E0F85-7A8E-45D6-BA4B-2BEADABE5650}" name="e6" dataDxfId="22">
      <calculatedColumnFormula>IF(AND('Network Data'!C12=0, 'Network Data'!D12=0, 'Network Data'!G12&gt;0, 'Network Data'!T12&gt;0), SUBSTITUTE('Network Data'!B12," ",".")&amp;"_AE &gt; "&amp;SUBSTITUTE('Network Data'!T12,",","."),"")</calculatedColumnFormula>
    </tableColumn>
    <tableColumn id="46" xr3:uid="{F247ED04-F7C4-468F-9000-3F1BCCE87A21}" name="e7" dataDxfId="21">
      <calculatedColumnFormula>IF(AND('Network Data'!C12=0, 'Network Data'!D12=0, 'Network Data'!G12&gt;0, 'Network Data'!U12&gt;0), SUBSTITUTE('Network Data'!B12," ",".")&amp;"_AE &lt; "&amp;SUBSTITUTE('Network Data'!U12,",","."),"")</calculatedColumnFormula>
    </tableColumn>
    <tableColumn id="19" xr3:uid="{B8A4B1D3-EE05-4C10-9A98-D4A4CD9975DE}" name="e8" dataDxfId="20">
      <calculatedColumnFormula array="1">IF(OR('Network Data'!T12:U111 &gt;0), "&lt;space&gt;", "")</calculatedColumnFormula>
    </tableColumn>
    <tableColumn id="47" xr3:uid="{7753A0FF-DA6C-4AC2-9647-6D9318AE5CAD}" name="e9" dataDxfId="19">
      <calculatedColumnFormula array="1">IF(OR('Network Data'!X12:X111 &gt; 0), "! Custom inequalities","")</calculatedColumnFormula>
    </tableColumn>
    <tableColumn id="23" xr3:uid="{4E6F96A0-FDF8-47B3-BBDB-ECFF40D49555}" name="f2" dataDxfId="18">
      <calculatedColumnFormula array="1">IF(OR('Network Data'!X12:X111 &gt; 0), "&lt;space&gt;","")</calculatedColumnFormula>
    </tableColumn>
    <tableColumn id="48" xr3:uid="{4ED7CAC6-C484-4602-B35F-9EAF1962563E}" name="f3" dataDxfId="17">
      <calculatedColumnFormula>IF(AND('Network Data'!X12 &gt;0), 'Network Data'!X12, "")</calculatedColumnFormula>
    </tableColumn>
    <tableColumn id="7" xr3:uid="{939AD8EA-2382-4D0E-9FC2-2CC659FED218}" name="f4" dataDxfId="16"/>
    <tableColumn id="50" xr3:uid="{50B9FE06-4208-47D7-92EE-E2F10F415B0B}" name="f5" dataDxfId="1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4366F-B5AE-4A25-8202-7A1E2C9DCEC7}" name="_Q1" displayName="_Q1" ref="A1:A93" totalsRowShown="0">
  <autoFilter ref="A1:A93" xr:uid="{D6A4366F-B5AE-4A25-8202-7A1E2C9DCEC7}">
    <filterColumn colId="0" hiddenButton="1"/>
  </autoFilter>
  <tableColumns count="1">
    <tableColumn id="1" xr3:uid="{37EECFAE-F879-44BB-9CE0-0FD14B848379}" name="1" dataDxfId="14"/>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C4384B-84A1-4ABC-BD0B-B522FDF8A387}" name="_Q2" displayName="_Q2" ref="A1:A3" tableType="queryTable" totalsRowShown="0">
  <autoFilter ref="A1:A3" xr:uid="{02C4384B-84A1-4ABC-BD0B-B522FDF8A387}"/>
  <tableColumns count="1">
    <tableColumn id="1" xr3:uid="{D55AC142-92C9-4FD1-85E5-2277EFE6FA3E}" uniqueName="1" name="2" queryTableFieldId="1" dataDxfId="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D16DF2-5089-4647-B332-4AC318607C70}" name="_Q3" displayName="_Q3" ref="A1:A7" tableType="queryTable" totalsRowShown="0">
  <autoFilter ref="A1:A7" xr:uid="{A8D16DF2-5089-4647-B332-4AC318607C70}"/>
  <tableColumns count="1">
    <tableColumn id="3" xr3:uid="{924FC9A7-2E2D-48AE-8566-A38E9A67BFC1}" uniqueName="3" name="3" queryTableFieldId="1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679B5B-AD92-4878-8247-0F4DCB456129}" name="_Q4" displayName="_Q4" ref="A1:A4" tableType="queryTable" totalsRowShown="0">
  <autoFilter ref="A1:A4" xr:uid="{A3679B5B-AD92-4878-8247-0F4DCB456129}"/>
  <tableColumns count="1">
    <tableColumn id="1" xr3:uid="{F311DC6D-5E56-4DEA-A7DA-644F8C572F7D}" uniqueName="1" name="4" queryTableFieldId="1" dataDxfId="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AD2278-7BE6-4CC0-9B36-E490483D74F3}" name="_Q5_2" displayName="_Q5_2" ref="A1:A5" tableType="queryTable" totalsRowShown="0">
  <autoFilter ref="A1:A5" xr:uid="{58AD2278-7BE6-4CC0-9B36-E490483D74F3}"/>
  <tableColumns count="1">
    <tableColumn id="1" xr3:uid="{67F787E1-D9E9-43C5-AD3D-A71ED105B40D}" uniqueName="1" name="5" queryTableFieldId="1" dataDxfId="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96DBE2-F530-4B64-B129-0C06DC5AA4C0}" name="_Q6" displayName="_Q6" ref="A1:A11" tableType="queryTable" totalsRowShown="0">
  <autoFilter ref="A1:A11" xr:uid="{4596DBE2-F530-4B64-B129-0C06DC5AA4C0}"/>
  <tableColumns count="1">
    <tableColumn id="3" xr3:uid="{7BAEC7CA-A419-4F99-B00A-8DDFCE4E6855}" uniqueName="3" name="6" queryTableFieldId="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61BCB8F-E2B2-47EE-A9E3-5A0373A8EF83}" name="_Q7" displayName="_Q7" ref="A1:A4" tableType="queryTable" totalsRowShown="0">
  <autoFilter ref="A1:A4" xr:uid="{F61BCB8F-E2B2-47EE-A9E3-5A0373A8EF83}"/>
  <tableColumns count="1">
    <tableColumn id="1" xr3:uid="{AF2DBFF0-7223-433C-9FD5-465D1425692C}" uniqueName="1" name="7" queryTableFieldId="1" dataDxfId="4"/>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9A3C47E-F2D1-408A-82B4-E31D8FC99190}" name="_Q8" displayName="_Q8" ref="A1:A2" tableType="queryTable" insertRow="1" totalsRowShown="0">
  <autoFilter ref="A1:A2" xr:uid="{19A3C47E-F2D1-408A-82B4-E31D8FC99190}"/>
  <tableColumns count="1">
    <tableColumn id="2" xr3:uid="{CDFD27B3-F26E-4BDF-AACC-C9E1D0A9CFAD}" uniqueName="2" name="8" queryTableFieldId="9"/>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D780FE-54BB-43ED-9993-FF567847E660}" name="_Q9" displayName="_Q9" ref="A1:A4" tableType="queryTable" totalsRowShown="0">
  <autoFilter ref="A1:A4" xr:uid="{FDD780FE-54BB-43ED-9993-FF567847E660}"/>
  <tableColumns count="1">
    <tableColumn id="1" xr3:uid="{7F9A9981-E8F4-4FAB-B550-9270CDE9506D}" uniqueName="1" name="9" queryTableFieldId="1" dataDxfId="3"/>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FCE815-F129-422E-A446-C132535644EB}" name="Weighted_LIMfile" displayName="Weighted_LIMfile" ref="A1:A125" tableType="queryTable" totalsRowShown="0">
  <autoFilter ref="A1:A125" xr:uid="{67FCE815-F129-422E-A446-C132535644EB}">
    <filterColumn colId="0" hiddenButton="1"/>
  </autoFilter>
  <tableColumns count="1">
    <tableColumn id="1" xr3:uid="{9FB18101-0BAC-43F1-AB38-AC0ABA37F308}" uniqueName="1" name="! Weighted Network" queryTableFieldId="1"/>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946E54-A1AF-41E1-AA1A-D8ED8F8209F1}" name="Unweighted_LIMfile" displayName="Unweighted_LIMfile" ref="A1:A122" tableType="queryTable" totalsRowShown="0">
  <autoFilter ref="A1:A122" xr:uid="{28946E54-A1AF-41E1-AA1A-D8ED8F8209F1}"/>
  <tableColumns count="1">
    <tableColumn id="1" xr3:uid="{028372B6-DFD0-4355-9A8F-EAA7A89958F3}" uniqueName="1" name="! Unweighted Network"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3.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AA141"/>
  <sheetViews>
    <sheetView tabSelected="1" zoomScale="70" zoomScaleNormal="70" workbookViewId="0">
      <pane xSplit="2" ySplit="11" topLeftCell="C12" activePane="bottomRight" state="frozen"/>
      <selection pane="topRight" activeCell="C1" sqref="C1"/>
      <selection pane="bottomLeft" activeCell="A12" sqref="A12"/>
      <selection pane="bottomRight" activeCell="J3" sqref="J3"/>
    </sheetView>
  </sheetViews>
  <sheetFormatPr defaultRowHeight="14.4" x14ac:dyDescent="0.3"/>
  <cols>
    <col min="1" max="1" width="5.6640625" style="27" customWidth="1"/>
    <col min="2" max="2" width="21.33203125" style="27" customWidth="1"/>
    <col min="3" max="3" width="10.33203125" style="27" customWidth="1"/>
    <col min="4" max="4" width="13.109375" style="27" customWidth="1"/>
    <col min="5" max="6" width="8.88671875" style="27"/>
    <col min="7" max="7" width="16" style="27" customWidth="1"/>
    <col min="8" max="13" width="12.21875" style="27" customWidth="1"/>
    <col min="14" max="14" width="9.88671875" style="27" bestFit="1" customWidth="1"/>
    <col min="15" max="15" width="10.21875" style="27" bestFit="1" customWidth="1"/>
    <col min="16" max="16" width="10.6640625" style="27" bestFit="1" customWidth="1"/>
    <col min="17" max="17" width="12.21875" style="27" bestFit="1" customWidth="1"/>
    <col min="18" max="18" width="15" style="27" customWidth="1"/>
    <col min="19" max="19" width="15.44140625" style="27" customWidth="1"/>
    <col min="20" max="20" width="14.77734375" style="27" customWidth="1"/>
    <col min="21" max="21" width="15.109375" style="27" customWidth="1"/>
    <col min="22" max="22" width="20.44140625" style="27" customWidth="1"/>
    <col min="23" max="23" width="16.6640625" style="27" customWidth="1"/>
    <col min="24" max="24" width="20.21875" style="27" customWidth="1"/>
    <col min="25" max="16384" width="8.88671875" style="27"/>
  </cols>
  <sheetData>
    <row r="1" spans="1:27" x14ac:dyDescent="0.3">
      <c r="A1" s="100" t="s">
        <v>0</v>
      </c>
      <c r="B1" s="101"/>
      <c r="C1" s="101"/>
      <c r="D1" s="101"/>
      <c r="E1" s="4"/>
      <c r="F1" s="9"/>
      <c r="G1" s="9"/>
      <c r="H1" s="9"/>
      <c r="I1" s="9"/>
      <c r="J1" s="9"/>
      <c r="K1" s="9"/>
      <c r="L1" s="9"/>
      <c r="M1"/>
      <c r="N1"/>
      <c r="O1" s="9"/>
      <c r="P1" s="9"/>
      <c r="Q1" s="9"/>
      <c r="V1" s="9"/>
      <c r="Z1" s="4"/>
      <c r="AA1" s="97"/>
    </row>
    <row r="2" spans="1:27" x14ac:dyDescent="0.3">
      <c r="A2" s="72" t="s">
        <v>2</v>
      </c>
      <c r="B2" s="73"/>
      <c r="C2" s="119" t="s">
        <v>285</v>
      </c>
      <c r="D2" s="119"/>
      <c r="E2" s="4"/>
      <c r="F2" s="9"/>
      <c r="G2" s="9"/>
      <c r="H2" s="9"/>
      <c r="I2" s="9"/>
      <c r="J2" s="9"/>
      <c r="K2" s="9"/>
      <c r="L2" s="9"/>
      <c r="M2"/>
      <c r="N2"/>
      <c r="O2" s="9"/>
      <c r="P2" s="9"/>
      <c r="Q2" s="9"/>
      <c r="V2" s="9"/>
      <c r="Z2" s="4"/>
      <c r="AA2" s="97"/>
    </row>
    <row r="3" spans="1:27" x14ac:dyDescent="0.3">
      <c r="A3" s="72" t="s">
        <v>3</v>
      </c>
      <c r="B3" s="73"/>
      <c r="C3" s="119" t="s">
        <v>280</v>
      </c>
      <c r="D3" s="119"/>
      <c r="E3" s="4"/>
      <c r="F3" s="9"/>
      <c r="G3" s="4"/>
      <c r="H3" s="9"/>
      <c r="I3" s="9"/>
      <c r="J3" s="9"/>
      <c r="K3" s="9"/>
      <c r="L3" s="9"/>
      <c r="M3" s="9"/>
      <c r="N3" s="9"/>
      <c r="O3" s="9"/>
      <c r="P3" s="9"/>
      <c r="Q3" s="9"/>
      <c r="T3" s="9"/>
      <c r="U3" s="9"/>
      <c r="V3" s="9"/>
      <c r="Z3" s="4"/>
      <c r="AA3" s="4"/>
    </row>
    <row r="4" spans="1:27" x14ac:dyDescent="0.3">
      <c r="A4" s="72" t="s">
        <v>5</v>
      </c>
      <c r="B4" s="73"/>
      <c r="C4" s="120">
        <v>44725</v>
      </c>
      <c r="D4" s="121"/>
      <c r="E4" s="4"/>
      <c r="F4" s="9"/>
      <c r="G4" s="4"/>
      <c r="H4" s="9"/>
      <c r="I4" s="9"/>
      <c r="J4" s="9"/>
      <c r="K4" s="9"/>
      <c r="L4" s="9"/>
      <c r="M4" s="9"/>
      <c r="N4" s="9"/>
      <c r="O4" s="9"/>
      <c r="P4" s="9"/>
      <c r="Q4" s="9"/>
      <c r="T4" s="9"/>
      <c r="U4" s="9"/>
      <c r="V4" s="9"/>
      <c r="Z4" s="4"/>
      <c r="AA4" s="4"/>
    </row>
    <row r="5" spans="1:27" ht="14.4" customHeight="1" x14ac:dyDescent="0.3">
      <c r="A5" s="126" t="s">
        <v>1</v>
      </c>
      <c r="B5" s="127"/>
      <c r="C5" s="127"/>
      <c r="D5" s="127"/>
      <c r="E5" s="9"/>
      <c r="F5" s="4"/>
      <c r="G5" s="9"/>
      <c r="H5" s="9"/>
      <c r="I5" s="9"/>
      <c r="J5" s="9"/>
      <c r="K5" s="9"/>
      <c r="L5" s="9"/>
      <c r="M5" s="9"/>
      <c r="N5" s="9"/>
      <c r="O5" s="9"/>
      <c r="P5" s="9"/>
      <c r="Q5" s="9"/>
      <c r="T5" s="9"/>
      <c r="U5" s="9"/>
      <c r="V5" s="9"/>
      <c r="Z5" s="4"/>
      <c r="AA5" s="4"/>
    </row>
    <row r="6" spans="1:27" x14ac:dyDescent="0.3">
      <c r="A6" s="74" t="s">
        <v>4</v>
      </c>
      <c r="B6" s="75"/>
      <c r="C6" s="122">
        <v>1</v>
      </c>
      <c r="D6" s="123"/>
      <c r="E6" s="9"/>
      <c r="F6" s="9"/>
      <c r="G6" s="9"/>
      <c r="H6" s="9"/>
      <c r="I6" s="9"/>
      <c r="J6" s="9"/>
      <c r="K6" s="9"/>
      <c r="L6" s="9"/>
      <c r="M6" s="9"/>
      <c r="N6" s="9"/>
      <c r="O6" s="9"/>
      <c r="P6" s="9"/>
      <c r="Q6" s="9"/>
      <c r="T6" s="9"/>
      <c r="U6" s="9"/>
      <c r="V6" s="9"/>
      <c r="Z6" s="4"/>
      <c r="AA6" s="4"/>
    </row>
    <row r="7" spans="1:27" ht="15" thickBot="1" x14ac:dyDescent="0.35">
      <c r="A7" s="76" t="s">
        <v>93</v>
      </c>
      <c r="B7" s="77"/>
      <c r="C7" s="124">
        <v>1</v>
      </c>
      <c r="D7" s="125"/>
      <c r="E7" s="28"/>
      <c r="F7" s="28"/>
      <c r="G7" s="28"/>
      <c r="H7" s="28"/>
      <c r="I7" s="28"/>
      <c r="J7" s="28"/>
      <c r="K7" s="28"/>
      <c r="L7" s="28"/>
      <c r="M7" s="28"/>
      <c r="N7" s="28"/>
      <c r="O7" s="28"/>
      <c r="P7" s="28"/>
      <c r="Q7" s="28"/>
      <c r="R7" s="28"/>
      <c r="S7" s="28"/>
      <c r="T7" s="28"/>
      <c r="U7" s="28"/>
      <c r="V7" s="28"/>
      <c r="W7" s="28"/>
      <c r="X7" s="28"/>
      <c r="AA7" s="4"/>
    </row>
    <row r="8" spans="1:27" ht="15" thickBot="1" x14ac:dyDescent="0.35">
      <c r="A8" s="116" t="s">
        <v>95</v>
      </c>
      <c r="B8" s="117"/>
      <c r="C8" s="117"/>
      <c r="D8" s="117"/>
      <c r="E8" s="117"/>
      <c r="F8" s="117"/>
      <c r="G8" s="117"/>
      <c r="H8" s="117"/>
      <c r="I8" s="117"/>
      <c r="J8" s="117"/>
      <c r="K8" s="117"/>
      <c r="L8" s="117"/>
      <c r="M8" s="117"/>
      <c r="N8" s="117"/>
      <c r="O8" s="117"/>
      <c r="P8" s="117"/>
      <c r="Q8" s="117"/>
      <c r="R8" s="117"/>
      <c r="S8" s="117"/>
      <c r="T8" s="117"/>
      <c r="U8" s="117"/>
      <c r="V8" s="117"/>
      <c r="W8" s="117"/>
      <c r="X8" s="118"/>
      <c r="AA8" s="4"/>
    </row>
    <row r="9" spans="1:27" ht="15" thickBot="1" x14ac:dyDescent="0.35">
      <c r="A9" s="104" t="s">
        <v>6</v>
      </c>
      <c r="B9" s="104" t="s">
        <v>7</v>
      </c>
      <c r="C9" s="112" t="s">
        <v>274</v>
      </c>
      <c r="D9" s="113"/>
      <c r="E9" s="113"/>
      <c r="F9" s="113"/>
      <c r="G9" s="104" t="s">
        <v>8</v>
      </c>
      <c r="H9" s="111" t="s">
        <v>9</v>
      </c>
      <c r="I9" s="111"/>
      <c r="J9" s="111"/>
      <c r="K9" s="111"/>
      <c r="L9" s="111"/>
      <c r="M9" s="111"/>
      <c r="N9" s="111"/>
      <c r="O9" s="111"/>
      <c r="P9" s="111"/>
      <c r="Q9" s="111"/>
      <c r="R9" s="111"/>
      <c r="S9" s="111"/>
      <c r="T9" s="111"/>
      <c r="U9" s="103"/>
      <c r="V9" s="104" t="s">
        <v>10</v>
      </c>
      <c r="W9" s="102" t="s">
        <v>11</v>
      </c>
      <c r="X9" s="103"/>
      <c r="AA9" s="4"/>
    </row>
    <row r="10" spans="1:27" s="58" customFormat="1" ht="34.799999999999997" customHeight="1" thickBot="1" x14ac:dyDescent="0.35">
      <c r="A10" s="105"/>
      <c r="B10" s="105"/>
      <c r="C10" s="114"/>
      <c r="D10" s="115"/>
      <c r="E10" s="115"/>
      <c r="F10" s="115"/>
      <c r="G10" s="105"/>
      <c r="H10" s="110" t="s">
        <v>12</v>
      </c>
      <c r="I10" s="109"/>
      <c r="J10" s="108" t="s">
        <v>13</v>
      </c>
      <c r="K10" s="109"/>
      <c r="L10" s="108" t="s">
        <v>162</v>
      </c>
      <c r="M10" s="109"/>
      <c r="N10" s="108" t="s">
        <v>14</v>
      </c>
      <c r="O10" s="109"/>
      <c r="P10" s="108" t="s">
        <v>15</v>
      </c>
      <c r="Q10" s="109"/>
      <c r="R10" s="108" t="s">
        <v>16</v>
      </c>
      <c r="S10" s="109"/>
      <c r="T10" s="108" t="s">
        <v>17</v>
      </c>
      <c r="U10" s="109"/>
      <c r="V10" s="105"/>
      <c r="W10" s="106" t="s">
        <v>94</v>
      </c>
      <c r="X10" s="104" t="s">
        <v>18</v>
      </c>
    </row>
    <row r="11" spans="1:27" ht="35.4" customHeight="1" thickBot="1" x14ac:dyDescent="0.35">
      <c r="A11" s="105"/>
      <c r="B11" s="105"/>
      <c r="C11" s="5" t="s">
        <v>243</v>
      </c>
      <c r="D11" s="6" t="s">
        <v>19</v>
      </c>
      <c r="E11" s="6" t="s">
        <v>20</v>
      </c>
      <c r="F11" s="11" t="s">
        <v>21</v>
      </c>
      <c r="G11" s="105"/>
      <c r="H11" s="29" t="s">
        <v>22</v>
      </c>
      <c r="I11" s="30" t="s">
        <v>23</v>
      </c>
      <c r="J11" s="31" t="s">
        <v>22</v>
      </c>
      <c r="K11" s="30" t="s">
        <v>23</v>
      </c>
      <c r="L11" s="31" t="s">
        <v>22</v>
      </c>
      <c r="M11" s="30" t="s">
        <v>23</v>
      </c>
      <c r="N11" s="31" t="s">
        <v>22</v>
      </c>
      <c r="O11" s="30" t="s">
        <v>23</v>
      </c>
      <c r="P11" s="31" t="s">
        <v>22</v>
      </c>
      <c r="Q11" s="30" t="s">
        <v>23</v>
      </c>
      <c r="R11" s="31" t="s">
        <v>22</v>
      </c>
      <c r="S11" s="30" t="s">
        <v>23</v>
      </c>
      <c r="T11" s="32" t="s">
        <v>22</v>
      </c>
      <c r="U11" s="32" t="s">
        <v>23</v>
      </c>
      <c r="V11" s="105"/>
      <c r="W11" s="107"/>
      <c r="X11" s="105"/>
    </row>
    <row r="12" spans="1:27" x14ac:dyDescent="0.3">
      <c r="A12" s="33">
        <v>1</v>
      </c>
      <c r="B12" s="23" t="s">
        <v>286</v>
      </c>
      <c r="C12" s="67">
        <v>1</v>
      </c>
      <c r="D12" s="68">
        <v>0</v>
      </c>
      <c r="E12" s="68">
        <v>1</v>
      </c>
      <c r="F12" s="69">
        <v>1</v>
      </c>
      <c r="G12" s="78">
        <v>7111</v>
      </c>
      <c r="H12" s="79">
        <v>200</v>
      </c>
      <c r="I12" s="80">
        <v>1200</v>
      </c>
      <c r="J12" s="81">
        <v>180</v>
      </c>
      <c r="K12" s="78">
        <v>380</v>
      </c>
      <c r="L12" s="78"/>
      <c r="M12" s="78"/>
      <c r="N12" s="78"/>
      <c r="O12" s="78"/>
      <c r="P12" s="78"/>
      <c r="Q12" s="78"/>
      <c r="R12" s="82"/>
      <c r="S12" s="82"/>
      <c r="T12" s="78"/>
      <c r="U12" s="78"/>
      <c r="V12" s="68"/>
      <c r="W12" s="68"/>
      <c r="X12" s="69"/>
    </row>
    <row r="13" spans="1:27" x14ac:dyDescent="0.3">
      <c r="A13" s="34">
        <v>2</v>
      </c>
      <c r="B13" s="24" t="s">
        <v>287</v>
      </c>
      <c r="C13" s="25">
        <v>0</v>
      </c>
      <c r="D13" s="70">
        <v>1</v>
      </c>
      <c r="E13" s="70">
        <v>1</v>
      </c>
      <c r="F13" s="71">
        <v>1</v>
      </c>
      <c r="G13" s="83">
        <v>500</v>
      </c>
      <c r="H13" s="84">
        <v>700</v>
      </c>
      <c r="I13" s="85">
        <v>1300</v>
      </c>
      <c r="J13" s="86">
        <v>300</v>
      </c>
      <c r="K13" s="87">
        <v>1300</v>
      </c>
      <c r="L13" s="87">
        <v>200</v>
      </c>
      <c r="M13" s="87">
        <v>1000</v>
      </c>
      <c r="N13" s="87"/>
      <c r="O13" s="87"/>
      <c r="P13" s="87"/>
      <c r="Q13" s="87"/>
      <c r="R13" s="82"/>
      <c r="S13" s="82"/>
      <c r="T13" s="87"/>
      <c r="U13" s="87"/>
      <c r="V13" s="70"/>
      <c r="W13" s="70"/>
      <c r="X13" s="71"/>
    </row>
    <row r="14" spans="1:27" x14ac:dyDescent="0.3">
      <c r="A14" s="34">
        <v>3</v>
      </c>
      <c r="B14" s="24" t="s">
        <v>288</v>
      </c>
      <c r="C14" s="25">
        <v>0</v>
      </c>
      <c r="D14" s="70">
        <v>0</v>
      </c>
      <c r="E14" s="70">
        <v>0</v>
      </c>
      <c r="F14" s="71">
        <v>0</v>
      </c>
      <c r="G14" s="83">
        <v>822</v>
      </c>
      <c r="H14" s="84"/>
      <c r="I14" s="85"/>
      <c r="J14" s="86"/>
      <c r="K14" s="87"/>
      <c r="L14" s="87"/>
      <c r="M14" s="87"/>
      <c r="N14" s="87"/>
      <c r="O14" s="87"/>
      <c r="P14" s="87"/>
      <c r="Q14" s="87"/>
      <c r="R14" s="87"/>
      <c r="S14" s="87"/>
      <c r="T14" s="87"/>
      <c r="U14" s="87"/>
      <c r="V14" s="70"/>
      <c r="W14" s="70"/>
      <c r="X14" s="71"/>
    </row>
    <row r="15" spans="1:27" x14ac:dyDescent="0.3">
      <c r="A15" s="34">
        <v>4</v>
      </c>
      <c r="B15" s="24" t="s">
        <v>289</v>
      </c>
      <c r="C15" s="25">
        <v>0</v>
      </c>
      <c r="D15" s="70">
        <v>0</v>
      </c>
      <c r="E15" s="70">
        <v>0</v>
      </c>
      <c r="F15" s="71">
        <v>1</v>
      </c>
      <c r="G15" s="83">
        <v>222</v>
      </c>
      <c r="H15" s="84"/>
      <c r="I15" s="85"/>
      <c r="J15" s="86"/>
      <c r="K15" s="87"/>
      <c r="L15" s="87"/>
      <c r="M15" s="87"/>
      <c r="N15" s="87"/>
      <c r="O15" s="87"/>
      <c r="P15" s="87"/>
      <c r="Q15" s="87"/>
      <c r="R15" s="87"/>
      <c r="S15" s="87"/>
      <c r="T15" s="87"/>
      <c r="U15" s="87"/>
      <c r="V15" s="70"/>
      <c r="W15" s="70"/>
      <c r="X15" s="71"/>
    </row>
    <row r="16" spans="1:27" x14ac:dyDescent="0.3">
      <c r="A16" s="34">
        <v>5</v>
      </c>
      <c r="B16" s="24"/>
      <c r="C16" s="25"/>
      <c r="D16" s="70"/>
      <c r="E16" s="70"/>
      <c r="F16" s="71"/>
      <c r="G16" s="83"/>
      <c r="H16" s="84"/>
      <c r="I16" s="85"/>
      <c r="J16" s="86"/>
      <c r="K16" s="87"/>
      <c r="L16" s="87"/>
      <c r="M16" s="87"/>
      <c r="N16" s="87"/>
      <c r="O16" s="87"/>
      <c r="P16" s="87"/>
      <c r="Q16" s="87"/>
      <c r="R16" s="87"/>
      <c r="S16" s="87"/>
      <c r="T16" s="87"/>
      <c r="U16" s="87"/>
      <c r="V16" s="70"/>
      <c r="W16" s="70"/>
      <c r="X16" s="71"/>
    </row>
    <row r="17" spans="1:24" x14ac:dyDescent="0.3">
      <c r="A17" s="34">
        <v>6</v>
      </c>
      <c r="B17" s="24"/>
      <c r="C17" s="37"/>
      <c r="D17" s="37"/>
      <c r="E17" s="37"/>
      <c r="F17" s="38"/>
      <c r="G17" s="83"/>
      <c r="H17" s="84"/>
      <c r="I17" s="85"/>
      <c r="J17" s="86"/>
      <c r="K17" s="87"/>
      <c r="L17" s="87"/>
      <c r="M17" s="87"/>
      <c r="N17" s="87"/>
      <c r="O17" s="87"/>
      <c r="P17" s="87"/>
      <c r="Q17" s="87"/>
      <c r="R17" s="87"/>
      <c r="S17" s="87"/>
      <c r="T17" s="87"/>
      <c r="U17" s="87"/>
      <c r="V17" s="53"/>
      <c r="W17" s="53"/>
      <c r="X17" s="52"/>
    </row>
    <row r="18" spans="1:24" x14ac:dyDescent="0.3">
      <c r="A18" s="34">
        <v>7</v>
      </c>
      <c r="B18" s="24"/>
      <c r="C18" s="37"/>
      <c r="D18" s="37"/>
      <c r="E18" s="37"/>
      <c r="F18" s="38"/>
      <c r="G18" s="83"/>
      <c r="H18" s="84"/>
      <c r="I18" s="85"/>
      <c r="J18" s="86"/>
      <c r="K18" s="87"/>
      <c r="L18" s="87"/>
      <c r="M18" s="87"/>
      <c r="N18" s="87"/>
      <c r="O18" s="87"/>
      <c r="P18" s="87"/>
      <c r="Q18" s="87"/>
      <c r="R18" s="82"/>
      <c r="S18" s="82"/>
      <c r="T18" s="87"/>
      <c r="U18" s="87"/>
      <c r="V18" s="53"/>
      <c r="W18" s="53"/>
      <c r="X18" s="52"/>
    </row>
    <row r="19" spans="1:24" x14ac:dyDescent="0.3">
      <c r="A19" s="34">
        <v>8</v>
      </c>
      <c r="B19" s="24"/>
      <c r="C19" s="37"/>
      <c r="D19" s="37"/>
      <c r="E19" s="37"/>
      <c r="F19" s="38"/>
      <c r="G19" s="83"/>
      <c r="H19" s="84"/>
      <c r="I19" s="85"/>
      <c r="J19" s="86"/>
      <c r="K19" s="87"/>
      <c r="L19" s="87"/>
      <c r="M19" s="87"/>
      <c r="N19" s="87"/>
      <c r="O19" s="87"/>
      <c r="P19" s="87"/>
      <c r="Q19" s="87"/>
      <c r="R19" s="87"/>
      <c r="S19" s="87"/>
      <c r="T19" s="87"/>
      <c r="U19" s="87"/>
      <c r="V19" s="53"/>
      <c r="W19" s="53"/>
      <c r="X19" s="52"/>
    </row>
    <row r="20" spans="1:24" x14ac:dyDescent="0.3">
      <c r="A20" s="34">
        <v>9</v>
      </c>
      <c r="B20" s="24"/>
      <c r="C20" s="37"/>
      <c r="D20" s="37"/>
      <c r="E20" s="37"/>
      <c r="F20" s="38"/>
      <c r="G20" s="83"/>
      <c r="H20" s="84"/>
      <c r="I20" s="85"/>
      <c r="J20" s="86"/>
      <c r="K20" s="87"/>
      <c r="L20" s="87"/>
      <c r="M20" s="87"/>
      <c r="N20" s="87"/>
      <c r="O20" s="87"/>
      <c r="P20" s="87"/>
      <c r="Q20" s="87"/>
      <c r="R20" s="87"/>
      <c r="S20" s="87"/>
      <c r="T20" s="87"/>
      <c r="U20" s="87"/>
      <c r="V20" s="53"/>
      <c r="W20" s="53"/>
      <c r="X20" s="52"/>
    </row>
    <row r="21" spans="1:24" x14ac:dyDescent="0.3">
      <c r="A21" s="34">
        <v>10</v>
      </c>
      <c r="B21" s="24"/>
      <c r="C21" s="37"/>
      <c r="D21" s="37"/>
      <c r="E21" s="37"/>
      <c r="F21" s="38"/>
      <c r="G21" s="83"/>
      <c r="H21" s="84"/>
      <c r="I21" s="85"/>
      <c r="J21" s="86"/>
      <c r="K21" s="87"/>
      <c r="L21" s="87"/>
      <c r="M21" s="87"/>
      <c r="N21" s="87"/>
      <c r="O21" s="87"/>
      <c r="P21" s="87"/>
      <c r="Q21" s="87"/>
      <c r="R21" s="87"/>
      <c r="S21" s="87"/>
      <c r="T21" s="87"/>
      <c r="U21" s="87"/>
      <c r="V21" s="53"/>
      <c r="W21" s="53"/>
      <c r="X21" s="52"/>
    </row>
    <row r="22" spans="1:24" x14ac:dyDescent="0.3">
      <c r="A22" s="34">
        <v>11</v>
      </c>
      <c r="B22" s="24"/>
      <c r="C22" s="37"/>
      <c r="D22" s="37"/>
      <c r="E22" s="37"/>
      <c r="F22" s="38"/>
      <c r="G22" s="83"/>
      <c r="H22" s="84"/>
      <c r="I22" s="85"/>
      <c r="J22" s="86"/>
      <c r="K22" s="87"/>
      <c r="L22" s="87"/>
      <c r="M22" s="87"/>
      <c r="N22" s="87"/>
      <c r="O22" s="87"/>
      <c r="P22" s="87"/>
      <c r="Q22" s="87"/>
      <c r="R22" s="87"/>
      <c r="S22" s="87"/>
      <c r="T22" s="87"/>
      <c r="U22" s="87"/>
      <c r="V22" s="53"/>
      <c r="W22" s="53"/>
      <c r="X22" s="52"/>
    </row>
    <row r="23" spans="1:24" x14ac:dyDescent="0.3">
      <c r="A23" s="34">
        <v>12</v>
      </c>
      <c r="B23" s="24"/>
      <c r="C23" s="37"/>
      <c r="D23" s="37"/>
      <c r="E23" s="37"/>
      <c r="F23" s="38"/>
      <c r="G23" s="83"/>
      <c r="H23" s="84"/>
      <c r="I23" s="85"/>
      <c r="J23" s="86"/>
      <c r="K23" s="87"/>
      <c r="L23" s="87"/>
      <c r="M23" s="87"/>
      <c r="N23" s="87"/>
      <c r="O23" s="87"/>
      <c r="P23" s="87"/>
      <c r="Q23" s="87"/>
      <c r="R23" s="87"/>
      <c r="S23" s="87"/>
      <c r="T23" s="87"/>
      <c r="U23" s="87"/>
      <c r="V23" s="53"/>
      <c r="W23" s="53"/>
      <c r="X23" s="52"/>
    </row>
    <row r="24" spans="1:24" x14ac:dyDescent="0.3">
      <c r="A24" s="34">
        <v>13</v>
      </c>
      <c r="B24" s="35"/>
      <c r="C24" s="37"/>
      <c r="D24" s="37"/>
      <c r="E24" s="37"/>
      <c r="F24" s="38"/>
      <c r="G24" s="88"/>
      <c r="H24" s="89"/>
      <c r="I24" s="90"/>
      <c r="J24" s="89"/>
      <c r="K24" s="82"/>
      <c r="L24" s="82"/>
      <c r="M24" s="82"/>
      <c r="N24" s="82"/>
      <c r="O24" s="82"/>
      <c r="P24" s="82"/>
      <c r="Q24" s="82"/>
      <c r="R24" s="82"/>
      <c r="S24" s="82"/>
      <c r="T24" s="82"/>
      <c r="U24" s="82"/>
      <c r="V24" s="55"/>
      <c r="W24" s="55"/>
      <c r="X24" s="54"/>
    </row>
    <row r="25" spans="1:24" x14ac:dyDescent="0.3">
      <c r="A25" s="34">
        <v>14</v>
      </c>
      <c r="B25" s="35"/>
      <c r="C25" s="37"/>
      <c r="D25" s="37"/>
      <c r="E25" s="37"/>
      <c r="F25" s="38"/>
      <c r="G25" s="88"/>
      <c r="H25" s="89"/>
      <c r="I25" s="90"/>
      <c r="J25" s="89"/>
      <c r="K25" s="82"/>
      <c r="L25" s="82"/>
      <c r="M25" s="82"/>
      <c r="N25" s="82"/>
      <c r="O25" s="82"/>
      <c r="P25" s="82"/>
      <c r="Q25" s="82"/>
      <c r="R25" s="91"/>
      <c r="S25" s="91"/>
      <c r="T25" s="82"/>
      <c r="U25" s="82"/>
      <c r="V25" s="55"/>
      <c r="W25" s="55"/>
      <c r="X25" s="54"/>
    </row>
    <row r="26" spans="1:24" x14ac:dyDescent="0.3">
      <c r="A26" s="34">
        <v>15</v>
      </c>
      <c r="B26" s="35"/>
      <c r="C26" s="37"/>
      <c r="D26" s="37"/>
      <c r="E26" s="37"/>
      <c r="F26" s="38"/>
      <c r="G26" s="88"/>
      <c r="H26" s="89"/>
      <c r="I26" s="90"/>
      <c r="J26" s="89"/>
      <c r="K26" s="82"/>
      <c r="L26" s="82"/>
      <c r="M26" s="82"/>
      <c r="N26" s="82"/>
      <c r="O26" s="82"/>
      <c r="P26" s="82"/>
      <c r="Q26" s="82"/>
      <c r="R26" s="82"/>
      <c r="S26" s="82"/>
      <c r="T26" s="82"/>
      <c r="U26" s="82"/>
      <c r="V26" s="55"/>
      <c r="W26" s="55"/>
      <c r="X26" s="54"/>
    </row>
    <row r="27" spans="1:24" x14ac:dyDescent="0.3">
      <c r="A27" s="34">
        <v>16</v>
      </c>
      <c r="B27" s="35"/>
      <c r="C27" s="37"/>
      <c r="D27" s="37"/>
      <c r="E27" s="37"/>
      <c r="F27" s="38"/>
      <c r="G27" s="88"/>
      <c r="H27" s="89"/>
      <c r="I27" s="90"/>
      <c r="J27" s="89"/>
      <c r="K27" s="82"/>
      <c r="L27" s="82"/>
      <c r="M27" s="82"/>
      <c r="N27" s="82"/>
      <c r="O27" s="82"/>
      <c r="P27" s="82"/>
      <c r="Q27" s="82"/>
      <c r="R27" s="82"/>
      <c r="S27" s="82"/>
      <c r="T27" s="82"/>
      <c r="U27" s="82"/>
      <c r="V27" s="55"/>
      <c r="W27" s="55"/>
      <c r="X27" s="54"/>
    </row>
    <row r="28" spans="1:24" x14ac:dyDescent="0.3">
      <c r="A28" s="34">
        <v>17</v>
      </c>
      <c r="B28" s="35"/>
      <c r="C28" s="37"/>
      <c r="D28" s="37"/>
      <c r="E28" s="37"/>
      <c r="F28" s="38"/>
      <c r="G28" s="88"/>
      <c r="H28" s="89"/>
      <c r="I28" s="90"/>
      <c r="J28" s="89"/>
      <c r="K28" s="82"/>
      <c r="L28" s="82"/>
      <c r="M28" s="82"/>
      <c r="N28" s="82"/>
      <c r="O28" s="82"/>
      <c r="P28" s="82"/>
      <c r="Q28" s="82"/>
      <c r="R28" s="82"/>
      <c r="S28" s="82"/>
      <c r="T28" s="82"/>
      <c r="U28" s="82"/>
      <c r="V28" s="55"/>
      <c r="W28" s="55"/>
      <c r="X28" s="54"/>
    </row>
    <row r="29" spans="1:24" x14ac:dyDescent="0.3">
      <c r="A29" s="34">
        <v>18</v>
      </c>
      <c r="B29" s="35"/>
      <c r="C29" s="37"/>
      <c r="D29" s="37"/>
      <c r="E29" s="37"/>
      <c r="F29" s="38"/>
      <c r="G29" s="88"/>
      <c r="H29" s="89"/>
      <c r="I29" s="90"/>
      <c r="J29" s="89"/>
      <c r="K29" s="82"/>
      <c r="L29" s="82"/>
      <c r="M29" s="82"/>
      <c r="N29" s="82"/>
      <c r="O29" s="82"/>
      <c r="P29" s="82"/>
      <c r="Q29" s="82"/>
      <c r="R29" s="82"/>
      <c r="S29" s="82"/>
      <c r="T29" s="82"/>
      <c r="U29" s="82"/>
      <c r="V29" s="55"/>
      <c r="W29" s="55"/>
      <c r="X29" s="54"/>
    </row>
    <row r="30" spans="1:24" x14ac:dyDescent="0.3">
      <c r="A30" s="34">
        <v>19</v>
      </c>
      <c r="B30" s="35"/>
      <c r="C30" s="37"/>
      <c r="D30" s="37"/>
      <c r="E30" s="37"/>
      <c r="F30" s="38"/>
      <c r="G30" s="88"/>
      <c r="H30" s="89"/>
      <c r="I30" s="90"/>
      <c r="J30" s="89"/>
      <c r="K30" s="82"/>
      <c r="L30" s="82"/>
      <c r="M30" s="82"/>
      <c r="N30" s="82"/>
      <c r="O30" s="82"/>
      <c r="P30" s="82"/>
      <c r="Q30" s="82"/>
      <c r="R30" s="87"/>
      <c r="S30" s="87"/>
      <c r="T30" s="82"/>
      <c r="U30" s="82"/>
      <c r="V30" s="55"/>
      <c r="W30" s="55"/>
      <c r="X30" s="54"/>
    </row>
    <row r="31" spans="1:24" x14ac:dyDescent="0.3">
      <c r="A31" s="34">
        <v>20</v>
      </c>
      <c r="B31" s="35"/>
      <c r="C31" s="37"/>
      <c r="D31" s="37"/>
      <c r="E31" s="37"/>
      <c r="F31" s="38"/>
      <c r="G31" s="88"/>
      <c r="H31" s="89"/>
      <c r="I31" s="90"/>
      <c r="J31" s="89"/>
      <c r="K31" s="82"/>
      <c r="L31" s="82"/>
      <c r="M31" s="82"/>
      <c r="N31" s="82"/>
      <c r="O31" s="82"/>
      <c r="P31" s="82"/>
      <c r="Q31" s="82"/>
      <c r="R31" s="91"/>
      <c r="S31" s="91"/>
      <c r="T31" s="82"/>
      <c r="U31" s="82"/>
      <c r="V31" s="55"/>
      <c r="W31" s="55"/>
      <c r="X31" s="54"/>
    </row>
    <row r="32" spans="1:24" x14ac:dyDescent="0.3">
      <c r="A32" s="34">
        <v>21</v>
      </c>
      <c r="B32" s="35"/>
      <c r="C32" s="37"/>
      <c r="D32" s="37"/>
      <c r="E32" s="37"/>
      <c r="F32" s="38"/>
      <c r="G32" s="88"/>
      <c r="H32" s="89"/>
      <c r="I32" s="90"/>
      <c r="J32" s="89"/>
      <c r="K32" s="82"/>
      <c r="L32" s="82"/>
      <c r="M32" s="82"/>
      <c r="N32" s="82"/>
      <c r="O32" s="82"/>
      <c r="P32" s="82"/>
      <c r="Q32" s="82"/>
      <c r="R32" s="82"/>
      <c r="S32" s="82"/>
      <c r="T32" s="82"/>
      <c r="U32" s="82"/>
      <c r="V32" s="55"/>
      <c r="W32" s="55"/>
      <c r="X32" s="54"/>
    </row>
    <row r="33" spans="1:24" x14ac:dyDescent="0.3">
      <c r="A33" s="34">
        <v>22</v>
      </c>
      <c r="B33" s="35"/>
      <c r="C33" s="37"/>
      <c r="D33" s="37"/>
      <c r="E33" s="37"/>
      <c r="F33" s="38"/>
      <c r="G33" s="88"/>
      <c r="H33" s="89"/>
      <c r="I33" s="90"/>
      <c r="J33" s="89"/>
      <c r="K33" s="82"/>
      <c r="L33" s="82"/>
      <c r="M33" s="82"/>
      <c r="N33" s="82"/>
      <c r="O33" s="82"/>
      <c r="P33" s="82"/>
      <c r="Q33" s="82"/>
      <c r="R33" s="82"/>
      <c r="S33" s="82"/>
      <c r="T33" s="82"/>
      <c r="U33" s="82"/>
      <c r="V33" s="55"/>
      <c r="W33" s="55"/>
      <c r="X33" s="54"/>
    </row>
    <row r="34" spans="1:24" x14ac:dyDescent="0.3">
      <c r="A34" s="34">
        <v>23</v>
      </c>
      <c r="B34" s="35"/>
      <c r="C34" s="37"/>
      <c r="D34" s="37"/>
      <c r="E34" s="37"/>
      <c r="F34" s="38"/>
      <c r="G34" s="88"/>
      <c r="H34" s="89"/>
      <c r="I34" s="90"/>
      <c r="J34" s="89"/>
      <c r="K34" s="82"/>
      <c r="L34" s="82"/>
      <c r="M34" s="82"/>
      <c r="N34" s="82"/>
      <c r="O34" s="82"/>
      <c r="P34" s="82"/>
      <c r="Q34" s="82"/>
      <c r="R34" s="82"/>
      <c r="S34" s="82"/>
      <c r="T34" s="82"/>
      <c r="U34" s="82"/>
      <c r="V34" s="55"/>
      <c r="W34" s="55"/>
      <c r="X34" s="54"/>
    </row>
    <row r="35" spans="1:24" x14ac:dyDescent="0.3">
      <c r="A35" s="34">
        <v>24</v>
      </c>
      <c r="B35" s="35"/>
      <c r="C35" s="37"/>
      <c r="D35" s="37"/>
      <c r="E35" s="37"/>
      <c r="F35" s="38"/>
      <c r="G35" s="88"/>
      <c r="H35" s="89"/>
      <c r="I35" s="90"/>
      <c r="J35" s="89"/>
      <c r="K35" s="82"/>
      <c r="L35" s="82"/>
      <c r="M35" s="82"/>
      <c r="N35" s="82"/>
      <c r="O35" s="82"/>
      <c r="P35" s="82"/>
      <c r="Q35" s="82"/>
      <c r="R35" s="82"/>
      <c r="S35" s="82"/>
      <c r="T35" s="82"/>
      <c r="U35" s="82"/>
      <c r="V35" s="55"/>
      <c r="W35" s="55"/>
      <c r="X35" s="54"/>
    </row>
    <row r="36" spans="1:24" x14ac:dyDescent="0.3">
      <c r="A36" s="34">
        <v>25</v>
      </c>
      <c r="B36" s="35"/>
      <c r="C36" s="37"/>
      <c r="D36" s="37"/>
      <c r="E36" s="37"/>
      <c r="F36" s="38"/>
      <c r="G36" s="88"/>
      <c r="H36" s="89"/>
      <c r="I36" s="90"/>
      <c r="J36" s="89"/>
      <c r="K36" s="82"/>
      <c r="L36" s="82"/>
      <c r="M36" s="82"/>
      <c r="N36" s="82"/>
      <c r="O36" s="82"/>
      <c r="P36" s="82"/>
      <c r="Q36" s="82"/>
      <c r="R36" s="82"/>
      <c r="S36" s="82"/>
      <c r="T36" s="82"/>
      <c r="U36" s="82"/>
      <c r="V36" s="55"/>
      <c r="W36" s="55"/>
      <c r="X36" s="54"/>
    </row>
    <row r="37" spans="1:24" x14ac:dyDescent="0.3">
      <c r="A37" s="34">
        <v>26</v>
      </c>
      <c r="B37" s="35"/>
      <c r="C37" s="37"/>
      <c r="D37" s="37"/>
      <c r="E37" s="37"/>
      <c r="F37" s="38"/>
      <c r="G37" s="88"/>
      <c r="H37" s="89"/>
      <c r="I37" s="90"/>
      <c r="J37" s="89"/>
      <c r="K37" s="82"/>
      <c r="L37" s="82"/>
      <c r="M37" s="82"/>
      <c r="N37" s="82"/>
      <c r="O37" s="82"/>
      <c r="P37" s="82"/>
      <c r="Q37" s="82"/>
      <c r="R37"/>
      <c r="S37"/>
      <c r="T37" s="82"/>
      <c r="U37" s="82"/>
      <c r="V37" s="55"/>
      <c r="W37" s="55"/>
      <c r="X37" s="54"/>
    </row>
    <row r="38" spans="1:24" x14ac:dyDescent="0.3">
      <c r="A38" s="34">
        <v>27</v>
      </c>
      <c r="B38" s="35"/>
      <c r="C38" s="25"/>
      <c r="D38" s="37"/>
      <c r="E38" s="37"/>
      <c r="F38" s="38"/>
      <c r="G38" s="88"/>
      <c r="H38" s="89"/>
      <c r="I38" s="90"/>
      <c r="J38" s="89"/>
      <c r="K38" s="82"/>
      <c r="L38" s="82"/>
      <c r="M38" s="82"/>
      <c r="N38" s="82"/>
      <c r="O38" s="82"/>
      <c r="P38" s="82"/>
      <c r="Q38" s="82"/>
      <c r="R38" s="82"/>
      <c r="S38" s="82"/>
      <c r="T38" s="82"/>
      <c r="U38" s="82"/>
      <c r="V38" s="55"/>
      <c r="W38" s="55"/>
      <c r="X38" s="54"/>
    </row>
    <row r="39" spans="1:24" x14ac:dyDescent="0.3">
      <c r="A39" s="34">
        <v>28</v>
      </c>
      <c r="B39" s="35"/>
      <c r="C39" s="25"/>
      <c r="D39" s="37"/>
      <c r="E39" s="37"/>
      <c r="F39" s="38"/>
      <c r="G39" s="88"/>
      <c r="H39" s="89"/>
      <c r="I39" s="90"/>
      <c r="J39" s="89"/>
      <c r="K39" s="82"/>
      <c r="L39" s="82"/>
      <c r="M39" s="82"/>
      <c r="N39" s="82"/>
      <c r="O39" s="82"/>
      <c r="P39" s="82"/>
      <c r="Q39" s="82"/>
      <c r="R39" s="87"/>
      <c r="S39" s="87"/>
      <c r="T39" s="82"/>
      <c r="U39" s="82"/>
      <c r="V39" s="55"/>
      <c r="W39" s="55"/>
      <c r="X39" s="54"/>
    </row>
    <row r="40" spans="1:24" x14ac:dyDescent="0.3">
      <c r="A40" s="34">
        <v>29</v>
      </c>
      <c r="B40" s="35"/>
      <c r="C40" s="25"/>
      <c r="D40" s="37"/>
      <c r="E40" s="37"/>
      <c r="F40" s="38"/>
      <c r="G40" s="92"/>
      <c r="H40" s="89"/>
      <c r="I40" s="90"/>
      <c r="J40" s="89"/>
      <c r="K40" s="82"/>
      <c r="L40" s="82"/>
      <c r="M40" s="82"/>
      <c r="N40" s="82"/>
      <c r="O40" s="82"/>
      <c r="P40" s="82"/>
      <c r="Q40" s="82"/>
      <c r="R40" s="82"/>
      <c r="S40" s="82"/>
      <c r="T40" s="82"/>
      <c r="U40" s="82"/>
      <c r="V40" s="55"/>
      <c r="W40" s="55"/>
      <c r="X40" s="54"/>
    </row>
    <row r="41" spans="1:24" x14ac:dyDescent="0.3">
      <c r="A41" s="34">
        <v>30</v>
      </c>
      <c r="B41" s="35"/>
      <c r="C41" s="25"/>
      <c r="D41" s="37"/>
      <c r="E41" s="37"/>
      <c r="F41" s="38"/>
      <c r="G41" s="88"/>
      <c r="H41" s="89"/>
      <c r="I41" s="90"/>
      <c r="J41" s="89"/>
      <c r="K41" s="82"/>
      <c r="L41" s="82"/>
      <c r="M41" s="82"/>
      <c r="N41" s="82"/>
      <c r="O41" s="82"/>
      <c r="P41" s="82"/>
      <c r="Q41" s="82"/>
      <c r="R41" s="82"/>
      <c r="S41" s="82"/>
      <c r="T41" s="82"/>
      <c r="U41" s="82"/>
      <c r="V41" s="55"/>
      <c r="W41" s="55"/>
      <c r="X41" s="54"/>
    </row>
    <row r="42" spans="1:24" x14ac:dyDescent="0.3">
      <c r="A42" s="34">
        <v>31</v>
      </c>
      <c r="B42" s="35"/>
      <c r="C42" s="25"/>
      <c r="D42" s="37"/>
      <c r="E42" s="37"/>
      <c r="F42" s="38"/>
      <c r="G42" s="88"/>
      <c r="H42" s="89"/>
      <c r="I42" s="90"/>
      <c r="J42" s="89"/>
      <c r="K42" s="82"/>
      <c r="L42" s="82"/>
      <c r="M42" s="82"/>
      <c r="N42" s="82"/>
      <c r="O42" s="82"/>
      <c r="P42" s="82"/>
      <c r="Q42" s="82"/>
      <c r="R42" s="82"/>
      <c r="S42" s="82"/>
      <c r="T42" s="82"/>
      <c r="U42" s="82"/>
      <c r="V42" s="55"/>
      <c r="W42" s="55"/>
      <c r="X42" s="54"/>
    </row>
    <row r="43" spans="1:24" x14ac:dyDescent="0.3">
      <c r="A43" s="34">
        <v>32</v>
      </c>
      <c r="B43" s="35"/>
      <c r="C43" s="36"/>
      <c r="D43" s="37"/>
      <c r="E43" s="37"/>
      <c r="F43" s="38"/>
      <c r="G43" s="88"/>
      <c r="H43" s="89"/>
      <c r="I43" s="90"/>
      <c r="J43" s="89"/>
      <c r="K43" s="82"/>
      <c r="L43" s="82"/>
      <c r="M43" s="82"/>
      <c r="N43" s="82"/>
      <c r="O43" s="82"/>
      <c r="P43" s="82"/>
      <c r="Q43" s="82"/>
      <c r="R43" s="82"/>
      <c r="S43" s="82"/>
      <c r="T43" s="82"/>
      <c r="U43" s="82"/>
      <c r="V43" s="55"/>
      <c r="W43" s="55"/>
      <c r="X43" s="54"/>
    </row>
    <row r="44" spans="1:24" x14ac:dyDescent="0.3">
      <c r="A44" s="34">
        <v>33</v>
      </c>
      <c r="B44" s="35"/>
      <c r="C44" s="36"/>
      <c r="D44" s="37"/>
      <c r="E44" s="37"/>
      <c r="F44" s="38"/>
      <c r="G44" s="88"/>
      <c r="H44" s="89"/>
      <c r="I44" s="90"/>
      <c r="J44" s="89"/>
      <c r="K44" s="82"/>
      <c r="L44" s="82"/>
      <c r="M44" s="82"/>
      <c r="N44" s="82"/>
      <c r="O44" s="82"/>
      <c r="P44" s="82"/>
      <c r="Q44" s="82"/>
      <c r="R44" s="82"/>
      <c r="S44" s="82"/>
      <c r="T44" s="82"/>
      <c r="U44" s="82"/>
      <c r="V44" s="55"/>
      <c r="W44" s="55"/>
      <c r="X44" s="54"/>
    </row>
    <row r="45" spans="1:24" x14ac:dyDescent="0.3">
      <c r="A45" s="34">
        <v>34</v>
      </c>
      <c r="B45" s="35"/>
      <c r="C45" s="36"/>
      <c r="D45" s="37"/>
      <c r="E45" s="37"/>
      <c r="F45" s="38"/>
      <c r="G45" s="88"/>
      <c r="H45" s="89"/>
      <c r="I45" s="90"/>
      <c r="J45" s="89"/>
      <c r="K45" s="82"/>
      <c r="L45" s="82"/>
      <c r="M45" s="82"/>
      <c r="N45" s="82"/>
      <c r="O45" s="82"/>
      <c r="P45" s="82"/>
      <c r="Q45" s="82"/>
      <c r="R45" s="82"/>
      <c r="S45" s="82"/>
      <c r="T45" s="82"/>
      <c r="U45" s="82"/>
      <c r="V45" s="55"/>
      <c r="W45" s="55"/>
      <c r="X45" s="54"/>
    </row>
    <row r="46" spans="1:24" x14ac:dyDescent="0.3">
      <c r="A46" s="34">
        <v>35</v>
      </c>
      <c r="B46" s="35"/>
      <c r="C46" s="36"/>
      <c r="D46" s="37"/>
      <c r="E46" s="37"/>
      <c r="F46" s="38"/>
      <c r="G46" s="88"/>
      <c r="H46" s="89"/>
      <c r="I46" s="90"/>
      <c r="J46" s="89"/>
      <c r="K46" s="82"/>
      <c r="L46" s="82"/>
      <c r="M46" s="82"/>
      <c r="N46" s="82"/>
      <c r="O46" s="82"/>
      <c r="P46" s="82"/>
      <c r="Q46" s="82"/>
      <c r="R46" s="82"/>
      <c r="S46" s="82"/>
      <c r="T46" s="82"/>
      <c r="U46" s="82"/>
      <c r="V46" s="55"/>
      <c r="W46" s="55"/>
      <c r="X46" s="54"/>
    </row>
    <row r="47" spans="1:24" x14ac:dyDescent="0.3">
      <c r="A47" s="34">
        <v>36</v>
      </c>
      <c r="B47" s="35"/>
      <c r="C47" s="36"/>
      <c r="D47" s="37"/>
      <c r="E47" s="37"/>
      <c r="F47" s="38"/>
      <c r="G47" s="88"/>
      <c r="H47" s="89"/>
      <c r="I47" s="90"/>
      <c r="J47" s="89"/>
      <c r="K47" s="82"/>
      <c r="L47" s="82"/>
      <c r="M47" s="82"/>
      <c r="N47" s="82"/>
      <c r="O47" s="82"/>
      <c r="P47" s="82"/>
      <c r="Q47" s="82"/>
      <c r="R47"/>
      <c r="S47" s="63"/>
      <c r="T47" s="82"/>
      <c r="U47" s="82"/>
      <c r="V47" s="55"/>
      <c r="W47" s="55"/>
      <c r="X47" s="54"/>
    </row>
    <row r="48" spans="1:24" x14ac:dyDescent="0.3">
      <c r="A48" s="34">
        <v>37</v>
      </c>
      <c r="B48" s="35"/>
      <c r="C48" s="36"/>
      <c r="D48" s="37"/>
      <c r="E48" s="37"/>
      <c r="F48" s="38"/>
      <c r="G48" s="88"/>
      <c r="H48" s="89"/>
      <c r="I48" s="90"/>
      <c r="J48" s="89"/>
      <c r="K48" s="82"/>
      <c r="L48" s="82"/>
      <c r="M48" s="82"/>
      <c r="N48" s="82"/>
      <c r="O48" s="82"/>
      <c r="P48" s="82"/>
      <c r="Q48" s="82"/>
      <c r="R48" s="82"/>
      <c r="S48" s="82"/>
      <c r="T48" s="82"/>
      <c r="U48" s="82"/>
      <c r="V48" s="55"/>
      <c r="W48" s="55"/>
      <c r="X48" s="54"/>
    </row>
    <row r="49" spans="1:24" x14ac:dyDescent="0.3">
      <c r="A49" s="34">
        <v>38</v>
      </c>
      <c r="B49" s="35"/>
      <c r="C49" s="36"/>
      <c r="D49" s="37"/>
      <c r="E49" s="37"/>
      <c r="F49" s="38"/>
      <c r="G49" s="88"/>
      <c r="H49" s="89"/>
      <c r="I49" s="90"/>
      <c r="J49" s="89"/>
      <c r="K49" s="82"/>
      <c r="L49" s="82"/>
      <c r="M49" s="82"/>
      <c r="N49" s="82"/>
      <c r="O49" s="82"/>
      <c r="P49" s="82"/>
      <c r="Q49" s="82"/>
      <c r="R49" s="82"/>
      <c r="S49" s="82"/>
      <c r="T49" s="82"/>
      <c r="U49" s="82"/>
      <c r="V49" s="55"/>
      <c r="W49" s="55"/>
      <c r="X49" s="54"/>
    </row>
    <row r="50" spans="1:24" x14ac:dyDescent="0.3">
      <c r="A50" s="34">
        <v>39</v>
      </c>
      <c r="B50" s="35"/>
      <c r="C50" s="36"/>
      <c r="D50" s="37"/>
      <c r="E50" s="37"/>
      <c r="F50" s="38"/>
      <c r="G50" s="88"/>
      <c r="H50" s="89"/>
      <c r="I50" s="90"/>
      <c r="J50" s="89"/>
      <c r="K50" s="82"/>
      <c r="L50" s="82"/>
      <c r="M50" s="82"/>
      <c r="N50" s="82"/>
      <c r="O50" s="82"/>
      <c r="P50" s="82"/>
      <c r="Q50" s="82"/>
      <c r="R50" s="82"/>
      <c r="S50" s="82"/>
      <c r="T50" s="82"/>
      <c r="U50" s="82"/>
      <c r="V50" s="55"/>
      <c r="W50" s="55"/>
      <c r="X50" s="54"/>
    </row>
    <row r="51" spans="1:24" x14ac:dyDescent="0.3">
      <c r="A51" s="34">
        <v>40</v>
      </c>
      <c r="B51" s="35"/>
      <c r="C51" s="36"/>
      <c r="D51" s="37"/>
      <c r="E51" s="37"/>
      <c r="F51" s="38"/>
      <c r="G51" s="88"/>
      <c r="H51" s="89"/>
      <c r="I51" s="90"/>
      <c r="J51" s="89"/>
      <c r="K51" s="82"/>
      <c r="L51" s="82"/>
      <c r="M51" s="82"/>
      <c r="N51" s="82"/>
      <c r="O51" s="82"/>
      <c r="P51" s="82"/>
      <c r="Q51" s="82"/>
      <c r="R51" s="87"/>
      <c r="S51" s="87"/>
      <c r="T51" s="82"/>
      <c r="U51" s="82"/>
      <c r="V51" s="55"/>
      <c r="W51" s="55"/>
      <c r="X51" s="54"/>
    </row>
    <row r="52" spans="1:24" x14ac:dyDescent="0.3">
      <c r="A52" s="34">
        <v>41</v>
      </c>
      <c r="B52" s="35"/>
      <c r="C52" s="36"/>
      <c r="D52" s="37"/>
      <c r="E52" s="37"/>
      <c r="F52" s="38"/>
      <c r="G52" s="88"/>
      <c r="H52" s="89"/>
      <c r="I52" s="90"/>
      <c r="J52" s="89"/>
      <c r="K52" s="82"/>
      <c r="L52" s="82"/>
      <c r="M52" s="82"/>
      <c r="N52" s="82"/>
      <c r="O52" s="82"/>
      <c r="P52" s="82"/>
      <c r="Q52" s="82"/>
      <c r="R52" s="82"/>
      <c r="S52" s="82"/>
      <c r="T52" s="82"/>
      <c r="U52" s="82"/>
      <c r="V52" s="55"/>
      <c r="W52" s="55"/>
      <c r="X52" s="54"/>
    </row>
    <row r="53" spans="1:24" x14ac:dyDescent="0.3">
      <c r="A53" s="34">
        <v>42</v>
      </c>
      <c r="B53" s="35"/>
      <c r="C53" s="36"/>
      <c r="D53" s="37"/>
      <c r="E53" s="37"/>
      <c r="F53" s="38"/>
      <c r="G53" s="88"/>
      <c r="H53" s="89"/>
      <c r="I53" s="90"/>
      <c r="J53" s="89"/>
      <c r="K53" s="82"/>
      <c r="L53" s="82"/>
      <c r="M53" s="82"/>
      <c r="N53" s="82"/>
      <c r="O53" s="82"/>
      <c r="P53" s="82"/>
      <c r="Q53" s="82"/>
      <c r="R53" s="82"/>
      <c r="S53" s="82"/>
      <c r="T53" s="82"/>
      <c r="U53" s="82"/>
      <c r="V53" s="55"/>
      <c r="W53" s="55"/>
      <c r="X53" s="54"/>
    </row>
    <row r="54" spans="1:24" x14ac:dyDescent="0.3">
      <c r="A54" s="34">
        <v>43</v>
      </c>
      <c r="B54" s="35"/>
      <c r="C54" s="36"/>
      <c r="D54" s="37"/>
      <c r="E54" s="37"/>
      <c r="F54" s="38"/>
      <c r="G54" s="88"/>
      <c r="H54" s="89"/>
      <c r="I54" s="90"/>
      <c r="J54" s="89"/>
      <c r="K54" s="82"/>
      <c r="L54" s="82"/>
      <c r="M54" s="82"/>
      <c r="N54" s="82"/>
      <c r="O54" s="82"/>
      <c r="P54" s="82"/>
      <c r="Q54" s="82"/>
      <c r="R54" s="87"/>
      <c r="S54" s="87"/>
      <c r="T54" s="82"/>
      <c r="U54" s="82"/>
      <c r="V54" s="55"/>
      <c r="W54" s="55"/>
      <c r="X54" s="54"/>
    </row>
    <row r="55" spans="1:24" x14ac:dyDescent="0.3">
      <c r="A55" s="34">
        <v>44</v>
      </c>
      <c r="B55" s="35"/>
      <c r="C55" s="36"/>
      <c r="D55" s="37"/>
      <c r="E55" s="37"/>
      <c r="F55" s="38"/>
      <c r="G55" s="88"/>
      <c r="H55" s="89"/>
      <c r="I55" s="90"/>
      <c r="J55" s="89"/>
      <c r="K55" s="82"/>
      <c r="L55" s="82"/>
      <c r="M55" s="82"/>
      <c r="N55" s="82"/>
      <c r="O55" s="82"/>
      <c r="P55" s="82"/>
      <c r="Q55" s="82"/>
      <c r="R55" s="82"/>
      <c r="S55" s="82"/>
      <c r="T55" s="82"/>
      <c r="U55" s="82"/>
      <c r="V55" s="55"/>
      <c r="W55" s="55"/>
      <c r="X55" s="54"/>
    </row>
    <row r="56" spans="1:24" x14ac:dyDescent="0.3">
      <c r="A56" s="34">
        <v>45</v>
      </c>
      <c r="B56" s="35"/>
      <c r="C56" s="36"/>
      <c r="D56" s="37"/>
      <c r="E56" s="37"/>
      <c r="F56" s="38"/>
      <c r="G56" s="88"/>
      <c r="H56" s="89"/>
      <c r="I56" s="90"/>
      <c r="J56" s="89"/>
      <c r="K56" s="82"/>
      <c r="L56" s="82"/>
      <c r="M56" s="82"/>
      <c r="N56" s="82"/>
      <c r="O56" s="82"/>
      <c r="P56" s="82"/>
      <c r="Q56" s="82"/>
      <c r="R56" s="82"/>
      <c r="S56" s="82"/>
      <c r="T56" s="82"/>
      <c r="U56" s="82"/>
      <c r="V56" s="55"/>
      <c r="W56" s="55"/>
      <c r="X56" s="54"/>
    </row>
    <row r="57" spans="1:24" x14ac:dyDescent="0.3">
      <c r="A57" s="34">
        <v>46</v>
      </c>
      <c r="B57" s="35"/>
      <c r="C57" s="36"/>
      <c r="D57" s="37"/>
      <c r="E57" s="37"/>
      <c r="F57" s="38"/>
      <c r="G57" s="88"/>
      <c r="H57" s="89"/>
      <c r="I57" s="90"/>
      <c r="J57" s="89"/>
      <c r="K57" s="82"/>
      <c r="L57" s="82"/>
      <c r="M57" s="82"/>
      <c r="N57" s="82"/>
      <c r="O57" s="82"/>
      <c r="P57" s="82"/>
      <c r="Q57" s="82"/>
      <c r="R57" s="82"/>
      <c r="S57" s="82"/>
      <c r="T57" s="82"/>
      <c r="U57" s="82"/>
      <c r="V57" s="55"/>
      <c r="W57" s="55"/>
      <c r="X57" s="54"/>
    </row>
    <row r="58" spans="1:24" x14ac:dyDescent="0.3">
      <c r="A58" s="34">
        <v>47</v>
      </c>
      <c r="B58" s="35"/>
      <c r="C58" s="36"/>
      <c r="D58" s="37"/>
      <c r="E58" s="37"/>
      <c r="F58" s="38"/>
      <c r="G58" s="88"/>
      <c r="H58" s="89"/>
      <c r="I58" s="90"/>
      <c r="J58" s="89"/>
      <c r="K58" s="82"/>
      <c r="L58" s="82"/>
      <c r="M58" s="82"/>
      <c r="N58" s="82"/>
      <c r="O58" s="82"/>
      <c r="P58" s="82"/>
      <c r="Q58" s="82"/>
      <c r="R58" s="82"/>
      <c r="S58" s="82"/>
      <c r="T58" s="82"/>
      <c r="U58" s="82"/>
      <c r="V58" s="55"/>
      <c r="W58" s="55"/>
      <c r="X58" s="54"/>
    </row>
    <row r="59" spans="1:24" x14ac:dyDescent="0.3">
      <c r="A59" s="34">
        <v>48</v>
      </c>
      <c r="B59" s="35"/>
      <c r="C59" s="36"/>
      <c r="D59" s="37"/>
      <c r="E59" s="37"/>
      <c r="F59" s="38"/>
      <c r="G59" s="88"/>
      <c r="H59" s="89"/>
      <c r="I59" s="90"/>
      <c r="J59" s="89"/>
      <c r="K59" s="82"/>
      <c r="L59" s="82"/>
      <c r="M59" s="82"/>
      <c r="N59" s="82"/>
      <c r="O59" s="82"/>
      <c r="P59" s="82"/>
      <c r="Q59" s="82"/>
      <c r="R59" s="82"/>
      <c r="S59" s="82"/>
      <c r="T59" s="82"/>
      <c r="U59" s="82"/>
      <c r="V59" s="55"/>
      <c r="W59" s="55"/>
      <c r="X59" s="54"/>
    </row>
    <row r="60" spans="1:24" x14ac:dyDescent="0.3">
      <c r="A60" s="34">
        <v>49</v>
      </c>
      <c r="B60" s="35"/>
      <c r="C60" s="36"/>
      <c r="D60" s="37"/>
      <c r="E60" s="37"/>
      <c r="F60" s="38"/>
      <c r="G60" s="88"/>
      <c r="H60" s="89"/>
      <c r="I60" s="90"/>
      <c r="J60" s="89"/>
      <c r="K60" s="82"/>
      <c r="L60" s="82"/>
      <c r="M60" s="82"/>
      <c r="N60" s="82"/>
      <c r="O60" s="82"/>
      <c r="P60" s="82"/>
      <c r="Q60" s="82"/>
      <c r="R60" s="82"/>
      <c r="S60" s="82"/>
      <c r="T60" s="82"/>
      <c r="U60" s="82"/>
      <c r="V60" s="55"/>
      <c r="W60" s="55"/>
      <c r="X60" s="54"/>
    </row>
    <row r="61" spans="1:24" x14ac:dyDescent="0.3">
      <c r="A61" s="34">
        <v>50</v>
      </c>
      <c r="B61" s="35"/>
      <c r="C61" s="36"/>
      <c r="D61" s="37"/>
      <c r="E61" s="37"/>
      <c r="F61" s="38"/>
      <c r="G61" s="88"/>
      <c r="H61" s="89"/>
      <c r="I61" s="90"/>
      <c r="J61" s="89"/>
      <c r="K61" s="82"/>
      <c r="L61" s="82"/>
      <c r="M61" s="82"/>
      <c r="N61" s="82"/>
      <c r="O61" s="82"/>
      <c r="P61" s="82"/>
      <c r="Q61" s="82"/>
      <c r="R61" s="82"/>
      <c r="S61" s="82"/>
      <c r="T61" s="82"/>
      <c r="U61" s="82"/>
      <c r="V61" s="55"/>
      <c r="W61" s="55"/>
      <c r="X61" s="54"/>
    </row>
    <row r="62" spans="1:24" x14ac:dyDescent="0.3">
      <c r="A62" s="34">
        <v>51</v>
      </c>
      <c r="B62" s="35"/>
      <c r="C62" s="36"/>
      <c r="D62" s="37"/>
      <c r="E62" s="37"/>
      <c r="F62" s="38"/>
      <c r="G62" s="88"/>
      <c r="H62" s="89"/>
      <c r="I62" s="90"/>
      <c r="J62" s="89"/>
      <c r="K62" s="82"/>
      <c r="L62" s="82"/>
      <c r="M62" s="82"/>
      <c r="N62" s="82"/>
      <c r="O62" s="82"/>
      <c r="P62" s="82"/>
      <c r="Q62" s="82"/>
      <c r="R62" s="82"/>
      <c r="S62" s="82"/>
      <c r="T62" s="82"/>
      <c r="U62" s="82"/>
      <c r="V62" s="55"/>
      <c r="W62" s="55"/>
      <c r="X62" s="54"/>
    </row>
    <row r="63" spans="1:24" x14ac:dyDescent="0.3">
      <c r="A63" s="34">
        <v>52</v>
      </c>
      <c r="B63" s="35"/>
      <c r="C63" s="36"/>
      <c r="D63" s="37"/>
      <c r="E63" s="37"/>
      <c r="F63" s="38"/>
      <c r="G63" s="88"/>
      <c r="H63" s="89"/>
      <c r="I63" s="90"/>
      <c r="J63" s="89"/>
      <c r="K63" s="82"/>
      <c r="L63" s="82"/>
      <c r="M63" s="82"/>
      <c r="N63" s="82"/>
      <c r="O63" s="82"/>
      <c r="P63" s="82"/>
      <c r="Q63" s="82"/>
      <c r="R63" s="82"/>
      <c r="S63" s="82"/>
      <c r="T63" s="82"/>
      <c r="U63" s="82"/>
      <c r="V63" s="55"/>
      <c r="W63" s="55"/>
      <c r="X63" s="54"/>
    </row>
    <row r="64" spans="1:24" x14ac:dyDescent="0.3">
      <c r="A64" s="34">
        <v>53</v>
      </c>
      <c r="B64" s="35"/>
      <c r="C64" s="36"/>
      <c r="D64" s="37"/>
      <c r="E64" s="37"/>
      <c r="F64" s="38"/>
      <c r="G64" s="88"/>
      <c r="H64" s="89"/>
      <c r="I64" s="90"/>
      <c r="J64" s="89"/>
      <c r="K64" s="82"/>
      <c r="L64" s="82"/>
      <c r="M64" s="82"/>
      <c r="N64" s="82"/>
      <c r="O64" s="82"/>
      <c r="P64" s="82"/>
      <c r="Q64" s="82"/>
      <c r="R64" s="82"/>
      <c r="S64" s="82"/>
      <c r="T64" s="82"/>
      <c r="U64" s="82"/>
      <c r="V64" s="55"/>
      <c r="W64" s="55"/>
      <c r="X64" s="54"/>
    </row>
    <row r="65" spans="1:24" x14ac:dyDescent="0.3">
      <c r="A65" s="34">
        <v>54</v>
      </c>
      <c r="B65" s="35"/>
      <c r="C65" s="36"/>
      <c r="D65" s="37"/>
      <c r="E65" s="37"/>
      <c r="F65" s="38"/>
      <c r="G65" s="88"/>
      <c r="H65" s="89"/>
      <c r="I65" s="90"/>
      <c r="J65" s="89"/>
      <c r="K65" s="82"/>
      <c r="L65" s="82"/>
      <c r="M65" s="82"/>
      <c r="N65" s="82"/>
      <c r="O65" s="82"/>
      <c r="P65" s="82"/>
      <c r="Q65" s="82"/>
      <c r="R65" s="82"/>
      <c r="S65" s="82"/>
      <c r="T65" s="82"/>
      <c r="U65" s="82"/>
      <c r="V65" s="55"/>
      <c r="W65" s="55"/>
      <c r="X65" s="54"/>
    </row>
    <row r="66" spans="1:24" x14ac:dyDescent="0.3">
      <c r="A66" s="34">
        <v>55</v>
      </c>
      <c r="B66" s="35"/>
      <c r="C66" s="36"/>
      <c r="D66" s="37"/>
      <c r="E66" s="37"/>
      <c r="F66" s="38"/>
      <c r="G66" s="88"/>
      <c r="H66" s="89"/>
      <c r="I66" s="90"/>
      <c r="J66" s="89"/>
      <c r="K66" s="82"/>
      <c r="L66" s="82"/>
      <c r="M66" s="82"/>
      <c r="N66" s="82"/>
      <c r="O66" s="82"/>
      <c r="P66" s="82"/>
      <c r="Q66" s="82"/>
      <c r="R66" s="82"/>
      <c r="S66" s="82"/>
      <c r="T66" s="82"/>
      <c r="U66" s="82"/>
      <c r="V66" s="55"/>
      <c r="W66" s="55"/>
      <c r="X66" s="54"/>
    </row>
    <row r="67" spans="1:24" x14ac:dyDescent="0.3">
      <c r="A67" s="34">
        <v>56</v>
      </c>
      <c r="B67" s="35"/>
      <c r="C67" s="36"/>
      <c r="D67" s="37"/>
      <c r="E67" s="37"/>
      <c r="F67" s="38"/>
      <c r="G67" s="88"/>
      <c r="H67" s="89"/>
      <c r="I67" s="90"/>
      <c r="J67" s="89"/>
      <c r="K67" s="82"/>
      <c r="L67" s="82"/>
      <c r="M67" s="82"/>
      <c r="N67" s="82"/>
      <c r="O67" s="82"/>
      <c r="P67" s="82"/>
      <c r="Q67" s="82"/>
      <c r="R67" s="82"/>
      <c r="S67" s="82"/>
      <c r="T67" s="82"/>
      <c r="U67" s="82"/>
      <c r="V67" s="55"/>
      <c r="W67" s="55"/>
      <c r="X67" s="54"/>
    </row>
    <row r="68" spans="1:24" x14ac:dyDescent="0.3">
      <c r="A68" s="34">
        <v>57</v>
      </c>
      <c r="B68" s="35"/>
      <c r="C68" s="36"/>
      <c r="D68" s="37"/>
      <c r="E68" s="37"/>
      <c r="F68" s="38"/>
      <c r="G68" s="88"/>
      <c r="H68" s="89"/>
      <c r="I68" s="90"/>
      <c r="J68" s="89"/>
      <c r="K68" s="82"/>
      <c r="L68" s="82"/>
      <c r="M68" s="82"/>
      <c r="N68" s="82"/>
      <c r="O68" s="82"/>
      <c r="P68" s="82"/>
      <c r="Q68" s="82"/>
      <c r="R68" s="82"/>
      <c r="S68" s="82"/>
      <c r="T68" s="82"/>
      <c r="U68" s="82"/>
      <c r="V68" s="55"/>
      <c r="W68" s="55"/>
      <c r="X68" s="54"/>
    </row>
    <row r="69" spans="1:24" x14ac:dyDescent="0.3">
      <c r="A69" s="34">
        <v>58</v>
      </c>
      <c r="B69" s="35"/>
      <c r="C69" s="36"/>
      <c r="D69" s="37"/>
      <c r="E69" s="37"/>
      <c r="F69" s="38"/>
      <c r="G69" s="88"/>
      <c r="H69" s="89"/>
      <c r="I69" s="90"/>
      <c r="J69" s="89"/>
      <c r="K69" s="82"/>
      <c r="L69" s="82"/>
      <c r="M69" s="82"/>
      <c r="N69" s="82"/>
      <c r="O69" s="82"/>
      <c r="P69" s="82"/>
      <c r="Q69" s="82"/>
      <c r="R69" s="82"/>
      <c r="S69" s="82"/>
      <c r="T69" s="82"/>
      <c r="U69" s="82"/>
      <c r="V69" s="55"/>
      <c r="W69" s="55"/>
      <c r="X69" s="54"/>
    </row>
    <row r="70" spans="1:24" x14ac:dyDescent="0.3">
      <c r="A70" s="34">
        <v>59</v>
      </c>
      <c r="B70" s="35"/>
      <c r="C70" s="36"/>
      <c r="D70" s="37"/>
      <c r="E70" s="37"/>
      <c r="F70" s="38"/>
      <c r="G70" s="88"/>
      <c r="H70" s="89"/>
      <c r="I70" s="90"/>
      <c r="J70" s="89"/>
      <c r="K70" s="82"/>
      <c r="L70" s="82"/>
      <c r="M70" s="82"/>
      <c r="N70" s="82"/>
      <c r="O70" s="82"/>
      <c r="P70" s="82"/>
      <c r="Q70" s="82"/>
      <c r="R70" s="82"/>
      <c r="S70" s="82"/>
      <c r="T70" s="82"/>
      <c r="U70" s="82"/>
      <c r="V70" s="55"/>
      <c r="W70" s="55"/>
      <c r="X70" s="54"/>
    </row>
    <row r="71" spans="1:24" x14ac:dyDescent="0.3">
      <c r="A71" s="34">
        <v>60</v>
      </c>
      <c r="B71" s="35"/>
      <c r="C71" s="36"/>
      <c r="D71" s="37"/>
      <c r="E71" s="37"/>
      <c r="F71" s="38"/>
      <c r="G71" s="88"/>
      <c r="H71" s="89"/>
      <c r="I71" s="90"/>
      <c r="J71" s="89"/>
      <c r="K71" s="82"/>
      <c r="L71" s="82"/>
      <c r="M71" s="82"/>
      <c r="N71" s="82"/>
      <c r="O71" s="82"/>
      <c r="P71" s="82"/>
      <c r="Q71" s="82"/>
      <c r="R71" s="82"/>
      <c r="S71" s="82"/>
      <c r="T71" s="82"/>
      <c r="U71" s="82"/>
      <c r="V71" s="55"/>
      <c r="W71" s="55"/>
      <c r="X71" s="54"/>
    </row>
    <row r="72" spans="1:24" x14ac:dyDescent="0.3">
      <c r="A72" s="34">
        <v>61</v>
      </c>
      <c r="B72" s="35"/>
      <c r="C72" s="36"/>
      <c r="D72" s="37"/>
      <c r="E72" s="37"/>
      <c r="F72" s="38"/>
      <c r="G72" s="88"/>
      <c r="H72" s="89"/>
      <c r="I72" s="90"/>
      <c r="J72" s="89"/>
      <c r="K72" s="82"/>
      <c r="L72" s="82"/>
      <c r="M72" s="82"/>
      <c r="N72" s="82"/>
      <c r="O72" s="82"/>
      <c r="P72" s="82"/>
      <c r="Q72" s="82"/>
      <c r="R72" s="82"/>
      <c r="S72" s="82"/>
      <c r="T72" s="82"/>
      <c r="U72" s="82"/>
      <c r="V72" s="55"/>
      <c r="W72" s="55"/>
      <c r="X72" s="54"/>
    </row>
    <row r="73" spans="1:24" x14ac:dyDescent="0.3">
      <c r="A73" s="34">
        <v>62</v>
      </c>
      <c r="B73" s="35"/>
      <c r="C73" s="36"/>
      <c r="D73" s="37"/>
      <c r="E73" s="37"/>
      <c r="F73" s="38"/>
      <c r="G73" s="88"/>
      <c r="H73" s="89"/>
      <c r="I73" s="90"/>
      <c r="J73" s="89"/>
      <c r="K73" s="82"/>
      <c r="L73" s="82"/>
      <c r="M73" s="82"/>
      <c r="N73" s="82"/>
      <c r="O73" s="82"/>
      <c r="P73" s="82"/>
      <c r="Q73" s="82"/>
      <c r="R73" s="82"/>
      <c r="S73" s="82"/>
      <c r="T73" s="82"/>
      <c r="U73" s="82"/>
      <c r="V73" s="55"/>
      <c r="W73" s="55"/>
      <c r="X73" s="54"/>
    </row>
    <row r="74" spans="1:24" x14ac:dyDescent="0.3">
      <c r="A74" s="34">
        <v>63</v>
      </c>
      <c r="B74" s="35"/>
      <c r="C74" s="36"/>
      <c r="D74" s="37"/>
      <c r="E74" s="37"/>
      <c r="F74" s="38"/>
      <c r="G74" s="88"/>
      <c r="H74" s="89"/>
      <c r="I74" s="90"/>
      <c r="J74" s="89"/>
      <c r="K74" s="82"/>
      <c r="L74" s="82"/>
      <c r="M74" s="82"/>
      <c r="N74" s="82"/>
      <c r="O74" s="82"/>
      <c r="P74" s="82"/>
      <c r="Q74" s="82"/>
      <c r="R74" s="82"/>
      <c r="S74" s="82"/>
      <c r="T74" s="82"/>
      <c r="U74" s="82"/>
      <c r="V74" s="55"/>
      <c r="W74" s="55"/>
      <c r="X74" s="54"/>
    </row>
    <row r="75" spans="1:24" x14ac:dyDescent="0.3">
      <c r="A75" s="34">
        <v>64</v>
      </c>
      <c r="B75" s="35"/>
      <c r="C75" s="36"/>
      <c r="D75" s="37"/>
      <c r="E75" s="37"/>
      <c r="F75" s="38"/>
      <c r="G75" s="88"/>
      <c r="H75" s="89"/>
      <c r="I75" s="90"/>
      <c r="J75" s="89"/>
      <c r="K75" s="82"/>
      <c r="L75" s="82"/>
      <c r="M75" s="82"/>
      <c r="N75" s="82"/>
      <c r="O75" s="82"/>
      <c r="P75" s="82"/>
      <c r="Q75" s="82"/>
      <c r="R75" s="82"/>
      <c r="S75" s="82"/>
      <c r="T75" s="82"/>
      <c r="U75" s="82"/>
      <c r="V75" s="55"/>
      <c r="W75" s="55"/>
      <c r="X75" s="54"/>
    </row>
    <row r="76" spans="1:24" x14ac:dyDescent="0.3">
      <c r="A76" s="34">
        <v>65</v>
      </c>
      <c r="B76" s="35"/>
      <c r="C76" s="36"/>
      <c r="D76" s="37"/>
      <c r="E76" s="37"/>
      <c r="F76" s="38"/>
      <c r="G76" s="88"/>
      <c r="H76" s="89"/>
      <c r="I76" s="90"/>
      <c r="J76" s="89"/>
      <c r="K76" s="82"/>
      <c r="L76" s="82"/>
      <c r="M76" s="82"/>
      <c r="N76" s="82"/>
      <c r="O76" s="82"/>
      <c r="P76" s="82"/>
      <c r="Q76" s="82"/>
      <c r="R76" s="82"/>
      <c r="S76" s="82"/>
      <c r="T76" s="82"/>
      <c r="U76" s="82"/>
      <c r="V76" s="55"/>
      <c r="W76" s="55"/>
      <c r="X76" s="54"/>
    </row>
    <row r="77" spans="1:24" x14ac:dyDescent="0.3">
      <c r="A77" s="34">
        <v>66</v>
      </c>
      <c r="B77" s="35"/>
      <c r="C77" s="36"/>
      <c r="D77" s="37"/>
      <c r="E77" s="37"/>
      <c r="F77" s="38"/>
      <c r="G77" s="88"/>
      <c r="H77" s="89"/>
      <c r="I77" s="90"/>
      <c r="J77" s="89"/>
      <c r="K77" s="82"/>
      <c r="L77" s="82"/>
      <c r="M77" s="82"/>
      <c r="N77" s="82"/>
      <c r="O77" s="82"/>
      <c r="P77" s="82"/>
      <c r="Q77" s="82"/>
      <c r="R77" s="82"/>
      <c r="S77" s="82"/>
      <c r="T77" s="82"/>
      <c r="U77" s="82"/>
      <c r="V77" s="55"/>
      <c r="W77" s="55"/>
      <c r="X77" s="54"/>
    </row>
    <row r="78" spans="1:24" x14ac:dyDescent="0.3">
      <c r="A78" s="34">
        <v>67</v>
      </c>
      <c r="B78" s="35"/>
      <c r="C78" s="36"/>
      <c r="D78" s="37"/>
      <c r="E78" s="37"/>
      <c r="F78" s="38"/>
      <c r="G78" s="88"/>
      <c r="H78" s="89"/>
      <c r="I78" s="90"/>
      <c r="J78" s="89"/>
      <c r="K78" s="82"/>
      <c r="L78" s="82"/>
      <c r="M78" s="82"/>
      <c r="N78" s="82"/>
      <c r="O78" s="82"/>
      <c r="P78" s="82"/>
      <c r="Q78" s="82"/>
      <c r="R78" s="82"/>
      <c r="S78" s="82"/>
      <c r="T78" s="82"/>
      <c r="U78" s="82"/>
      <c r="V78" s="55"/>
      <c r="W78" s="55"/>
      <c r="X78" s="54"/>
    </row>
    <row r="79" spans="1:24" x14ac:dyDescent="0.3">
      <c r="A79" s="34">
        <v>68</v>
      </c>
      <c r="B79" s="35"/>
      <c r="C79" s="36"/>
      <c r="D79" s="37"/>
      <c r="E79" s="37"/>
      <c r="F79" s="38"/>
      <c r="G79" s="88"/>
      <c r="H79" s="89"/>
      <c r="I79" s="90"/>
      <c r="J79" s="89"/>
      <c r="K79" s="82"/>
      <c r="L79" s="82"/>
      <c r="M79" s="82"/>
      <c r="N79" s="82"/>
      <c r="O79" s="82"/>
      <c r="P79" s="82"/>
      <c r="Q79" s="82"/>
      <c r="R79" s="82"/>
      <c r="S79" s="82"/>
      <c r="T79" s="82"/>
      <c r="U79" s="82"/>
      <c r="V79" s="55"/>
      <c r="W79" s="55"/>
      <c r="X79" s="54"/>
    </row>
    <row r="80" spans="1:24" x14ac:dyDescent="0.3">
      <c r="A80" s="34">
        <v>69</v>
      </c>
      <c r="B80" s="35"/>
      <c r="C80" s="36"/>
      <c r="D80" s="37"/>
      <c r="E80" s="37"/>
      <c r="F80" s="38"/>
      <c r="G80" s="88"/>
      <c r="H80" s="89"/>
      <c r="I80" s="90"/>
      <c r="J80" s="89"/>
      <c r="K80" s="82"/>
      <c r="L80" s="82"/>
      <c r="M80" s="82"/>
      <c r="N80" s="82"/>
      <c r="O80" s="82"/>
      <c r="P80" s="82"/>
      <c r="Q80" s="82"/>
      <c r="R80" s="82"/>
      <c r="S80" s="82"/>
      <c r="T80" s="82"/>
      <c r="U80" s="82"/>
      <c r="V80" s="55"/>
      <c r="W80" s="55"/>
      <c r="X80" s="54"/>
    </row>
    <row r="81" spans="1:24" x14ac:dyDescent="0.3">
      <c r="A81" s="34">
        <v>70</v>
      </c>
      <c r="B81" s="35"/>
      <c r="C81" s="36"/>
      <c r="D81" s="37"/>
      <c r="E81" s="37"/>
      <c r="F81" s="38"/>
      <c r="G81" s="88"/>
      <c r="H81" s="89"/>
      <c r="I81" s="90"/>
      <c r="J81" s="89"/>
      <c r="K81" s="82"/>
      <c r="L81" s="82"/>
      <c r="M81" s="82"/>
      <c r="N81" s="82"/>
      <c r="O81" s="82"/>
      <c r="P81" s="82"/>
      <c r="Q81" s="82"/>
      <c r="R81" s="82"/>
      <c r="S81" s="82"/>
      <c r="T81" s="82"/>
      <c r="U81" s="82"/>
      <c r="V81" s="55"/>
      <c r="W81" s="55"/>
      <c r="X81" s="54"/>
    </row>
    <row r="82" spans="1:24" x14ac:dyDescent="0.3">
      <c r="A82" s="34">
        <v>71</v>
      </c>
      <c r="B82" s="35"/>
      <c r="C82" s="36"/>
      <c r="D82" s="37"/>
      <c r="E82" s="37"/>
      <c r="F82" s="38"/>
      <c r="G82" s="88"/>
      <c r="H82" s="89"/>
      <c r="I82" s="90"/>
      <c r="J82" s="89"/>
      <c r="K82" s="82"/>
      <c r="L82" s="82"/>
      <c r="M82" s="82"/>
      <c r="N82" s="82"/>
      <c r="O82" s="82"/>
      <c r="P82" s="82"/>
      <c r="Q82" s="82"/>
      <c r="R82" s="82"/>
      <c r="S82" s="82"/>
      <c r="T82" s="82"/>
      <c r="U82" s="82"/>
      <c r="V82" s="55"/>
      <c r="W82" s="55"/>
      <c r="X82" s="54"/>
    </row>
    <row r="83" spans="1:24" x14ac:dyDescent="0.3">
      <c r="A83" s="34">
        <v>72</v>
      </c>
      <c r="B83" s="35"/>
      <c r="C83" s="36"/>
      <c r="D83" s="37"/>
      <c r="E83" s="37"/>
      <c r="F83" s="38"/>
      <c r="G83" s="88"/>
      <c r="H83" s="89"/>
      <c r="I83" s="90"/>
      <c r="J83" s="89"/>
      <c r="K83" s="82"/>
      <c r="L83" s="82"/>
      <c r="M83" s="82"/>
      <c r="N83" s="82"/>
      <c r="O83" s="82"/>
      <c r="P83" s="82"/>
      <c r="Q83" s="82"/>
      <c r="R83" s="82"/>
      <c r="S83" s="82"/>
      <c r="T83" s="82"/>
      <c r="U83" s="82"/>
      <c r="V83" s="55"/>
      <c r="W83" s="55"/>
      <c r="X83" s="54"/>
    </row>
    <row r="84" spans="1:24" x14ac:dyDescent="0.3">
      <c r="A84" s="34">
        <v>73</v>
      </c>
      <c r="B84" s="35"/>
      <c r="C84" s="36"/>
      <c r="D84" s="37"/>
      <c r="E84" s="37"/>
      <c r="F84" s="38"/>
      <c r="G84" s="88"/>
      <c r="H84" s="89"/>
      <c r="I84" s="90"/>
      <c r="J84" s="89"/>
      <c r="K84" s="82"/>
      <c r="L84" s="82"/>
      <c r="M84" s="82"/>
      <c r="N84" s="82"/>
      <c r="O84" s="82"/>
      <c r="P84" s="82"/>
      <c r="Q84" s="82"/>
      <c r="R84" s="82"/>
      <c r="S84" s="82"/>
      <c r="T84" s="82"/>
      <c r="U84" s="82"/>
      <c r="V84" s="55"/>
      <c r="W84" s="55"/>
      <c r="X84" s="54"/>
    </row>
    <row r="85" spans="1:24" x14ac:dyDescent="0.3">
      <c r="A85" s="34">
        <v>74</v>
      </c>
      <c r="B85" s="35"/>
      <c r="C85" s="36"/>
      <c r="D85" s="37"/>
      <c r="E85" s="37"/>
      <c r="F85" s="38"/>
      <c r="G85" s="88"/>
      <c r="H85" s="89"/>
      <c r="I85" s="90"/>
      <c r="J85" s="89"/>
      <c r="K85" s="82"/>
      <c r="L85" s="82"/>
      <c r="M85" s="82"/>
      <c r="N85" s="82"/>
      <c r="O85" s="82"/>
      <c r="P85" s="82"/>
      <c r="Q85" s="82"/>
      <c r="R85" s="82"/>
      <c r="S85" s="82"/>
      <c r="T85" s="82"/>
      <c r="U85" s="82"/>
      <c r="V85" s="55"/>
      <c r="W85" s="55"/>
      <c r="X85" s="54"/>
    </row>
    <row r="86" spans="1:24" x14ac:dyDescent="0.3">
      <c r="A86" s="34">
        <v>75</v>
      </c>
      <c r="B86" s="35"/>
      <c r="C86" s="36"/>
      <c r="D86" s="37"/>
      <c r="E86" s="37"/>
      <c r="F86" s="38"/>
      <c r="G86" s="88"/>
      <c r="H86" s="89"/>
      <c r="I86" s="90"/>
      <c r="J86" s="89"/>
      <c r="K86" s="82"/>
      <c r="L86" s="82"/>
      <c r="M86" s="82"/>
      <c r="N86" s="82"/>
      <c r="O86" s="82"/>
      <c r="P86" s="82"/>
      <c r="Q86" s="82"/>
      <c r="R86" s="82"/>
      <c r="S86" s="82"/>
      <c r="T86" s="82"/>
      <c r="U86" s="82"/>
      <c r="V86" s="55"/>
      <c r="W86" s="55"/>
      <c r="X86" s="54"/>
    </row>
    <row r="87" spans="1:24" x14ac:dyDescent="0.3">
      <c r="A87" s="34">
        <v>76</v>
      </c>
      <c r="B87" s="35"/>
      <c r="C87" s="36"/>
      <c r="D87" s="37"/>
      <c r="E87" s="37"/>
      <c r="F87" s="38"/>
      <c r="G87" s="88"/>
      <c r="H87" s="89"/>
      <c r="I87" s="90"/>
      <c r="J87" s="89"/>
      <c r="K87" s="82"/>
      <c r="L87" s="82"/>
      <c r="M87" s="82"/>
      <c r="N87" s="82"/>
      <c r="O87" s="82"/>
      <c r="P87" s="82"/>
      <c r="Q87" s="82"/>
      <c r="R87" s="82"/>
      <c r="S87" s="82"/>
      <c r="T87" s="82"/>
      <c r="U87" s="82"/>
      <c r="V87" s="55"/>
      <c r="W87" s="55"/>
      <c r="X87" s="54"/>
    </row>
    <row r="88" spans="1:24" x14ac:dyDescent="0.3">
      <c r="A88" s="34">
        <v>77</v>
      </c>
      <c r="B88" s="35"/>
      <c r="C88" s="36"/>
      <c r="D88" s="37"/>
      <c r="E88" s="37"/>
      <c r="F88" s="38"/>
      <c r="G88" s="88"/>
      <c r="H88" s="89"/>
      <c r="I88" s="90"/>
      <c r="J88" s="89"/>
      <c r="K88" s="82"/>
      <c r="L88" s="82"/>
      <c r="M88" s="82"/>
      <c r="N88" s="82"/>
      <c r="O88" s="82"/>
      <c r="P88" s="82"/>
      <c r="Q88" s="82"/>
      <c r="R88" s="82"/>
      <c r="S88" s="82"/>
      <c r="T88" s="82"/>
      <c r="U88" s="82"/>
      <c r="V88" s="55"/>
      <c r="W88" s="55"/>
      <c r="X88" s="54"/>
    </row>
    <row r="89" spans="1:24" x14ac:dyDescent="0.3">
      <c r="A89" s="34">
        <v>78</v>
      </c>
      <c r="B89" s="35"/>
      <c r="C89" s="36"/>
      <c r="D89" s="37"/>
      <c r="E89" s="37"/>
      <c r="F89" s="38"/>
      <c r="G89" s="88"/>
      <c r="H89" s="89"/>
      <c r="I89" s="90"/>
      <c r="J89" s="89"/>
      <c r="K89" s="82"/>
      <c r="L89" s="82"/>
      <c r="M89" s="82"/>
      <c r="N89" s="82"/>
      <c r="O89" s="82"/>
      <c r="P89" s="82"/>
      <c r="Q89" s="82"/>
      <c r="R89" s="82"/>
      <c r="S89" s="82"/>
      <c r="T89" s="82"/>
      <c r="U89" s="82"/>
      <c r="V89" s="55"/>
      <c r="W89" s="55"/>
      <c r="X89" s="54"/>
    </row>
    <row r="90" spans="1:24" x14ac:dyDescent="0.3">
      <c r="A90" s="34">
        <v>79</v>
      </c>
      <c r="B90" s="35"/>
      <c r="C90" s="36"/>
      <c r="D90" s="37"/>
      <c r="E90" s="37"/>
      <c r="F90" s="38"/>
      <c r="G90" s="88"/>
      <c r="H90" s="89"/>
      <c r="I90" s="90"/>
      <c r="J90" s="89"/>
      <c r="K90" s="82"/>
      <c r="L90" s="82"/>
      <c r="M90" s="82"/>
      <c r="N90" s="82"/>
      <c r="O90" s="82"/>
      <c r="P90" s="82"/>
      <c r="Q90" s="82"/>
      <c r="R90" s="82"/>
      <c r="S90" s="82"/>
      <c r="T90" s="82"/>
      <c r="U90" s="82"/>
      <c r="V90" s="55"/>
      <c r="W90" s="55"/>
      <c r="X90" s="54"/>
    </row>
    <row r="91" spans="1:24" x14ac:dyDescent="0.3">
      <c r="A91" s="34">
        <v>80</v>
      </c>
      <c r="B91" s="35"/>
      <c r="C91" s="36"/>
      <c r="D91" s="37"/>
      <c r="E91" s="37"/>
      <c r="F91" s="38"/>
      <c r="G91" s="88"/>
      <c r="H91" s="89"/>
      <c r="I91" s="90"/>
      <c r="J91" s="89"/>
      <c r="K91" s="82"/>
      <c r="L91" s="82"/>
      <c r="M91" s="82"/>
      <c r="N91" s="82"/>
      <c r="O91" s="82"/>
      <c r="P91" s="82"/>
      <c r="Q91" s="82"/>
      <c r="R91" s="82"/>
      <c r="S91" s="82"/>
      <c r="T91" s="82"/>
      <c r="U91" s="82"/>
      <c r="V91" s="55"/>
      <c r="W91" s="55"/>
      <c r="X91" s="54"/>
    </row>
    <row r="92" spans="1:24" x14ac:dyDescent="0.3">
      <c r="A92" s="34">
        <v>81</v>
      </c>
      <c r="B92" s="35"/>
      <c r="C92" s="36"/>
      <c r="D92" s="37"/>
      <c r="E92" s="37"/>
      <c r="F92" s="38"/>
      <c r="G92" s="88"/>
      <c r="H92" s="89"/>
      <c r="I92" s="90"/>
      <c r="J92" s="89"/>
      <c r="K92" s="82"/>
      <c r="L92" s="82"/>
      <c r="M92" s="82"/>
      <c r="N92" s="82"/>
      <c r="O92" s="82"/>
      <c r="P92" s="82"/>
      <c r="Q92" s="82"/>
      <c r="R92" s="82"/>
      <c r="S92" s="82"/>
      <c r="T92" s="82"/>
      <c r="U92" s="82"/>
      <c r="V92" s="55"/>
      <c r="W92" s="55"/>
      <c r="X92" s="54"/>
    </row>
    <row r="93" spans="1:24" x14ac:dyDescent="0.3">
      <c r="A93" s="34">
        <v>82</v>
      </c>
      <c r="B93" s="35"/>
      <c r="C93" s="36"/>
      <c r="D93" s="37"/>
      <c r="E93" s="37"/>
      <c r="F93" s="38"/>
      <c r="G93" s="88"/>
      <c r="H93" s="89"/>
      <c r="I93" s="90"/>
      <c r="J93" s="89"/>
      <c r="K93" s="82"/>
      <c r="L93" s="82"/>
      <c r="M93" s="82"/>
      <c r="N93" s="82"/>
      <c r="O93" s="82"/>
      <c r="P93" s="82"/>
      <c r="Q93" s="82"/>
      <c r="R93" s="82"/>
      <c r="S93" s="82"/>
      <c r="T93" s="82"/>
      <c r="U93" s="82"/>
      <c r="V93" s="55"/>
      <c r="W93" s="55"/>
      <c r="X93" s="54"/>
    </row>
    <row r="94" spans="1:24" x14ac:dyDescent="0.3">
      <c r="A94" s="34">
        <v>83</v>
      </c>
      <c r="B94" s="35"/>
      <c r="C94" s="36"/>
      <c r="D94" s="37"/>
      <c r="E94" s="37"/>
      <c r="F94" s="38"/>
      <c r="G94" s="88"/>
      <c r="H94" s="89"/>
      <c r="I94" s="90"/>
      <c r="J94" s="89"/>
      <c r="K94" s="82"/>
      <c r="L94" s="82"/>
      <c r="M94" s="82"/>
      <c r="N94" s="82"/>
      <c r="O94" s="82"/>
      <c r="P94" s="82"/>
      <c r="Q94" s="82"/>
      <c r="R94" s="82"/>
      <c r="S94" s="82"/>
      <c r="T94" s="82"/>
      <c r="U94" s="82"/>
      <c r="V94" s="55"/>
      <c r="W94" s="55"/>
      <c r="X94" s="54"/>
    </row>
    <row r="95" spans="1:24" x14ac:dyDescent="0.3">
      <c r="A95" s="34">
        <v>84</v>
      </c>
      <c r="B95" s="35"/>
      <c r="C95" s="36"/>
      <c r="D95" s="37"/>
      <c r="E95" s="37"/>
      <c r="F95" s="38"/>
      <c r="G95" s="88"/>
      <c r="H95" s="89"/>
      <c r="I95" s="90"/>
      <c r="J95" s="89"/>
      <c r="K95" s="82"/>
      <c r="L95" s="82"/>
      <c r="M95" s="82"/>
      <c r="N95" s="82"/>
      <c r="O95" s="82"/>
      <c r="P95" s="82"/>
      <c r="Q95" s="82"/>
      <c r="R95" s="82"/>
      <c r="S95" s="82"/>
      <c r="T95" s="82"/>
      <c r="U95" s="82"/>
      <c r="V95" s="55"/>
      <c r="W95" s="55"/>
      <c r="X95" s="54"/>
    </row>
    <row r="96" spans="1:24" x14ac:dyDescent="0.3">
      <c r="A96" s="34">
        <v>85</v>
      </c>
      <c r="B96" s="35"/>
      <c r="C96" s="36"/>
      <c r="D96" s="37"/>
      <c r="E96" s="37"/>
      <c r="F96" s="38"/>
      <c r="G96" s="88"/>
      <c r="H96" s="89"/>
      <c r="I96" s="90"/>
      <c r="J96" s="89"/>
      <c r="K96" s="82"/>
      <c r="L96" s="82"/>
      <c r="M96" s="82"/>
      <c r="N96" s="82"/>
      <c r="O96" s="82"/>
      <c r="P96" s="82"/>
      <c r="Q96" s="82"/>
      <c r="R96" s="82"/>
      <c r="S96" s="82"/>
      <c r="T96" s="82"/>
      <c r="U96" s="82"/>
      <c r="V96" s="55"/>
      <c r="W96" s="55"/>
      <c r="X96" s="54"/>
    </row>
    <row r="97" spans="1:24" x14ac:dyDescent="0.3">
      <c r="A97" s="34">
        <v>86</v>
      </c>
      <c r="B97" s="35"/>
      <c r="C97" s="36"/>
      <c r="D97" s="37"/>
      <c r="E97" s="37"/>
      <c r="F97" s="38"/>
      <c r="G97" s="88"/>
      <c r="H97" s="89"/>
      <c r="I97" s="90"/>
      <c r="J97" s="89"/>
      <c r="K97" s="82"/>
      <c r="L97" s="82"/>
      <c r="M97" s="82"/>
      <c r="N97" s="82"/>
      <c r="O97" s="82"/>
      <c r="P97" s="82"/>
      <c r="Q97" s="82"/>
      <c r="R97" s="82"/>
      <c r="S97" s="82"/>
      <c r="T97" s="82"/>
      <c r="U97" s="82"/>
      <c r="V97" s="55"/>
      <c r="W97" s="55"/>
      <c r="X97" s="54"/>
    </row>
    <row r="98" spans="1:24" x14ac:dyDescent="0.3">
      <c r="A98" s="34">
        <v>87</v>
      </c>
      <c r="B98" s="35"/>
      <c r="C98" s="36"/>
      <c r="D98" s="37"/>
      <c r="E98" s="37"/>
      <c r="F98" s="38"/>
      <c r="G98" s="88"/>
      <c r="H98" s="89"/>
      <c r="I98" s="90"/>
      <c r="J98" s="89"/>
      <c r="K98" s="82"/>
      <c r="L98" s="82"/>
      <c r="M98" s="82"/>
      <c r="N98" s="82"/>
      <c r="O98" s="82"/>
      <c r="P98" s="82"/>
      <c r="Q98" s="82"/>
      <c r="R98" s="82"/>
      <c r="S98" s="82"/>
      <c r="T98" s="82"/>
      <c r="U98" s="82"/>
      <c r="V98" s="55"/>
      <c r="W98" s="55"/>
      <c r="X98" s="54"/>
    </row>
    <row r="99" spans="1:24" x14ac:dyDescent="0.3">
      <c r="A99" s="34">
        <v>88</v>
      </c>
      <c r="B99" s="35"/>
      <c r="C99" s="36"/>
      <c r="D99" s="37"/>
      <c r="E99" s="37"/>
      <c r="F99" s="38"/>
      <c r="G99" s="88"/>
      <c r="H99" s="89"/>
      <c r="I99" s="90"/>
      <c r="J99" s="89"/>
      <c r="K99" s="82"/>
      <c r="L99" s="82"/>
      <c r="M99" s="82"/>
      <c r="N99" s="82"/>
      <c r="O99" s="82"/>
      <c r="P99" s="82"/>
      <c r="Q99" s="82"/>
      <c r="R99" s="82"/>
      <c r="S99" s="82"/>
      <c r="T99" s="82"/>
      <c r="U99" s="82"/>
      <c r="V99" s="55"/>
      <c r="W99" s="55"/>
      <c r="X99" s="54"/>
    </row>
    <row r="100" spans="1:24" x14ac:dyDescent="0.3">
      <c r="A100" s="34">
        <v>89</v>
      </c>
      <c r="B100" s="35"/>
      <c r="C100" s="36"/>
      <c r="D100" s="37"/>
      <c r="E100" s="37"/>
      <c r="F100" s="38"/>
      <c r="G100" s="88"/>
      <c r="H100" s="89"/>
      <c r="I100" s="90"/>
      <c r="J100" s="89"/>
      <c r="K100" s="82"/>
      <c r="L100" s="82"/>
      <c r="M100" s="82"/>
      <c r="N100" s="82"/>
      <c r="O100" s="82"/>
      <c r="P100" s="82"/>
      <c r="Q100" s="82"/>
      <c r="R100" s="82"/>
      <c r="S100" s="82"/>
      <c r="T100" s="82"/>
      <c r="U100" s="82"/>
      <c r="V100" s="55"/>
      <c r="W100" s="55"/>
      <c r="X100" s="54"/>
    </row>
    <row r="101" spans="1:24" x14ac:dyDescent="0.3">
      <c r="A101" s="34">
        <v>90</v>
      </c>
      <c r="B101" s="35"/>
      <c r="C101" s="36"/>
      <c r="D101" s="37"/>
      <c r="E101" s="37"/>
      <c r="F101" s="38"/>
      <c r="G101" s="88"/>
      <c r="H101" s="89"/>
      <c r="I101" s="90"/>
      <c r="J101" s="89"/>
      <c r="K101" s="82"/>
      <c r="L101" s="82"/>
      <c r="M101" s="82"/>
      <c r="N101" s="82"/>
      <c r="O101" s="82"/>
      <c r="P101" s="82"/>
      <c r="Q101" s="82"/>
      <c r="R101" s="82"/>
      <c r="S101" s="82"/>
      <c r="T101" s="82"/>
      <c r="U101" s="82"/>
      <c r="V101" s="55"/>
      <c r="W101" s="55"/>
      <c r="X101" s="54"/>
    </row>
    <row r="102" spans="1:24" x14ac:dyDescent="0.3">
      <c r="A102" s="34">
        <v>91</v>
      </c>
      <c r="B102" s="35"/>
      <c r="C102" s="36"/>
      <c r="D102" s="37"/>
      <c r="E102" s="37"/>
      <c r="F102" s="38"/>
      <c r="G102" s="88"/>
      <c r="H102" s="89"/>
      <c r="I102" s="90"/>
      <c r="J102" s="89"/>
      <c r="K102" s="82"/>
      <c r="L102" s="82"/>
      <c r="M102" s="82"/>
      <c r="N102" s="82"/>
      <c r="O102" s="82"/>
      <c r="P102" s="82"/>
      <c r="Q102" s="82"/>
      <c r="R102" s="82"/>
      <c r="S102" s="82"/>
      <c r="T102" s="82"/>
      <c r="U102" s="82"/>
      <c r="V102" s="55"/>
      <c r="W102" s="55"/>
      <c r="X102" s="54"/>
    </row>
    <row r="103" spans="1:24" x14ac:dyDescent="0.3">
      <c r="A103" s="34">
        <v>92</v>
      </c>
      <c r="B103" s="35"/>
      <c r="C103" s="36"/>
      <c r="D103" s="37"/>
      <c r="E103" s="37"/>
      <c r="F103" s="38"/>
      <c r="G103" s="88"/>
      <c r="H103" s="89"/>
      <c r="I103" s="90"/>
      <c r="J103" s="89"/>
      <c r="K103" s="82"/>
      <c r="L103" s="82"/>
      <c r="M103" s="82"/>
      <c r="N103" s="82"/>
      <c r="O103" s="82"/>
      <c r="P103" s="82"/>
      <c r="Q103" s="82"/>
      <c r="R103" s="82"/>
      <c r="S103" s="82"/>
      <c r="T103" s="82"/>
      <c r="U103" s="82"/>
      <c r="V103" s="55"/>
      <c r="W103" s="55"/>
      <c r="X103" s="54"/>
    </row>
    <row r="104" spans="1:24" x14ac:dyDescent="0.3">
      <c r="A104" s="34">
        <v>93</v>
      </c>
      <c r="B104" s="35"/>
      <c r="C104" s="36"/>
      <c r="D104" s="37"/>
      <c r="E104" s="37"/>
      <c r="F104" s="38"/>
      <c r="G104" s="88"/>
      <c r="H104" s="89"/>
      <c r="I104" s="90"/>
      <c r="J104" s="89"/>
      <c r="K104" s="82"/>
      <c r="L104" s="82"/>
      <c r="M104" s="82"/>
      <c r="N104" s="82"/>
      <c r="O104" s="82"/>
      <c r="P104" s="82"/>
      <c r="Q104" s="82"/>
      <c r="R104" s="82"/>
      <c r="S104" s="82"/>
      <c r="T104" s="82"/>
      <c r="U104" s="82"/>
      <c r="V104" s="55"/>
      <c r="W104" s="55"/>
      <c r="X104" s="54"/>
    </row>
    <row r="105" spans="1:24" x14ac:dyDescent="0.3">
      <c r="A105" s="34">
        <v>94</v>
      </c>
      <c r="B105" s="35"/>
      <c r="C105" s="36"/>
      <c r="D105" s="37"/>
      <c r="E105" s="37"/>
      <c r="F105" s="38"/>
      <c r="G105" s="88"/>
      <c r="H105" s="89"/>
      <c r="I105" s="90"/>
      <c r="J105" s="89"/>
      <c r="K105" s="82"/>
      <c r="L105" s="82"/>
      <c r="M105" s="82"/>
      <c r="N105" s="82"/>
      <c r="O105" s="82"/>
      <c r="P105" s="82"/>
      <c r="Q105" s="82"/>
      <c r="R105" s="82"/>
      <c r="S105" s="82"/>
      <c r="T105" s="82"/>
      <c r="U105" s="82"/>
      <c r="V105" s="55"/>
      <c r="W105" s="55"/>
      <c r="X105" s="54"/>
    </row>
    <row r="106" spans="1:24" x14ac:dyDescent="0.3">
      <c r="A106" s="34">
        <v>95</v>
      </c>
      <c r="B106" s="35"/>
      <c r="C106" s="36"/>
      <c r="D106" s="37"/>
      <c r="E106" s="37"/>
      <c r="F106" s="38"/>
      <c r="G106" s="88"/>
      <c r="H106" s="89"/>
      <c r="I106" s="90"/>
      <c r="J106" s="89"/>
      <c r="K106" s="82"/>
      <c r="L106" s="82"/>
      <c r="M106" s="82"/>
      <c r="N106" s="82"/>
      <c r="O106" s="82"/>
      <c r="P106" s="82"/>
      <c r="Q106" s="82"/>
      <c r="R106" s="82"/>
      <c r="S106" s="82"/>
      <c r="T106" s="82"/>
      <c r="U106" s="82"/>
      <c r="V106" s="55"/>
      <c r="W106" s="55"/>
      <c r="X106" s="54"/>
    </row>
    <row r="107" spans="1:24" x14ac:dyDescent="0.3">
      <c r="A107" s="34">
        <v>96</v>
      </c>
      <c r="B107" s="35"/>
      <c r="C107" s="36"/>
      <c r="D107" s="37"/>
      <c r="E107" s="37"/>
      <c r="F107" s="38"/>
      <c r="G107" s="88"/>
      <c r="H107" s="89"/>
      <c r="I107" s="90"/>
      <c r="J107" s="89"/>
      <c r="K107" s="82"/>
      <c r="L107" s="82"/>
      <c r="M107" s="82"/>
      <c r="N107" s="82"/>
      <c r="O107" s="82"/>
      <c r="P107" s="82"/>
      <c r="Q107" s="82"/>
      <c r="R107" s="82"/>
      <c r="S107" s="82"/>
      <c r="T107" s="82"/>
      <c r="U107" s="82"/>
      <c r="V107" s="55"/>
      <c r="W107" s="55"/>
      <c r="X107" s="54"/>
    </row>
    <row r="108" spans="1:24" x14ac:dyDescent="0.3">
      <c r="A108" s="34">
        <v>97</v>
      </c>
      <c r="B108" s="35"/>
      <c r="C108" s="36"/>
      <c r="D108" s="37"/>
      <c r="E108" s="37"/>
      <c r="F108" s="38"/>
      <c r="G108" s="88"/>
      <c r="H108" s="89"/>
      <c r="I108" s="90"/>
      <c r="J108" s="89"/>
      <c r="K108" s="82"/>
      <c r="L108" s="82"/>
      <c r="M108" s="82"/>
      <c r="N108" s="82"/>
      <c r="O108" s="82"/>
      <c r="P108" s="82"/>
      <c r="Q108" s="82"/>
      <c r="R108" s="82"/>
      <c r="S108" s="82"/>
      <c r="T108" s="82"/>
      <c r="U108" s="82"/>
      <c r="V108" s="55"/>
      <c r="W108" s="55"/>
      <c r="X108" s="54"/>
    </row>
    <row r="109" spans="1:24" x14ac:dyDescent="0.3">
      <c r="A109" s="34">
        <v>98</v>
      </c>
      <c r="B109" s="35"/>
      <c r="C109" s="36"/>
      <c r="D109" s="37"/>
      <c r="E109" s="37"/>
      <c r="F109" s="38"/>
      <c r="G109" s="88"/>
      <c r="H109" s="89"/>
      <c r="I109" s="90"/>
      <c r="J109" s="89"/>
      <c r="K109" s="82"/>
      <c r="L109" s="82"/>
      <c r="M109" s="82"/>
      <c r="N109" s="82"/>
      <c r="O109" s="82"/>
      <c r="P109" s="82"/>
      <c r="Q109" s="82"/>
      <c r="R109" s="82"/>
      <c r="S109" s="82"/>
      <c r="T109" s="82"/>
      <c r="U109" s="82"/>
      <c r="V109" s="55"/>
      <c r="W109" s="55"/>
      <c r="X109" s="54"/>
    </row>
    <row r="110" spans="1:24" x14ac:dyDescent="0.3">
      <c r="A110" s="34">
        <v>99</v>
      </c>
      <c r="B110" s="35"/>
      <c r="C110" s="36"/>
      <c r="D110" s="37"/>
      <c r="E110" s="37"/>
      <c r="F110" s="38"/>
      <c r="G110" s="88"/>
      <c r="H110" s="89"/>
      <c r="I110" s="90"/>
      <c r="J110" s="89"/>
      <c r="K110" s="82"/>
      <c r="L110" s="82"/>
      <c r="M110" s="82"/>
      <c r="N110" s="82"/>
      <c r="O110" s="82"/>
      <c r="P110" s="82"/>
      <c r="Q110" s="82"/>
      <c r="R110" s="82"/>
      <c r="S110" s="82"/>
      <c r="T110" s="82"/>
      <c r="U110" s="82"/>
      <c r="V110" s="55"/>
      <c r="W110" s="55"/>
      <c r="X110" s="54"/>
    </row>
    <row r="111" spans="1:24" ht="15" thickBot="1" x14ac:dyDescent="0.35">
      <c r="A111" s="39">
        <v>100</v>
      </c>
      <c r="B111" s="40"/>
      <c r="C111" s="41"/>
      <c r="D111" s="42"/>
      <c r="E111" s="42"/>
      <c r="F111" s="43"/>
      <c r="G111" s="93"/>
      <c r="H111" s="94"/>
      <c r="I111" s="95"/>
      <c r="J111" s="94"/>
      <c r="K111" s="96"/>
      <c r="L111" s="96"/>
      <c r="M111" s="96"/>
      <c r="N111" s="96"/>
      <c r="O111" s="96"/>
      <c r="P111" s="96"/>
      <c r="Q111" s="96"/>
      <c r="R111" s="96"/>
      <c r="S111" s="96"/>
      <c r="T111" s="96"/>
      <c r="U111" s="96"/>
      <c r="V111" s="57"/>
      <c r="W111" s="57"/>
      <c r="X111" s="56"/>
    </row>
    <row r="117" spans="3:6" x14ac:dyDescent="0.3">
      <c r="C117" s="27">
        <v>0</v>
      </c>
      <c r="D117" s="27">
        <v>0</v>
      </c>
      <c r="E117" s="27">
        <v>0</v>
      </c>
      <c r="F117" s="27">
        <v>1</v>
      </c>
    </row>
    <row r="118" spans="3:6" x14ac:dyDescent="0.3">
      <c r="C118" s="27">
        <v>0</v>
      </c>
      <c r="D118" s="27">
        <v>0</v>
      </c>
      <c r="E118" s="27">
        <v>0</v>
      </c>
      <c r="F118" s="27">
        <v>1</v>
      </c>
    </row>
    <row r="119" spans="3:6" x14ac:dyDescent="0.3">
      <c r="C119" s="27">
        <v>0</v>
      </c>
      <c r="D119" s="27">
        <v>0</v>
      </c>
      <c r="E119" s="27">
        <v>0</v>
      </c>
      <c r="F119" s="27">
        <v>1</v>
      </c>
    </row>
    <row r="120" spans="3:6" x14ac:dyDescent="0.3">
      <c r="C120" s="27">
        <v>0</v>
      </c>
      <c r="D120" s="27">
        <v>0</v>
      </c>
      <c r="E120" s="27">
        <v>0</v>
      </c>
      <c r="F120" s="27">
        <v>1</v>
      </c>
    </row>
    <row r="121" spans="3:6" x14ac:dyDescent="0.3">
      <c r="C121" s="27">
        <v>0</v>
      </c>
      <c r="D121" s="27">
        <v>0</v>
      </c>
      <c r="E121" s="27">
        <v>0</v>
      </c>
      <c r="F121" s="27">
        <v>1</v>
      </c>
    </row>
    <row r="122" spans="3:6" x14ac:dyDescent="0.3">
      <c r="C122" s="27">
        <v>0</v>
      </c>
      <c r="D122" s="27">
        <v>0</v>
      </c>
      <c r="E122" s="27">
        <v>0</v>
      </c>
      <c r="F122" s="27">
        <v>1</v>
      </c>
    </row>
    <row r="123" spans="3:6" x14ac:dyDescent="0.3">
      <c r="C123" s="27">
        <v>0</v>
      </c>
      <c r="D123" s="27">
        <v>0</v>
      </c>
      <c r="E123" s="27">
        <v>0</v>
      </c>
      <c r="F123" s="27">
        <v>1</v>
      </c>
    </row>
    <row r="124" spans="3:6" x14ac:dyDescent="0.3">
      <c r="C124" s="27">
        <v>0</v>
      </c>
      <c r="D124" s="27">
        <v>0</v>
      </c>
      <c r="E124" s="27">
        <v>0</v>
      </c>
      <c r="F124" s="27">
        <v>1</v>
      </c>
    </row>
    <row r="125" spans="3:6" x14ac:dyDescent="0.3">
      <c r="C125" s="27">
        <v>0</v>
      </c>
      <c r="D125" s="27">
        <v>0</v>
      </c>
      <c r="E125" s="27">
        <v>0</v>
      </c>
      <c r="F125" s="27">
        <v>1</v>
      </c>
    </row>
    <row r="126" spans="3:6" x14ac:dyDescent="0.3">
      <c r="C126" s="27">
        <v>0</v>
      </c>
      <c r="D126" s="27">
        <v>0</v>
      </c>
      <c r="E126" s="27">
        <v>0</v>
      </c>
      <c r="F126" s="27">
        <v>1</v>
      </c>
    </row>
    <row r="127" spans="3:6" x14ac:dyDescent="0.3">
      <c r="C127" s="27">
        <v>0</v>
      </c>
      <c r="D127" s="27">
        <v>0</v>
      </c>
      <c r="E127" s="27">
        <v>0</v>
      </c>
      <c r="F127" s="27">
        <v>1</v>
      </c>
    </row>
    <row r="128" spans="3:6" x14ac:dyDescent="0.3">
      <c r="C128" s="27">
        <v>0</v>
      </c>
      <c r="D128" s="27">
        <v>0</v>
      </c>
      <c r="E128" s="27">
        <v>0</v>
      </c>
      <c r="F128" s="27">
        <v>1</v>
      </c>
    </row>
    <row r="129" spans="3:6" x14ac:dyDescent="0.3">
      <c r="C129" s="27">
        <v>0</v>
      </c>
      <c r="D129" s="27">
        <v>0</v>
      </c>
      <c r="E129" s="27">
        <v>0</v>
      </c>
      <c r="F129" s="27">
        <v>1</v>
      </c>
    </row>
    <row r="130" spans="3:6" x14ac:dyDescent="0.3">
      <c r="C130" s="27">
        <v>0</v>
      </c>
      <c r="D130" s="27">
        <v>1</v>
      </c>
      <c r="E130" s="27">
        <v>0</v>
      </c>
      <c r="F130" s="27">
        <v>1</v>
      </c>
    </row>
    <row r="131" spans="3:6" x14ac:dyDescent="0.3">
      <c r="C131" s="27">
        <v>0</v>
      </c>
      <c r="D131" s="27">
        <v>0</v>
      </c>
      <c r="E131" s="27">
        <v>0</v>
      </c>
      <c r="F131" s="27">
        <v>1</v>
      </c>
    </row>
    <row r="132" spans="3:6" x14ac:dyDescent="0.3">
      <c r="C132" s="27">
        <v>0</v>
      </c>
      <c r="D132" s="27">
        <v>0</v>
      </c>
      <c r="E132" s="27">
        <v>0</v>
      </c>
      <c r="F132" s="27">
        <v>1</v>
      </c>
    </row>
    <row r="133" spans="3:6" x14ac:dyDescent="0.3">
      <c r="C133" s="27">
        <v>0</v>
      </c>
      <c r="D133" s="27">
        <v>0</v>
      </c>
      <c r="E133" s="27">
        <v>0</v>
      </c>
      <c r="F133" s="27">
        <v>1</v>
      </c>
    </row>
    <row r="134" spans="3:6" x14ac:dyDescent="0.3">
      <c r="C134" s="27">
        <v>0</v>
      </c>
      <c r="D134" s="27">
        <v>0</v>
      </c>
      <c r="E134" s="27">
        <v>0</v>
      </c>
      <c r="F134" s="27">
        <v>1</v>
      </c>
    </row>
    <row r="135" spans="3:6" x14ac:dyDescent="0.3">
      <c r="C135" s="27">
        <v>0</v>
      </c>
      <c r="D135" s="27">
        <v>1</v>
      </c>
      <c r="E135" s="27">
        <v>1</v>
      </c>
      <c r="F135" s="27">
        <v>1</v>
      </c>
    </row>
    <row r="136" spans="3:6" x14ac:dyDescent="0.3">
      <c r="C136" s="27">
        <v>0</v>
      </c>
      <c r="D136" s="27">
        <v>0</v>
      </c>
      <c r="E136" s="27">
        <v>0</v>
      </c>
      <c r="F136" s="27">
        <v>1</v>
      </c>
    </row>
    <row r="137" spans="3:6" x14ac:dyDescent="0.3">
      <c r="C137" s="27">
        <v>0</v>
      </c>
      <c r="D137" s="27">
        <v>0</v>
      </c>
      <c r="E137" s="27">
        <v>0</v>
      </c>
      <c r="F137" s="27">
        <v>1</v>
      </c>
    </row>
    <row r="138" spans="3:6" x14ac:dyDescent="0.3">
      <c r="C138" s="27">
        <v>0</v>
      </c>
      <c r="D138" s="27">
        <v>0</v>
      </c>
      <c r="E138" s="27">
        <v>0</v>
      </c>
      <c r="F138" s="27">
        <v>1</v>
      </c>
    </row>
    <row r="139" spans="3:6" x14ac:dyDescent="0.3">
      <c r="C139" s="27">
        <v>0</v>
      </c>
      <c r="D139" s="27">
        <v>0</v>
      </c>
      <c r="E139" s="27">
        <v>0</v>
      </c>
      <c r="F139" s="27">
        <v>1</v>
      </c>
    </row>
    <row r="140" spans="3:6" x14ac:dyDescent="0.3">
      <c r="C140" s="27">
        <v>1</v>
      </c>
      <c r="D140" s="27">
        <v>0</v>
      </c>
      <c r="E140" s="27">
        <v>0</v>
      </c>
      <c r="F140" s="27">
        <v>1</v>
      </c>
    </row>
    <row r="141" spans="3:6" x14ac:dyDescent="0.3">
      <c r="C141" s="27">
        <v>0</v>
      </c>
      <c r="D141" s="27">
        <v>0</v>
      </c>
      <c r="E141" s="27">
        <v>0</v>
      </c>
      <c r="F141" s="27">
        <v>1</v>
      </c>
    </row>
  </sheetData>
  <mergeCells count="24">
    <mergeCell ref="A8:X8"/>
    <mergeCell ref="V9:V11"/>
    <mergeCell ref="C2:D2"/>
    <mergeCell ref="C3:D3"/>
    <mergeCell ref="C4:D4"/>
    <mergeCell ref="C6:D6"/>
    <mergeCell ref="C7:D7"/>
    <mergeCell ref="A5:D5"/>
    <mergeCell ref="A1:D1"/>
    <mergeCell ref="W9:X9"/>
    <mergeCell ref="X10:X11"/>
    <mergeCell ref="W10:W11"/>
    <mergeCell ref="L10:M10"/>
    <mergeCell ref="H10:I10"/>
    <mergeCell ref="J10:K10"/>
    <mergeCell ref="H9:U9"/>
    <mergeCell ref="C9:F10"/>
    <mergeCell ref="A9:A11"/>
    <mergeCell ref="B9:B11"/>
    <mergeCell ref="G9:G11"/>
    <mergeCell ref="T10:U10"/>
    <mergeCell ref="R10:S10"/>
    <mergeCell ref="P10:Q10"/>
    <mergeCell ref="N10:O10"/>
  </mergeCells>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CW102"/>
  <sheetViews>
    <sheetView zoomScale="70" zoomScaleNormal="70" workbookViewId="0">
      <pane xSplit="1" ySplit="1" topLeftCell="B2" activePane="bottomRight" state="frozen"/>
      <selection pane="topRight" activeCell="C1" sqref="C1"/>
      <selection pane="bottomLeft" activeCell="A3" sqref="A3"/>
      <selection pane="bottomRight" activeCell="B6" sqref="B6"/>
    </sheetView>
  </sheetViews>
  <sheetFormatPr defaultColWidth="15.33203125" defaultRowHeight="14.4" x14ac:dyDescent="0.3"/>
  <cols>
    <col min="1" max="1" width="24.21875" style="1" customWidth="1"/>
    <col min="2" max="37" width="15.21875" style="1" customWidth="1"/>
    <col min="38" max="38" width="21.109375" style="1" customWidth="1"/>
    <col min="39" max="54" width="15.21875" style="1" customWidth="1"/>
    <col min="55" max="16384" width="15.33203125" style="1"/>
  </cols>
  <sheetData>
    <row r="1" spans="1:101" x14ac:dyDescent="0.3">
      <c r="A1" s="47"/>
      <c r="B1" s="48" t="str" cm="1">
        <f t="array" ref="B1:CW1">TRANSPOSE(IF('Network Data'!B12:B111 = "", "", 'Network Data'!B12:B111))</f>
        <v>Detritus</v>
      </c>
      <c r="C1" s="48" t="str">
        <v>Plant</v>
      </c>
      <c r="D1" s="48" t="str">
        <v>Invertebrate</v>
      </c>
      <c r="E1" s="48" t="str">
        <v>Vertebrate</v>
      </c>
      <c r="F1" s="48" t="str">
        <v/>
      </c>
      <c r="G1" s="48" t="str">
        <v/>
      </c>
      <c r="H1" s="48" t="str">
        <v/>
      </c>
      <c r="I1" s="48" t="str">
        <v/>
      </c>
      <c r="J1" s="48" t="str">
        <v/>
      </c>
      <c r="K1" s="48" t="str">
        <v/>
      </c>
      <c r="L1" s="48" t="str">
        <v/>
      </c>
      <c r="M1" s="48" t="str">
        <v/>
      </c>
      <c r="N1" s="48" t="str">
        <v/>
      </c>
      <c r="O1" s="48" t="str">
        <v/>
      </c>
      <c r="P1" s="48" t="str">
        <v/>
      </c>
      <c r="Q1" s="48" t="str">
        <v/>
      </c>
      <c r="R1" s="48" t="str">
        <v/>
      </c>
      <c r="S1" s="48" t="str">
        <v/>
      </c>
      <c r="T1" s="48" t="str">
        <v/>
      </c>
      <c r="U1" s="48" t="str">
        <v/>
      </c>
      <c r="V1" s="48" t="str">
        <v/>
      </c>
      <c r="W1" s="48" t="str">
        <v/>
      </c>
      <c r="X1" s="48" t="str">
        <v/>
      </c>
      <c r="Y1" s="48" t="str">
        <v/>
      </c>
      <c r="Z1" s="48" t="str">
        <v/>
      </c>
      <c r="AA1" s="48" t="str">
        <v/>
      </c>
      <c r="AB1" s="48" t="str">
        <v/>
      </c>
      <c r="AC1" s="48" t="str">
        <v/>
      </c>
      <c r="AD1" s="48" t="str">
        <v/>
      </c>
      <c r="AE1" s="48" t="str">
        <v/>
      </c>
      <c r="AF1" s="48" t="str">
        <v/>
      </c>
      <c r="AG1" s="48" t="str">
        <v/>
      </c>
      <c r="AH1" s="48" t="str">
        <v/>
      </c>
      <c r="AI1" s="48" t="str">
        <v/>
      </c>
      <c r="AJ1" s="48" t="str">
        <v/>
      </c>
      <c r="AK1" s="48" t="str">
        <v/>
      </c>
      <c r="AL1" s="48" t="str">
        <v/>
      </c>
      <c r="AM1" s="48" t="str">
        <v/>
      </c>
      <c r="AN1" s="48" t="str">
        <v/>
      </c>
      <c r="AO1" s="48" t="str">
        <v/>
      </c>
      <c r="AP1" s="48" t="str">
        <v/>
      </c>
      <c r="AQ1" s="48" t="str">
        <v/>
      </c>
      <c r="AR1" s="48" t="str">
        <v/>
      </c>
      <c r="AS1" s="48" t="str">
        <v/>
      </c>
      <c r="AT1" s="48" t="str">
        <v/>
      </c>
      <c r="AU1" s="48" t="str">
        <v/>
      </c>
      <c r="AV1" s="48" t="str">
        <v/>
      </c>
      <c r="AW1" s="48" t="str">
        <v/>
      </c>
      <c r="AX1" s="48" t="str">
        <v/>
      </c>
      <c r="AY1" s="48" t="str">
        <v/>
      </c>
      <c r="AZ1" s="48" t="str">
        <v/>
      </c>
      <c r="BA1" s="48" t="str">
        <v/>
      </c>
      <c r="BB1" s="48" t="str">
        <v/>
      </c>
      <c r="BC1" s="48" t="str">
        <v/>
      </c>
      <c r="BD1" s="48" t="str">
        <v/>
      </c>
      <c r="BE1" s="48" t="str">
        <v/>
      </c>
      <c r="BF1" s="48" t="str">
        <v/>
      </c>
      <c r="BG1" s="48" t="str">
        <v/>
      </c>
      <c r="BH1" s="48" t="str">
        <v/>
      </c>
      <c r="BI1" s="48" t="str">
        <v/>
      </c>
      <c r="BJ1" s="48" t="str">
        <v/>
      </c>
      <c r="BK1" s="48" t="str">
        <v/>
      </c>
      <c r="BL1" s="48" t="str">
        <v/>
      </c>
      <c r="BM1" s="48" t="str">
        <v/>
      </c>
      <c r="BN1" s="48" t="str">
        <v/>
      </c>
      <c r="BO1" s="48" t="str">
        <v/>
      </c>
      <c r="BP1" s="48" t="str">
        <v/>
      </c>
      <c r="BQ1" s="48" t="str">
        <v/>
      </c>
      <c r="BR1" s="48" t="str">
        <v/>
      </c>
      <c r="BS1" s="48" t="str">
        <v/>
      </c>
      <c r="BT1" s="48" t="str">
        <v/>
      </c>
      <c r="BU1" s="48" t="str">
        <v/>
      </c>
      <c r="BV1" s="48" t="str">
        <v/>
      </c>
      <c r="BW1" s="48" t="str">
        <v/>
      </c>
      <c r="BX1" s="48" t="str">
        <v/>
      </c>
      <c r="BY1" s="48" t="str">
        <v/>
      </c>
      <c r="BZ1" s="48" t="str">
        <v/>
      </c>
      <c r="CA1" s="48" t="str">
        <v/>
      </c>
      <c r="CB1" s="48" t="str">
        <v/>
      </c>
      <c r="CC1" s="48" t="str">
        <v/>
      </c>
      <c r="CD1" s="48" t="str">
        <v/>
      </c>
      <c r="CE1" s="48" t="str">
        <v/>
      </c>
      <c r="CF1" s="48" t="str">
        <v/>
      </c>
      <c r="CG1" s="48" t="str">
        <v/>
      </c>
      <c r="CH1" s="48" t="str">
        <v/>
      </c>
      <c r="CI1" s="48" t="str">
        <v/>
      </c>
      <c r="CJ1" s="48" t="str">
        <v/>
      </c>
      <c r="CK1" s="48" t="str">
        <v/>
      </c>
      <c r="CL1" s="48" t="str">
        <v/>
      </c>
      <c r="CM1" s="48" t="str">
        <v/>
      </c>
      <c r="CN1" s="48" t="str">
        <v/>
      </c>
      <c r="CO1" s="48" t="str">
        <v/>
      </c>
      <c r="CP1" s="48" t="str">
        <v/>
      </c>
      <c r="CQ1" s="48" t="str">
        <v/>
      </c>
      <c r="CR1" s="48" t="str">
        <v/>
      </c>
      <c r="CS1" s="48" t="str">
        <v/>
      </c>
      <c r="CT1" s="48" t="str">
        <v/>
      </c>
      <c r="CU1" s="48" t="str">
        <v/>
      </c>
      <c r="CV1" s="48" t="str">
        <v/>
      </c>
      <c r="CW1" s="48" t="str">
        <v/>
      </c>
    </row>
    <row r="2" spans="1:101" x14ac:dyDescent="0.3">
      <c r="A2" s="48" t="str" cm="1">
        <f t="array" ref="A2:A101">IF('Network Data'!B12:B111 = "", "", 'Network Data'!B12:B111)</f>
        <v>Detritus</v>
      </c>
      <c r="B2" s="62"/>
      <c r="C2" s="63"/>
      <c r="D2" s="63">
        <v>1</v>
      </c>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13"/>
      <c r="AH2" s="21"/>
      <c r="AI2" s="21"/>
      <c r="AJ2" s="21"/>
      <c r="AK2" s="21"/>
      <c r="AL2" s="49"/>
      <c r="AM2" s="49"/>
      <c r="AN2" s="49"/>
      <c r="AO2" s="49"/>
      <c r="AP2" s="49"/>
      <c r="AQ2" s="49"/>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1"/>
    </row>
    <row r="3" spans="1:101" x14ac:dyDescent="0.3">
      <c r="A3" s="48" t="str">
        <v>Plant</v>
      </c>
      <c r="B3" s="63">
        <v>1</v>
      </c>
      <c r="C3" s="63"/>
      <c r="D3" s="63">
        <v>1</v>
      </c>
      <c r="E3" s="62"/>
      <c r="F3" s="62"/>
      <c r="G3" s="64"/>
      <c r="H3" s="63"/>
      <c r="I3" s="62"/>
      <c r="J3" s="63"/>
      <c r="K3" s="62"/>
      <c r="L3" s="63"/>
      <c r="M3" s="63"/>
      <c r="N3" s="63"/>
      <c r="O3" s="63"/>
      <c r="P3" s="64"/>
      <c r="Q3" s="62"/>
      <c r="R3" s="63"/>
      <c r="S3" s="63"/>
      <c r="T3" s="63"/>
      <c r="U3" s="63"/>
      <c r="V3" s="62"/>
      <c r="W3" s="62"/>
      <c r="X3" s="63"/>
      <c r="Y3" s="63"/>
      <c r="Z3" s="63"/>
      <c r="AA3" s="63"/>
      <c r="AB3" s="63"/>
      <c r="AC3" s="63"/>
      <c r="AD3" s="63"/>
      <c r="AE3" s="63"/>
      <c r="AF3" s="63"/>
      <c r="AG3" s="13"/>
      <c r="AH3" s="13"/>
      <c r="AI3" s="13"/>
      <c r="AJ3" s="13"/>
      <c r="AK3" s="13"/>
      <c r="AL3" s="16"/>
      <c r="AM3" s="16"/>
      <c r="AN3" s="16"/>
      <c r="AO3" s="16"/>
      <c r="AP3" s="16"/>
      <c r="AQ3" s="16"/>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7"/>
    </row>
    <row r="4" spans="1:101" x14ac:dyDescent="0.3">
      <c r="A4" s="48" t="str">
        <v>Invertebrate</v>
      </c>
      <c r="B4" s="63">
        <v>1</v>
      </c>
      <c r="C4" s="63"/>
      <c r="D4" s="63"/>
      <c r="E4" s="63">
        <v>1</v>
      </c>
      <c r="F4" s="63"/>
      <c r="G4" s="63"/>
      <c r="H4" s="63"/>
      <c r="I4" s="63"/>
      <c r="J4" s="63"/>
      <c r="K4" s="63"/>
      <c r="L4" s="64"/>
      <c r="M4" s="63"/>
      <c r="N4" s="63"/>
      <c r="O4" s="63"/>
      <c r="P4" s="63"/>
      <c r="Q4" s="63"/>
      <c r="R4" s="63"/>
      <c r="S4" s="63"/>
      <c r="T4" s="63"/>
      <c r="U4" s="63"/>
      <c r="V4" s="63"/>
      <c r="W4" s="63"/>
      <c r="X4" s="63"/>
      <c r="Y4" s="63"/>
      <c r="Z4" s="63"/>
      <c r="AA4" s="63"/>
      <c r="AB4" s="63"/>
      <c r="AC4" s="63"/>
      <c r="AD4" s="63"/>
      <c r="AE4" s="63"/>
      <c r="AF4" s="63"/>
      <c r="AG4" s="13"/>
      <c r="AH4" s="13"/>
      <c r="AI4" s="13"/>
      <c r="AJ4" s="13"/>
      <c r="AK4" s="13"/>
      <c r="AL4" s="16"/>
      <c r="AM4" s="16"/>
      <c r="AN4" s="16"/>
      <c r="AO4" s="16"/>
      <c r="AP4" s="16"/>
      <c r="AQ4" s="16"/>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7"/>
    </row>
    <row r="5" spans="1:101" x14ac:dyDescent="0.3">
      <c r="A5" s="48" t="str">
        <v>Vertebrate</v>
      </c>
      <c r="B5" s="63">
        <v>1</v>
      </c>
      <c r="C5" s="63"/>
      <c r="D5" s="63"/>
      <c r="E5" s="63"/>
      <c r="F5" s="62"/>
      <c r="G5" s="63"/>
      <c r="H5" s="63"/>
      <c r="I5" s="63"/>
      <c r="J5" s="63"/>
      <c r="K5" s="63"/>
      <c r="L5" s="64"/>
      <c r="M5" s="65"/>
      <c r="N5" s="63"/>
      <c r="O5" s="63"/>
      <c r="P5" s="63"/>
      <c r="Q5" s="63"/>
      <c r="R5" s="63"/>
      <c r="S5" s="63"/>
      <c r="T5" s="63"/>
      <c r="U5" s="63"/>
      <c r="V5" s="63"/>
      <c r="W5" s="63"/>
      <c r="X5" s="63"/>
      <c r="Y5" s="63"/>
      <c r="Z5" s="63"/>
      <c r="AA5" s="63"/>
      <c r="AB5" s="63"/>
      <c r="AC5" s="63"/>
      <c r="AD5" s="63"/>
      <c r="AE5" s="63"/>
      <c r="AF5" s="63"/>
      <c r="AG5" s="13"/>
      <c r="AH5" s="13"/>
      <c r="AI5" s="13"/>
      <c r="AJ5" s="13"/>
      <c r="AK5" s="13"/>
      <c r="AL5" s="16"/>
      <c r="AM5" s="16"/>
      <c r="AN5" s="16"/>
      <c r="AO5" s="16"/>
      <c r="AP5" s="16"/>
      <c r="AQ5" s="16"/>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7"/>
    </row>
    <row r="6" spans="1:101" x14ac:dyDescent="0.3">
      <c r="A6" s="48" t="str">
        <v/>
      </c>
      <c r="B6" s="62"/>
      <c r="C6" s="63"/>
      <c r="D6" s="63"/>
      <c r="E6" s="63"/>
      <c r="F6" s="62"/>
      <c r="G6" s="63"/>
      <c r="H6" s="63"/>
      <c r="I6" s="63"/>
      <c r="J6" s="63"/>
      <c r="K6" s="63"/>
      <c r="L6" s="64"/>
      <c r="M6" s="63"/>
      <c r="N6" s="63"/>
      <c r="O6" s="63"/>
      <c r="P6" s="63"/>
      <c r="Q6" s="63"/>
      <c r="R6" s="63"/>
      <c r="S6" s="62"/>
      <c r="T6" s="63"/>
      <c r="U6" s="63"/>
      <c r="V6" s="63"/>
      <c r="W6" s="63"/>
      <c r="X6" s="63"/>
      <c r="Y6" s="63"/>
      <c r="Z6" s="63"/>
      <c r="AA6" s="63"/>
      <c r="AB6" s="63"/>
      <c r="AC6" s="63"/>
      <c r="AD6" s="63"/>
      <c r="AE6" s="63"/>
      <c r="AF6" s="63"/>
      <c r="AG6" s="13"/>
      <c r="AH6" s="13"/>
      <c r="AI6" s="13"/>
      <c r="AJ6" s="13"/>
      <c r="AK6" s="13"/>
      <c r="AL6" s="16"/>
      <c r="AM6" s="16"/>
      <c r="AN6" s="16"/>
      <c r="AO6" s="16"/>
      <c r="AP6" s="16"/>
      <c r="AQ6" s="16"/>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7"/>
    </row>
    <row r="7" spans="1:101" x14ac:dyDescent="0.3">
      <c r="A7" s="48" t="str">
        <v/>
      </c>
      <c r="B7" s="63"/>
      <c r="C7" s="63"/>
      <c r="D7" s="62"/>
      <c r="E7" s="63"/>
      <c r="F7" s="62"/>
      <c r="G7" s="63"/>
      <c r="H7" s="63"/>
      <c r="I7" s="62"/>
      <c r="J7" s="62"/>
      <c r="K7" s="63"/>
      <c r="L7" s="63"/>
      <c r="M7" s="62"/>
      <c r="N7" s="63"/>
      <c r="O7" s="64"/>
      <c r="P7" s="62"/>
      <c r="Q7" s="63"/>
      <c r="R7" s="63"/>
      <c r="S7" s="62"/>
      <c r="T7" s="63"/>
      <c r="U7" s="63"/>
      <c r="V7" s="63"/>
      <c r="W7" s="62"/>
      <c r="X7" s="63"/>
      <c r="Y7" s="63"/>
      <c r="Z7" s="63"/>
      <c r="AA7" s="63"/>
      <c r="AB7" s="63"/>
      <c r="AC7" s="63"/>
      <c r="AD7" s="63"/>
      <c r="AE7" s="63"/>
      <c r="AF7" s="63"/>
      <c r="AG7" s="13"/>
      <c r="AH7" s="13"/>
      <c r="AI7" s="13"/>
      <c r="AJ7" s="13"/>
      <c r="AK7" s="13"/>
      <c r="AL7" s="16"/>
      <c r="AM7" s="16"/>
      <c r="AN7" s="16"/>
      <c r="AO7" s="16"/>
      <c r="AP7" s="16"/>
      <c r="AQ7" s="16"/>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7"/>
    </row>
    <row r="8" spans="1:101" x14ac:dyDescent="0.3">
      <c r="A8" s="48" t="str">
        <v/>
      </c>
      <c r="B8" s="63"/>
      <c r="C8" s="63"/>
      <c r="D8" s="63"/>
      <c r="E8" s="63"/>
      <c r="F8" s="62"/>
      <c r="G8" s="63"/>
      <c r="H8" s="63"/>
      <c r="I8" s="63"/>
      <c r="J8" s="63"/>
      <c r="K8" s="63"/>
      <c r="L8" s="64"/>
      <c r="M8" s="65"/>
      <c r="N8" s="63"/>
      <c r="O8" s="63"/>
      <c r="P8" s="64"/>
      <c r="Q8" s="63"/>
      <c r="R8" s="63"/>
      <c r="S8" s="63"/>
      <c r="T8" s="63"/>
      <c r="U8" s="63"/>
      <c r="V8" s="63"/>
      <c r="W8" s="63"/>
      <c r="X8" s="63"/>
      <c r="Y8" s="63"/>
      <c r="Z8" s="63"/>
      <c r="AA8" s="63"/>
      <c r="AB8" s="63"/>
      <c r="AC8" s="63"/>
      <c r="AD8" s="63"/>
      <c r="AE8" s="63"/>
      <c r="AF8" s="63"/>
      <c r="AG8" s="13"/>
      <c r="AH8" s="13"/>
      <c r="AI8" s="13"/>
      <c r="AJ8" s="13"/>
      <c r="AK8" s="13"/>
      <c r="AL8" s="16"/>
      <c r="AM8" s="16"/>
      <c r="AN8" s="16"/>
      <c r="AO8" s="16"/>
      <c r="AP8" s="16"/>
      <c r="AQ8" s="16"/>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7"/>
    </row>
    <row r="9" spans="1:101" x14ac:dyDescent="0.3">
      <c r="A9" s="48" t="str">
        <v/>
      </c>
      <c r="B9" s="63"/>
      <c r="C9" s="63"/>
      <c r="D9" s="63"/>
      <c r="E9" s="63"/>
      <c r="F9" s="63"/>
      <c r="G9" s="63"/>
      <c r="H9" s="63"/>
      <c r="I9" s="63"/>
      <c r="J9" s="63"/>
      <c r="K9" s="63"/>
      <c r="L9" s="64"/>
      <c r="M9" s="63"/>
      <c r="N9" s="63"/>
      <c r="O9" s="63"/>
      <c r="P9" s="63"/>
      <c r="Q9" s="63"/>
      <c r="R9" s="63"/>
      <c r="S9" s="63"/>
      <c r="T9" s="63"/>
      <c r="U9" s="63"/>
      <c r="V9" s="63"/>
      <c r="W9" s="63"/>
      <c r="X9" s="63"/>
      <c r="Y9" s="63"/>
      <c r="Z9" s="63"/>
      <c r="AA9" s="63"/>
      <c r="AB9" s="63"/>
      <c r="AC9" s="63"/>
      <c r="AD9" s="63"/>
      <c r="AE9" s="63"/>
      <c r="AF9" s="63"/>
      <c r="AG9" s="13"/>
      <c r="AH9" s="13"/>
      <c r="AI9" s="13"/>
      <c r="AJ9" s="13"/>
      <c r="AK9" s="13"/>
      <c r="AL9" s="16"/>
      <c r="AM9" s="16"/>
      <c r="AN9" s="16"/>
      <c r="AO9" s="16"/>
      <c r="AP9" s="16"/>
      <c r="AQ9" s="16"/>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7"/>
    </row>
    <row r="10" spans="1:101" x14ac:dyDescent="0.3">
      <c r="A10" s="48" t="str">
        <v/>
      </c>
      <c r="B10" s="63"/>
      <c r="C10" s="63"/>
      <c r="D10" s="63"/>
      <c r="E10" s="63"/>
      <c r="F10" s="62"/>
      <c r="G10" s="63"/>
      <c r="H10" s="62"/>
      <c r="I10" s="63"/>
      <c r="J10" s="62"/>
      <c r="K10" s="63"/>
      <c r="L10" s="64"/>
      <c r="M10" s="62"/>
      <c r="N10" s="63"/>
      <c r="O10" s="63"/>
      <c r="P10" s="62"/>
      <c r="Q10" s="63"/>
      <c r="R10" s="63"/>
      <c r="S10" s="63"/>
      <c r="T10" s="63"/>
      <c r="U10" s="63"/>
      <c r="V10" s="62"/>
      <c r="W10" s="62"/>
      <c r="X10" s="63"/>
      <c r="Y10" s="63"/>
      <c r="Z10" s="63"/>
      <c r="AA10" s="63"/>
      <c r="AB10" s="63"/>
      <c r="AC10" s="63"/>
      <c r="AD10" s="63"/>
      <c r="AE10" s="63"/>
      <c r="AF10" s="63"/>
      <c r="AG10" s="13"/>
      <c r="AH10" s="13"/>
      <c r="AI10" s="13"/>
      <c r="AJ10" s="13"/>
      <c r="AK10" s="13"/>
      <c r="AL10" s="16"/>
      <c r="AM10" s="16"/>
      <c r="AN10" s="16"/>
      <c r="AO10" s="16"/>
      <c r="AP10" s="16"/>
      <c r="AQ10" s="16"/>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7"/>
    </row>
    <row r="11" spans="1:101" x14ac:dyDescent="0.3">
      <c r="A11" s="48" t="str">
        <v/>
      </c>
      <c r="B11" s="63"/>
      <c r="C11" s="63"/>
      <c r="D11" s="63"/>
      <c r="E11" s="64"/>
      <c r="F11" s="62"/>
      <c r="G11" s="63"/>
      <c r="H11" s="64"/>
      <c r="I11" s="63"/>
      <c r="J11" s="63"/>
      <c r="K11" s="64"/>
      <c r="L11" s="64"/>
      <c r="M11" s="64"/>
      <c r="N11" s="63"/>
      <c r="O11" s="63"/>
      <c r="P11" s="64"/>
      <c r="Q11" s="63"/>
      <c r="R11" s="63"/>
      <c r="S11" s="64"/>
      <c r="T11" s="63"/>
      <c r="U11" s="63"/>
      <c r="V11" s="64"/>
      <c r="W11" s="62"/>
      <c r="X11" s="63"/>
      <c r="Y11" s="63"/>
      <c r="Z11" s="63"/>
      <c r="AA11" s="63"/>
      <c r="AB11" s="63"/>
      <c r="AC11" s="63"/>
      <c r="AD11" s="63"/>
      <c r="AE11" s="63"/>
      <c r="AF11" s="63"/>
      <c r="AG11" s="13"/>
      <c r="AH11" s="13"/>
      <c r="AI11" s="13"/>
      <c r="AJ11" s="13"/>
      <c r="AK11" s="13"/>
      <c r="AL11" s="16"/>
      <c r="AM11" s="16"/>
      <c r="AN11" s="16"/>
      <c r="AO11" s="16"/>
      <c r="AP11" s="16"/>
      <c r="AQ11" s="16"/>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7"/>
    </row>
    <row r="12" spans="1:101" x14ac:dyDescent="0.3">
      <c r="A12" s="48" t="str">
        <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13"/>
      <c r="AH12" s="13"/>
      <c r="AI12" s="13"/>
      <c r="AJ12" s="13"/>
      <c r="AK12" s="13"/>
      <c r="AL12" s="16"/>
      <c r="AM12" s="16"/>
      <c r="AN12" s="16"/>
      <c r="AO12" s="16"/>
      <c r="AP12" s="16"/>
      <c r="AQ12" s="16"/>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7"/>
    </row>
    <row r="13" spans="1:101" x14ac:dyDescent="0.3">
      <c r="A13" s="48" t="str">
        <v/>
      </c>
      <c r="B13" s="63"/>
      <c r="C13" s="63"/>
      <c r="D13" s="63"/>
      <c r="E13" s="63"/>
      <c r="F13" s="62"/>
      <c r="G13" s="63"/>
      <c r="H13" s="63"/>
      <c r="I13" s="63"/>
      <c r="J13" s="63"/>
      <c r="K13" s="63"/>
      <c r="L13" s="64"/>
      <c r="M13" s="63"/>
      <c r="N13" s="63"/>
      <c r="O13" s="63"/>
      <c r="P13" s="63"/>
      <c r="Q13" s="63"/>
      <c r="R13" s="63"/>
      <c r="S13" s="63"/>
      <c r="T13" s="63"/>
      <c r="U13" s="63"/>
      <c r="V13" s="63"/>
      <c r="W13" s="63"/>
      <c r="X13" s="63"/>
      <c r="Y13" s="63"/>
      <c r="Z13" s="63"/>
      <c r="AA13" s="63"/>
      <c r="AB13" s="63"/>
      <c r="AC13" s="63"/>
      <c r="AD13" s="63"/>
      <c r="AE13" s="63"/>
      <c r="AF13" s="63"/>
      <c r="AG13" s="13"/>
      <c r="AH13" s="13"/>
      <c r="AI13" s="13"/>
      <c r="AJ13" s="13"/>
      <c r="AK13" s="13"/>
      <c r="AL13" s="16"/>
      <c r="AM13" s="16"/>
      <c r="AN13" s="16"/>
      <c r="AO13" s="16"/>
      <c r="AP13" s="16"/>
      <c r="AQ13" s="16"/>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7"/>
    </row>
    <row r="14" spans="1:101" x14ac:dyDescent="0.3">
      <c r="A14" s="48" t="str">
        <v/>
      </c>
      <c r="B14" s="63"/>
      <c r="C14" s="63"/>
      <c r="D14" s="62"/>
      <c r="E14" s="63"/>
      <c r="F14" s="62"/>
      <c r="G14" s="64"/>
      <c r="H14" s="63"/>
      <c r="I14" s="66"/>
      <c r="J14" s="63"/>
      <c r="K14" s="62"/>
      <c r="L14" s="63"/>
      <c r="M14" s="62"/>
      <c r="N14" s="63"/>
      <c r="O14" s="64"/>
      <c r="P14" s="64"/>
      <c r="Q14" s="64"/>
      <c r="R14" s="63"/>
      <c r="S14" s="63"/>
      <c r="T14" s="63"/>
      <c r="U14" s="63"/>
      <c r="V14" s="63"/>
      <c r="W14" s="62"/>
      <c r="X14" s="64"/>
      <c r="Y14" s="63"/>
      <c r="Z14" s="63"/>
      <c r="AA14" s="62"/>
      <c r="AB14" s="63"/>
      <c r="AC14" s="63"/>
      <c r="AD14" s="63"/>
      <c r="AE14" s="63"/>
      <c r="AF14" s="63"/>
      <c r="AG14" s="13"/>
      <c r="AH14" s="13"/>
      <c r="AI14" s="13"/>
      <c r="AJ14" s="13"/>
      <c r="AK14" s="13"/>
      <c r="AL14" s="16"/>
      <c r="AM14" s="16"/>
      <c r="AN14" s="16"/>
      <c r="AO14" s="16"/>
      <c r="AP14" s="16"/>
      <c r="AQ14" s="16"/>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7"/>
    </row>
    <row r="15" spans="1:101" x14ac:dyDescent="0.3">
      <c r="A15" s="48" t="str">
        <v/>
      </c>
      <c r="B15" s="63"/>
      <c r="C15" s="63"/>
      <c r="D15" s="63"/>
      <c r="E15" s="63"/>
      <c r="F15" s="63"/>
      <c r="G15" s="63"/>
      <c r="H15" s="63"/>
      <c r="I15" s="63"/>
      <c r="J15" s="63"/>
      <c r="K15" s="63"/>
      <c r="L15" s="63"/>
      <c r="M15" s="63"/>
      <c r="N15" s="63"/>
      <c r="O15" s="63"/>
      <c r="P15" s="62"/>
      <c r="Q15" s="63"/>
      <c r="R15" s="63"/>
      <c r="S15" s="63"/>
      <c r="T15" s="63"/>
      <c r="U15" s="63"/>
      <c r="V15" s="63"/>
      <c r="W15" s="63"/>
      <c r="X15" s="63"/>
      <c r="Y15" s="63"/>
      <c r="Z15" s="63"/>
      <c r="AA15" s="63"/>
      <c r="AB15" s="63"/>
      <c r="AC15" s="63"/>
      <c r="AD15" s="63"/>
      <c r="AE15" s="63"/>
      <c r="AF15" s="63"/>
      <c r="AG15" s="13"/>
      <c r="AH15" s="13"/>
      <c r="AI15" s="13"/>
      <c r="AJ15" s="13"/>
      <c r="AK15" s="13"/>
      <c r="AL15" s="16"/>
      <c r="AM15" s="16"/>
      <c r="AN15" s="16"/>
      <c r="AO15" s="16"/>
      <c r="AP15" s="16"/>
      <c r="AQ15" s="16"/>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7"/>
    </row>
    <row r="16" spans="1:101" x14ac:dyDescent="0.3">
      <c r="A16" s="48" t="str">
        <v/>
      </c>
      <c r="B16" s="63"/>
      <c r="C16" s="63"/>
      <c r="D16" s="63"/>
      <c r="E16" s="63"/>
      <c r="F16" s="63"/>
      <c r="G16" s="63"/>
      <c r="H16" s="63"/>
      <c r="I16" s="63"/>
      <c r="J16" s="63"/>
      <c r="K16" s="63"/>
      <c r="L16" s="64"/>
      <c r="M16" s="63"/>
      <c r="N16" s="63"/>
      <c r="O16" s="63"/>
      <c r="P16" s="63"/>
      <c r="Q16" s="63"/>
      <c r="R16" s="63"/>
      <c r="S16" s="63"/>
      <c r="T16" s="63"/>
      <c r="U16" s="63"/>
      <c r="V16" s="63"/>
      <c r="W16" s="63"/>
      <c r="X16" s="63"/>
      <c r="Y16" s="63"/>
      <c r="Z16" s="63"/>
      <c r="AA16" s="63"/>
      <c r="AB16" s="63"/>
      <c r="AC16" s="63"/>
      <c r="AD16" s="63"/>
      <c r="AE16" s="63"/>
      <c r="AF16" s="63"/>
      <c r="AG16" s="13"/>
      <c r="AH16" s="13"/>
      <c r="AI16" s="13"/>
      <c r="AJ16" s="13"/>
      <c r="AK16" s="13"/>
      <c r="AL16" s="16"/>
      <c r="AM16" s="16"/>
      <c r="AN16" s="16"/>
      <c r="AO16" s="16"/>
      <c r="AP16" s="16"/>
      <c r="AQ16" s="16"/>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7"/>
    </row>
    <row r="17" spans="1:101" x14ac:dyDescent="0.3">
      <c r="A17" s="48" t="str">
        <v/>
      </c>
      <c r="B17" s="63"/>
      <c r="C17" s="63"/>
      <c r="D17" s="63"/>
      <c r="E17" s="63"/>
      <c r="F17" s="62"/>
      <c r="G17" s="63"/>
      <c r="H17" s="63"/>
      <c r="I17" s="63"/>
      <c r="J17" s="63"/>
      <c r="K17" s="63"/>
      <c r="L17" s="64"/>
      <c r="M17" s="63"/>
      <c r="N17" s="63"/>
      <c r="O17" s="63"/>
      <c r="P17" s="63"/>
      <c r="Q17" s="63"/>
      <c r="R17" s="63"/>
      <c r="S17" s="63"/>
      <c r="T17" s="63"/>
      <c r="U17" s="63"/>
      <c r="V17" s="63"/>
      <c r="W17" s="63"/>
      <c r="X17" s="63"/>
      <c r="Y17" s="63"/>
      <c r="Z17" s="63"/>
      <c r="AA17" s="63"/>
      <c r="AB17" s="63"/>
      <c r="AC17" s="63"/>
      <c r="AD17" s="63"/>
      <c r="AE17" s="63"/>
      <c r="AF17" s="63"/>
      <c r="AG17" s="13"/>
      <c r="AH17" s="13"/>
      <c r="AI17" s="13"/>
      <c r="AJ17" s="13"/>
      <c r="AK17" s="13"/>
      <c r="AL17" s="16"/>
      <c r="AM17" s="16"/>
      <c r="AN17" s="16"/>
      <c r="AO17" s="16"/>
      <c r="AP17" s="16"/>
      <c r="AQ17" s="16"/>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7"/>
    </row>
    <row r="18" spans="1:101" x14ac:dyDescent="0.3">
      <c r="A18" s="48" t="str">
        <v/>
      </c>
      <c r="B18" s="63"/>
      <c r="C18" s="63"/>
      <c r="D18" s="62"/>
      <c r="E18" s="63"/>
      <c r="F18" s="62"/>
      <c r="G18" s="64"/>
      <c r="H18" s="63"/>
      <c r="I18" s="62"/>
      <c r="J18" s="62"/>
      <c r="K18" s="62"/>
      <c r="L18" s="63"/>
      <c r="M18" s="62"/>
      <c r="N18" s="63"/>
      <c r="O18" s="63"/>
      <c r="P18" s="64"/>
      <c r="Q18" s="64"/>
      <c r="R18" s="63"/>
      <c r="S18" s="63"/>
      <c r="T18" s="63"/>
      <c r="U18" s="63"/>
      <c r="V18" s="62"/>
      <c r="W18" s="62"/>
      <c r="X18" s="64"/>
      <c r="Y18" s="63"/>
      <c r="Z18" s="63"/>
      <c r="AA18" s="62"/>
      <c r="AB18" s="63"/>
      <c r="AC18" s="63"/>
      <c r="AD18" s="63"/>
      <c r="AE18" s="63"/>
      <c r="AF18" s="63"/>
      <c r="AG18" s="13"/>
      <c r="AH18" s="13"/>
      <c r="AI18" s="13"/>
      <c r="AJ18" s="13"/>
      <c r="AK18" s="13"/>
      <c r="AL18" s="16"/>
      <c r="AM18" s="16"/>
      <c r="AN18" s="16"/>
      <c r="AO18" s="16"/>
      <c r="AP18" s="16"/>
      <c r="AQ18" s="16"/>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7"/>
    </row>
    <row r="19" spans="1:101" x14ac:dyDescent="0.3">
      <c r="A19" s="48" t="str">
        <v/>
      </c>
      <c r="B19" s="63"/>
      <c r="C19" s="63"/>
      <c r="D19" s="63"/>
      <c r="E19" s="63"/>
      <c r="F19" s="62"/>
      <c r="G19" s="63"/>
      <c r="H19" s="63"/>
      <c r="I19" s="63"/>
      <c r="J19" s="63"/>
      <c r="K19" s="64"/>
      <c r="L19" s="63"/>
      <c r="M19" s="63"/>
      <c r="N19" s="63"/>
      <c r="O19" s="63"/>
      <c r="P19" s="62"/>
      <c r="Q19" s="63"/>
      <c r="R19" s="63"/>
      <c r="S19" s="63"/>
      <c r="T19" s="63"/>
      <c r="U19" s="63"/>
      <c r="V19" s="63"/>
      <c r="W19" s="63"/>
      <c r="X19" s="63"/>
      <c r="Y19" s="63"/>
      <c r="Z19" s="63"/>
      <c r="AA19" s="63"/>
      <c r="AB19" s="63"/>
      <c r="AC19" s="63"/>
      <c r="AD19" s="63"/>
      <c r="AE19" s="63"/>
      <c r="AF19" s="63"/>
      <c r="AG19" s="13"/>
      <c r="AH19" s="13"/>
      <c r="AI19" s="13"/>
      <c r="AJ19" s="13"/>
      <c r="AK19" s="13"/>
      <c r="AL19" s="16"/>
      <c r="AM19" s="16"/>
      <c r="AN19" s="16"/>
      <c r="AO19" s="16"/>
      <c r="AP19" s="16"/>
      <c r="AQ19" s="16"/>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7"/>
    </row>
    <row r="20" spans="1:101" x14ac:dyDescent="0.3">
      <c r="A20" s="48" t="str">
        <v/>
      </c>
      <c r="B20" s="63"/>
      <c r="C20" s="63"/>
      <c r="D20" s="63"/>
      <c r="E20" s="63"/>
      <c r="F20" s="63"/>
      <c r="G20" s="63"/>
      <c r="H20" s="63"/>
      <c r="I20" s="63"/>
      <c r="J20" s="63"/>
      <c r="K20" s="63"/>
      <c r="L20" s="64"/>
      <c r="M20" s="63"/>
      <c r="N20" s="63"/>
      <c r="O20" s="63"/>
      <c r="P20" s="63"/>
      <c r="Q20" s="63"/>
      <c r="R20" s="63"/>
      <c r="S20" s="63"/>
      <c r="T20" s="63"/>
      <c r="U20" s="63"/>
      <c r="V20" s="63"/>
      <c r="W20" s="63"/>
      <c r="X20" s="63"/>
      <c r="Y20" s="63"/>
      <c r="Z20" s="63"/>
      <c r="AA20" s="63"/>
      <c r="AB20" s="63"/>
      <c r="AC20" s="63"/>
      <c r="AD20" s="63"/>
      <c r="AE20" s="63"/>
      <c r="AF20" s="63"/>
      <c r="AG20" s="13"/>
      <c r="AH20" s="13"/>
      <c r="AI20" s="13"/>
      <c r="AJ20" s="13"/>
      <c r="AK20" s="13"/>
      <c r="AL20" s="16"/>
      <c r="AM20" s="16"/>
      <c r="AN20" s="16"/>
      <c r="AO20" s="16"/>
      <c r="AP20" s="16"/>
      <c r="AQ20" s="16"/>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7"/>
    </row>
    <row r="21" spans="1:101" x14ac:dyDescent="0.3">
      <c r="A21" s="48" t="str">
        <v/>
      </c>
      <c r="B21" s="63"/>
      <c r="C21" s="63"/>
      <c r="D21" s="66"/>
      <c r="E21" s="63"/>
      <c r="F21" s="62"/>
      <c r="G21" s="63"/>
      <c r="H21" s="63"/>
      <c r="I21" s="62"/>
      <c r="J21" s="62"/>
      <c r="K21" s="62"/>
      <c r="L21" s="63"/>
      <c r="M21" s="63"/>
      <c r="N21" s="63"/>
      <c r="O21" s="64"/>
      <c r="P21" s="62"/>
      <c r="Q21" s="63"/>
      <c r="R21" s="63"/>
      <c r="S21" s="63"/>
      <c r="T21" s="62"/>
      <c r="U21" s="63"/>
      <c r="V21" s="63"/>
      <c r="W21" s="62"/>
      <c r="X21" s="63"/>
      <c r="Y21" s="63"/>
      <c r="Z21" s="63"/>
      <c r="AA21" s="66"/>
      <c r="AB21" s="63"/>
      <c r="AC21" s="63"/>
      <c r="AD21" s="63"/>
      <c r="AE21" s="63"/>
      <c r="AF21" s="63"/>
      <c r="AG21" s="13"/>
      <c r="AH21" s="13"/>
      <c r="AI21" s="13"/>
      <c r="AJ21" s="13"/>
      <c r="AK21" s="13"/>
      <c r="AL21" s="16"/>
      <c r="AM21" s="16"/>
      <c r="AN21" s="16"/>
      <c r="AO21" s="16"/>
      <c r="AP21" s="16"/>
      <c r="AQ21" s="16"/>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7"/>
    </row>
    <row r="22" spans="1:101" x14ac:dyDescent="0.3">
      <c r="A22" s="48" t="str">
        <v/>
      </c>
      <c r="B22" s="63"/>
      <c r="C22" s="63"/>
      <c r="D22" s="63"/>
      <c r="E22" s="63"/>
      <c r="F22" s="62"/>
      <c r="G22" s="63"/>
      <c r="H22" s="63"/>
      <c r="I22" s="63"/>
      <c r="J22" s="63"/>
      <c r="K22" s="63"/>
      <c r="L22" s="64"/>
      <c r="M22" s="63"/>
      <c r="N22" s="63"/>
      <c r="O22" s="63"/>
      <c r="P22" s="63"/>
      <c r="Q22" s="63"/>
      <c r="R22" s="63"/>
      <c r="S22" s="63"/>
      <c r="T22" s="63"/>
      <c r="U22" s="63"/>
      <c r="V22" s="63"/>
      <c r="W22" s="63"/>
      <c r="X22" s="63"/>
      <c r="Y22" s="63"/>
      <c r="Z22" s="63"/>
      <c r="AA22" s="63"/>
      <c r="AB22" s="63"/>
      <c r="AC22" s="63"/>
      <c r="AD22" s="63"/>
      <c r="AE22" s="63"/>
      <c r="AF22" s="63"/>
      <c r="AG22" s="13"/>
      <c r="AH22" s="13"/>
      <c r="AI22" s="13"/>
      <c r="AJ22" s="13"/>
      <c r="AK22" s="13"/>
      <c r="AL22" s="16"/>
      <c r="AM22" s="16"/>
      <c r="AN22" s="16"/>
      <c r="AO22" s="16"/>
      <c r="AP22" s="16"/>
      <c r="AQ22" s="16"/>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7"/>
    </row>
    <row r="23" spans="1:101" x14ac:dyDescent="0.3">
      <c r="A23" s="48" t="str">
        <v/>
      </c>
      <c r="B23" s="63"/>
      <c r="C23" s="63"/>
      <c r="D23" s="63"/>
      <c r="E23" s="62"/>
      <c r="F23" s="63"/>
      <c r="G23" s="63"/>
      <c r="H23" s="63"/>
      <c r="I23" s="63"/>
      <c r="J23" s="62"/>
      <c r="K23" s="62"/>
      <c r="L23" s="63"/>
      <c r="M23" s="63"/>
      <c r="N23" s="63"/>
      <c r="O23" s="63"/>
      <c r="P23" s="64"/>
      <c r="Q23" s="63"/>
      <c r="R23" s="63"/>
      <c r="S23" s="63"/>
      <c r="T23" s="63"/>
      <c r="U23" s="63"/>
      <c r="V23" s="63"/>
      <c r="W23" s="62"/>
      <c r="X23" s="63"/>
      <c r="Y23" s="63"/>
      <c r="Z23" s="63"/>
      <c r="AA23" s="63"/>
      <c r="AB23" s="63"/>
      <c r="AC23" s="63"/>
      <c r="AD23" s="63"/>
      <c r="AE23" s="63"/>
      <c r="AF23" s="63"/>
      <c r="AG23" s="13"/>
      <c r="AH23" s="13"/>
      <c r="AI23" s="13"/>
      <c r="AJ23" s="13"/>
      <c r="AK23" s="13"/>
      <c r="AL23" s="16"/>
      <c r="AM23" s="16"/>
      <c r="AN23" s="16"/>
      <c r="AO23" s="16"/>
      <c r="AP23" s="16"/>
      <c r="AQ23" s="16"/>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7"/>
    </row>
    <row r="24" spans="1:101" x14ac:dyDescent="0.3">
      <c r="A24" s="48" t="str">
        <v/>
      </c>
      <c r="B24" s="63"/>
      <c r="C24" s="63"/>
      <c r="D24" s="63"/>
      <c r="E24" s="63"/>
      <c r="F24" s="63"/>
      <c r="G24" s="63"/>
      <c r="H24" s="63"/>
      <c r="I24" s="63"/>
      <c r="J24" s="63"/>
      <c r="K24" s="63"/>
      <c r="L24" s="64"/>
      <c r="M24" s="63"/>
      <c r="N24" s="63"/>
      <c r="O24" s="63"/>
      <c r="P24" s="63"/>
      <c r="Q24" s="63"/>
      <c r="R24" s="63"/>
      <c r="S24" s="63"/>
      <c r="T24" s="63"/>
      <c r="U24" s="63"/>
      <c r="V24" s="63"/>
      <c r="W24" s="63"/>
      <c r="X24" s="63"/>
      <c r="Y24" s="63"/>
      <c r="Z24" s="63"/>
      <c r="AA24" s="63"/>
      <c r="AB24" s="63"/>
      <c r="AC24" s="63"/>
      <c r="AD24" s="63"/>
      <c r="AE24" s="63"/>
      <c r="AF24" s="63"/>
      <c r="AG24" s="13"/>
      <c r="AH24" s="13"/>
      <c r="AI24" s="13"/>
      <c r="AJ24" s="13"/>
      <c r="AK24" s="13"/>
      <c r="AL24" s="16"/>
      <c r="AM24" s="16"/>
      <c r="AN24" s="16"/>
      <c r="AO24" s="16"/>
      <c r="AP24" s="16"/>
      <c r="AQ24" s="16"/>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7"/>
    </row>
    <row r="25" spans="1:101" x14ac:dyDescent="0.3">
      <c r="A25" s="48" t="str">
        <v/>
      </c>
      <c r="B25" s="63"/>
      <c r="C25" s="63"/>
      <c r="D25" s="62"/>
      <c r="E25" s="62"/>
      <c r="F25" s="63"/>
      <c r="G25" s="64"/>
      <c r="H25" s="63"/>
      <c r="I25" s="62"/>
      <c r="J25" s="62"/>
      <c r="K25" s="62"/>
      <c r="L25" s="63"/>
      <c r="M25" s="64"/>
      <c r="N25" s="63"/>
      <c r="O25" s="64"/>
      <c r="P25" s="64"/>
      <c r="Q25" s="64"/>
      <c r="R25" s="63"/>
      <c r="S25" s="63"/>
      <c r="T25" s="62"/>
      <c r="U25" s="63"/>
      <c r="V25" s="62"/>
      <c r="W25" s="64"/>
      <c r="X25" s="64"/>
      <c r="Y25" s="63"/>
      <c r="Z25" s="63"/>
      <c r="AA25" s="62"/>
      <c r="AB25" s="63"/>
      <c r="AC25" s="63"/>
      <c r="AD25" s="63"/>
      <c r="AE25" s="63"/>
      <c r="AF25" s="63"/>
      <c r="AG25" s="13"/>
      <c r="AH25" s="13"/>
      <c r="AI25" s="13"/>
      <c r="AJ25" s="13"/>
      <c r="AK25" s="13"/>
      <c r="AL25" s="16"/>
      <c r="AM25" s="16"/>
      <c r="AN25" s="16"/>
      <c r="AO25" s="16"/>
      <c r="AP25" s="16"/>
      <c r="AQ25" s="16"/>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7"/>
    </row>
    <row r="26" spans="1:101" x14ac:dyDescent="0.3">
      <c r="A26" s="48" t="str">
        <v/>
      </c>
      <c r="B26" s="63"/>
      <c r="C26" s="63"/>
      <c r="D26" s="62"/>
      <c r="E26" s="62"/>
      <c r="F26" s="63"/>
      <c r="G26" s="64"/>
      <c r="H26" s="63"/>
      <c r="I26" s="62"/>
      <c r="J26" s="62"/>
      <c r="K26" s="62"/>
      <c r="L26" s="63"/>
      <c r="M26" s="64"/>
      <c r="N26" s="63"/>
      <c r="O26" s="63"/>
      <c r="P26" s="64"/>
      <c r="Q26" s="64"/>
      <c r="R26" s="63"/>
      <c r="S26" s="63"/>
      <c r="T26" s="62"/>
      <c r="U26" s="63"/>
      <c r="V26" s="62"/>
      <c r="W26" s="64"/>
      <c r="X26" s="64"/>
      <c r="Y26" s="63"/>
      <c r="Z26" s="63"/>
      <c r="AA26" s="62"/>
      <c r="AB26" s="63"/>
      <c r="AC26" s="63"/>
      <c r="AD26" s="63"/>
      <c r="AE26" s="63"/>
      <c r="AF26" s="63"/>
      <c r="AG26" s="13"/>
      <c r="AH26" s="13"/>
      <c r="AI26" s="13"/>
      <c r="AJ26" s="13"/>
      <c r="AK26" s="13"/>
      <c r="AL26" s="16"/>
      <c r="AM26" s="16"/>
      <c r="AN26" s="16"/>
      <c r="AO26" s="16"/>
      <c r="AP26" s="16"/>
      <c r="AQ26" s="16"/>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7"/>
    </row>
    <row r="27" spans="1:101" x14ac:dyDescent="0.3">
      <c r="A27" s="48" t="str">
        <v/>
      </c>
      <c r="B27" s="63"/>
      <c r="C27" s="63"/>
      <c r="D27" s="63"/>
      <c r="E27" s="63"/>
      <c r="F27" s="63"/>
      <c r="G27" s="63"/>
      <c r="H27" s="63"/>
      <c r="I27" s="63"/>
      <c r="J27" s="63"/>
      <c r="K27" s="63"/>
      <c r="L27" s="64"/>
      <c r="M27" s="63"/>
      <c r="N27" s="63"/>
      <c r="O27" s="63"/>
      <c r="P27" s="63"/>
      <c r="Q27" s="63"/>
      <c r="R27" s="63"/>
      <c r="S27" s="63"/>
      <c r="T27" s="63"/>
      <c r="U27" s="63"/>
      <c r="V27" s="63"/>
      <c r="W27" s="63"/>
      <c r="X27" s="63"/>
      <c r="Y27" s="63"/>
      <c r="Z27" s="63"/>
      <c r="AA27" s="63"/>
      <c r="AB27" s="63"/>
      <c r="AC27" s="63"/>
      <c r="AD27" s="63"/>
      <c r="AE27" s="63"/>
      <c r="AF27" s="63"/>
      <c r="AG27" s="13"/>
      <c r="AH27" s="13"/>
      <c r="AI27" s="13"/>
      <c r="AJ27" s="13"/>
      <c r="AK27" s="13"/>
      <c r="AL27" s="16"/>
      <c r="AM27" s="16"/>
      <c r="AN27" s="16"/>
      <c r="AO27" s="16"/>
      <c r="AP27" s="16"/>
      <c r="AQ27" s="16"/>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7"/>
    </row>
    <row r="28" spans="1:101" x14ac:dyDescent="0.3">
      <c r="A28" s="48" t="str">
        <v/>
      </c>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13"/>
      <c r="AH28" s="13"/>
      <c r="AI28" s="13"/>
      <c r="AJ28" s="13"/>
      <c r="AK28" s="13"/>
      <c r="AL28" s="16"/>
      <c r="AM28" s="16"/>
      <c r="AN28" s="16"/>
      <c r="AO28" s="16"/>
      <c r="AP28" s="16"/>
      <c r="AQ28" s="16"/>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7"/>
    </row>
    <row r="29" spans="1:101" x14ac:dyDescent="0.3">
      <c r="A29" s="48" t="str">
        <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13"/>
      <c r="AH29" s="13"/>
      <c r="AI29" s="13"/>
      <c r="AJ29" s="13"/>
      <c r="AK29" s="13"/>
      <c r="AL29" s="16"/>
      <c r="AM29" s="16"/>
      <c r="AN29" s="16"/>
      <c r="AO29" s="16"/>
      <c r="AP29" s="16"/>
      <c r="AQ29" s="16"/>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7"/>
    </row>
    <row r="30" spans="1:101" ht="14.4" customHeight="1" x14ac:dyDescent="0.3">
      <c r="A30" s="48" t="str">
        <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13"/>
      <c r="AH30" s="13"/>
      <c r="AI30" s="13"/>
      <c r="AJ30" s="13"/>
      <c r="AK30" s="13"/>
      <c r="AL30" s="16"/>
      <c r="AM30" s="16"/>
      <c r="AN30" s="16"/>
      <c r="AO30" s="16"/>
      <c r="AP30" s="16"/>
      <c r="AQ30" s="16"/>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7"/>
    </row>
    <row r="31" spans="1:101" ht="14.4" customHeight="1" x14ac:dyDescent="0.3">
      <c r="A31" s="48" t="str">
        <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13"/>
      <c r="AH31" s="13"/>
      <c r="AI31" s="13"/>
      <c r="AJ31" s="13"/>
      <c r="AK31" s="13"/>
      <c r="AL31" s="16"/>
      <c r="AM31" s="16"/>
      <c r="AN31" s="16"/>
      <c r="AO31" s="16"/>
      <c r="AP31" s="16"/>
      <c r="AQ31" s="16"/>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7"/>
    </row>
    <row r="32" spans="1:101" ht="14.4" customHeight="1" x14ac:dyDescent="0.3">
      <c r="A32" s="48" t="str">
        <v/>
      </c>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13"/>
      <c r="AH32" s="13"/>
      <c r="AI32" s="13"/>
      <c r="AJ32" s="13"/>
      <c r="AK32" s="13"/>
      <c r="AL32" s="16"/>
      <c r="AM32" s="16"/>
      <c r="AN32" s="16"/>
      <c r="AO32" s="16"/>
      <c r="AP32" s="16"/>
      <c r="AQ32" s="16"/>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7"/>
    </row>
    <row r="33" spans="1:101" ht="14.4" customHeight="1" x14ac:dyDescent="0.3">
      <c r="A33" s="48" t="str">
        <v/>
      </c>
      <c r="B33" s="20"/>
      <c r="C33" s="13"/>
      <c r="D33" s="13"/>
      <c r="E33" s="20"/>
      <c r="F33" s="13"/>
      <c r="G33" s="13"/>
      <c r="H33" s="13"/>
      <c r="I33" s="13"/>
      <c r="J33" s="13"/>
      <c r="K33" s="13"/>
      <c r="L33" s="13"/>
      <c r="M33" s="13"/>
      <c r="N33" s="13"/>
      <c r="O33" s="13"/>
      <c r="P33" s="13"/>
      <c r="Q33" s="13"/>
      <c r="R33" s="13"/>
      <c r="S33" s="13"/>
      <c r="T33" s="13"/>
      <c r="U33" s="13"/>
      <c r="V33" s="13"/>
      <c r="W33" s="13"/>
      <c r="X33" s="13"/>
      <c r="Y33" s="13"/>
      <c r="Z33" s="14"/>
      <c r="AA33" s="13"/>
      <c r="AB33" s="13"/>
      <c r="AC33" s="13"/>
      <c r="AD33" s="13"/>
      <c r="AE33" s="13"/>
      <c r="AF33" s="13"/>
      <c r="AG33" s="13"/>
      <c r="AH33" s="13"/>
      <c r="AI33" s="13"/>
      <c r="AJ33" s="13"/>
      <c r="AK33" s="13"/>
      <c r="AL33" s="16"/>
      <c r="AM33" s="16"/>
      <c r="AN33" s="16"/>
      <c r="AO33" s="16"/>
      <c r="AP33" s="16"/>
      <c r="AQ33" s="16"/>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7"/>
    </row>
    <row r="34" spans="1:101" ht="14.4" customHeight="1" x14ac:dyDescent="0.3">
      <c r="A34" s="48" t="str">
        <v/>
      </c>
      <c r="B34" s="20"/>
      <c r="C34" s="13"/>
      <c r="D34" s="13"/>
      <c r="E34" s="20"/>
      <c r="F34" s="13"/>
      <c r="G34" s="13"/>
      <c r="H34" s="13"/>
      <c r="I34" s="13"/>
      <c r="J34" s="13"/>
      <c r="K34" s="13"/>
      <c r="L34" s="13"/>
      <c r="M34" s="13"/>
      <c r="N34" s="13"/>
      <c r="O34" s="13"/>
      <c r="P34" s="13"/>
      <c r="Q34" s="13"/>
      <c r="R34" s="13"/>
      <c r="S34" s="13"/>
      <c r="T34" s="13"/>
      <c r="U34" s="13"/>
      <c r="V34" s="13"/>
      <c r="W34" s="13"/>
      <c r="X34" s="13"/>
      <c r="Y34" s="13"/>
      <c r="Z34" s="14"/>
      <c r="AA34" s="13"/>
      <c r="AB34" s="13"/>
      <c r="AC34" s="13"/>
      <c r="AD34" s="13"/>
      <c r="AE34" s="13"/>
      <c r="AF34" s="13"/>
      <c r="AG34" s="13"/>
      <c r="AH34" s="13"/>
      <c r="AI34" s="13"/>
      <c r="AJ34" s="13"/>
      <c r="AK34" s="13"/>
      <c r="AL34" s="16"/>
      <c r="AM34" s="16"/>
      <c r="AN34" s="16"/>
      <c r="AO34" s="16"/>
      <c r="AP34" s="16"/>
      <c r="AQ34" s="16"/>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7"/>
    </row>
    <row r="35" spans="1:101" ht="14.4" customHeight="1" x14ac:dyDescent="0.3">
      <c r="A35" s="48" t="str">
        <v/>
      </c>
      <c r="B35" s="20"/>
      <c r="C35" s="13"/>
      <c r="D35" s="13"/>
      <c r="E35" s="20"/>
      <c r="F35" s="13"/>
      <c r="G35" s="13"/>
      <c r="H35" s="13"/>
      <c r="I35" s="13"/>
      <c r="J35" s="13"/>
      <c r="K35" s="13"/>
      <c r="L35" s="13"/>
      <c r="M35" s="13"/>
      <c r="N35" s="13"/>
      <c r="O35" s="13"/>
      <c r="P35" s="13"/>
      <c r="Q35" s="13"/>
      <c r="R35" s="13"/>
      <c r="S35" s="13"/>
      <c r="T35" s="13"/>
      <c r="U35" s="13"/>
      <c r="V35" s="13"/>
      <c r="W35" s="13"/>
      <c r="X35" s="13"/>
      <c r="Y35" s="13"/>
      <c r="Z35" s="14"/>
      <c r="AA35" s="13"/>
      <c r="AB35" s="13"/>
      <c r="AC35" s="13"/>
      <c r="AD35" s="13"/>
      <c r="AE35" s="13"/>
      <c r="AF35" s="13"/>
      <c r="AG35" s="13"/>
      <c r="AH35" s="13"/>
      <c r="AI35" s="13"/>
      <c r="AJ35" s="13"/>
      <c r="AK35" s="13"/>
      <c r="AL35" s="16"/>
      <c r="AM35" s="16"/>
      <c r="AN35" s="16"/>
      <c r="AO35" s="16"/>
      <c r="AP35" s="16"/>
      <c r="AQ35" s="16"/>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7"/>
    </row>
    <row r="36" spans="1:101" ht="14.4" customHeight="1" x14ac:dyDescent="0.3">
      <c r="A36" s="48" t="str">
        <v/>
      </c>
      <c r="B36" s="20"/>
      <c r="C36" s="13"/>
      <c r="D36" s="13"/>
      <c r="E36" s="20"/>
      <c r="F36" s="13"/>
      <c r="G36" s="13"/>
      <c r="H36" s="13"/>
      <c r="I36" s="13"/>
      <c r="J36" s="13"/>
      <c r="K36" s="13"/>
      <c r="L36" s="13"/>
      <c r="M36" s="13"/>
      <c r="N36" s="13"/>
      <c r="O36" s="13"/>
      <c r="P36" s="13"/>
      <c r="Q36" s="13"/>
      <c r="R36" s="13"/>
      <c r="S36" s="13"/>
      <c r="T36" s="13"/>
      <c r="U36" s="13"/>
      <c r="V36" s="13"/>
      <c r="W36" s="13"/>
      <c r="X36" s="13"/>
      <c r="Y36" s="13"/>
      <c r="Z36" s="14"/>
      <c r="AA36" s="13"/>
      <c r="AB36" s="13"/>
      <c r="AC36" s="13"/>
      <c r="AD36" s="13"/>
      <c r="AE36" s="13"/>
      <c r="AF36" s="13"/>
      <c r="AG36" s="13"/>
      <c r="AH36" s="13"/>
      <c r="AI36" s="13"/>
      <c r="AJ36" s="13"/>
      <c r="AK36" s="13"/>
      <c r="AL36" s="16"/>
      <c r="AM36" s="16"/>
      <c r="AN36" s="16"/>
      <c r="AO36" s="16"/>
      <c r="AP36" s="16"/>
      <c r="AQ36" s="16"/>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7"/>
    </row>
    <row r="37" spans="1:101" ht="14.4" customHeight="1" x14ac:dyDescent="0.3">
      <c r="A37" s="48" t="str">
        <v/>
      </c>
      <c r="B37" s="20"/>
      <c r="C37" s="21"/>
      <c r="D37" s="21"/>
      <c r="E37" s="13"/>
      <c r="F37" s="13"/>
      <c r="G37" s="13"/>
      <c r="H37" s="13"/>
      <c r="I37" s="13"/>
      <c r="J37" s="13"/>
      <c r="K37" s="13"/>
      <c r="L37" s="13"/>
      <c r="M37" s="13"/>
      <c r="N37" s="13"/>
      <c r="O37" s="13"/>
      <c r="P37" s="13"/>
      <c r="Q37" s="13"/>
      <c r="R37" s="13"/>
      <c r="S37" s="13"/>
      <c r="T37" s="13"/>
      <c r="U37" s="13"/>
      <c r="V37" s="13"/>
      <c r="W37" s="13"/>
      <c r="X37" s="13"/>
      <c r="Y37" s="13"/>
      <c r="Z37" s="14"/>
      <c r="AA37" s="13"/>
      <c r="AB37" s="13"/>
      <c r="AC37" s="13"/>
      <c r="AD37" s="13"/>
      <c r="AE37" s="13"/>
      <c r="AF37" s="13"/>
      <c r="AG37" s="13"/>
      <c r="AH37" s="13"/>
      <c r="AI37" s="13"/>
      <c r="AJ37" s="13"/>
      <c r="AK37" s="13"/>
      <c r="AL37" s="16"/>
      <c r="AM37" s="16"/>
      <c r="AN37" s="16"/>
      <c r="AO37" s="16"/>
      <c r="AP37" s="16"/>
      <c r="AQ37" s="16"/>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7"/>
    </row>
    <row r="38" spans="1:101" ht="14.4" customHeight="1" x14ac:dyDescent="0.3">
      <c r="A38" s="48" t="str">
        <v/>
      </c>
      <c r="B38" s="20"/>
      <c r="C38" s="13"/>
      <c r="D38" s="13"/>
      <c r="E38" s="13"/>
      <c r="F38" s="13"/>
      <c r="G38" s="13"/>
      <c r="H38" s="13"/>
      <c r="I38" s="13"/>
      <c r="J38" s="13"/>
      <c r="K38" s="13"/>
      <c r="L38" s="13"/>
      <c r="M38" s="13"/>
      <c r="N38" s="13"/>
      <c r="O38" s="13"/>
      <c r="P38" s="13"/>
      <c r="Q38" s="13"/>
      <c r="R38" s="13"/>
      <c r="S38" s="13"/>
      <c r="T38" s="13"/>
      <c r="U38" s="13"/>
      <c r="V38" s="13"/>
      <c r="W38" s="13"/>
      <c r="X38" s="13"/>
      <c r="Y38" s="13"/>
      <c r="Z38" s="14"/>
      <c r="AA38" s="13"/>
      <c r="AB38" s="13"/>
      <c r="AC38" s="13"/>
      <c r="AD38" s="13"/>
      <c r="AE38" s="13"/>
      <c r="AF38" s="13"/>
      <c r="AG38" s="13"/>
      <c r="AH38" s="13"/>
      <c r="AI38" s="13"/>
      <c r="AJ38" s="13"/>
      <c r="AK38" s="13"/>
      <c r="AL38" s="16"/>
      <c r="AM38" s="16"/>
      <c r="AN38" s="16"/>
      <c r="AO38" s="16"/>
      <c r="AP38" s="16"/>
      <c r="AQ38" s="16"/>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7"/>
    </row>
    <row r="39" spans="1:101" ht="14.4" customHeight="1" x14ac:dyDescent="0.3">
      <c r="A39" s="48" t="str">
        <v/>
      </c>
      <c r="B39" s="20"/>
      <c r="C39" s="13"/>
      <c r="D39" s="13"/>
      <c r="E39" s="13"/>
      <c r="F39" s="13"/>
      <c r="G39" s="13"/>
      <c r="H39" s="13"/>
      <c r="I39" s="13"/>
      <c r="J39" s="13"/>
      <c r="K39" s="13"/>
      <c r="L39" s="13"/>
      <c r="M39" s="13"/>
      <c r="N39" s="13"/>
      <c r="O39" s="13"/>
      <c r="P39" s="13"/>
      <c r="Q39" s="13"/>
      <c r="R39" s="13"/>
      <c r="S39" s="13"/>
      <c r="T39" s="13"/>
      <c r="U39" s="13"/>
      <c r="V39" s="13"/>
      <c r="W39" s="13"/>
      <c r="X39" s="13"/>
      <c r="Y39" s="13"/>
      <c r="Z39" s="14"/>
      <c r="AA39" s="13"/>
      <c r="AB39" s="13"/>
      <c r="AC39" s="13"/>
      <c r="AD39" s="13"/>
      <c r="AE39" s="13"/>
      <c r="AF39" s="13"/>
      <c r="AG39" s="13"/>
      <c r="AH39" s="13"/>
      <c r="AI39" s="13"/>
      <c r="AJ39" s="13"/>
      <c r="AK39" s="13"/>
      <c r="AL39" s="16"/>
      <c r="AM39" s="16"/>
      <c r="AN39" s="16"/>
      <c r="AO39" s="16"/>
      <c r="AP39" s="16"/>
      <c r="AQ39" s="16"/>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7"/>
    </row>
    <row r="40" spans="1:101" ht="14.4" customHeight="1" x14ac:dyDescent="0.3">
      <c r="A40" s="48" t="str">
        <v/>
      </c>
      <c r="B40" s="20"/>
      <c r="C40" s="13"/>
      <c r="D40" s="13"/>
      <c r="E40" s="13"/>
      <c r="F40" s="13"/>
      <c r="G40" s="13"/>
      <c r="H40" s="13"/>
      <c r="I40" s="13"/>
      <c r="J40" s="13"/>
      <c r="K40" s="13"/>
      <c r="L40" s="13"/>
      <c r="M40" s="13"/>
      <c r="N40" s="13"/>
      <c r="O40" s="13"/>
      <c r="P40" s="13"/>
      <c r="Q40" s="13"/>
      <c r="R40" s="13"/>
      <c r="S40" s="13"/>
      <c r="T40" s="13"/>
      <c r="U40" s="13"/>
      <c r="V40" s="13"/>
      <c r="W40" s="13"/>
      <c r="X40" s="13"/>
      <c r="Y40" s="13"/>
      <c r="Z40" s="14"/>
      <c r="AA40" s="13"/>
      <c r="AB40" s="13"/>
      <c r="AC40" s="13"/>
      <c r="AD40" s="13"/>
      <c r="AE40" s="13"/>
      <c r="AF40" s="13"/>
      <c r="AG40" s="13"/>
      <c r="AH40" s="13"/>
      <c r="AI40" s="13"/>
      <c r="AJ40" s="13"/>
      <c r="AK40" s="13"/>
      <c r="AL40" s="16"/>
      <c r="AM40" s="16"/>
      <c r="AN40" s="16"/>
      <c r="AO40" s="16"/>
      <c r="AP40" s="16"/>
      <c r="AQ40" s="16"/>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7"/>
    </row>
    <row r="41" spans="1:101" ht="14.4" customHeight="1" x14ac:dyDescent="0.3">
      <c r="A41" s="48" t="str">
        <v/>
      </c>
      <c r="B41" s="20"/>
      <c r="C41" s="13"/>
      <c r="D41" s="13"/>
      <c r="E41" s="13"/>
      <c r="F41" s="13"/>
      <c r="G41" s="13"/>
      <c r="H41" s="13"/>
      <c r="I41" s="13"/>
      <c r="J41" s="13"/>
      <c r="K41" s="13"/>
      <c r="L41" s="13"/>
      <c r="M41" s="13"/>
      <c r="N41" s="13"/>
      <c r="O41" s="13"/>
      <c r="P41" s="13"/>
      <c r="Q41" s="13"/>
      <c r="R41" s="13"/>
      <c r="S41" s="13"/>
      <c r="T41" s="13"/>
      <c r="U41" s="13"/>
      <c r="V41" s="13"/>
      <c r="W41" s="13"/>
      <c r="X41" s="13"/>
      <c r="Y41" s="13"/>
      <c r="Z41" s="14"/>
      <c r="AA41" s="13"/>
      <c r="AB41" s="13"/>
      <c r="AC41" s="13"/>
      <c r="AD41" s="13"/>
      <c r="AE41" s="13"/>
      <c r="AF41" s="13"/>
      <c r="AG41" s="13"/>
      <c r="AH41" s="13"/>
      <c r="AI41" s="13"/>
      <c r="AJ41" s="13"/>
      <c r="AK41" s="13"/>
      <c r="AL41" s="16"/>
      <c r="AM41" s="16"/>
      <c r="AN41" s="16"/>
      <c r="AO41" s="16"/>
      <c r="AP41" s="16"/>
      <c r="AQ41" s="16"/>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7"/>
    </row>
    <row r="42" spans="1:101" ht="14.4" customHeight="1" x14ac:dyDescent="0.3">
      <c r="A42" s="48" t="str">
        <v/>
      </c>
      <c r="B42" s="20"/>
      <c r="C42" s="13"/>
      <c r="D42" s="13"/>
      <c r="E42" s="13"/>
      <c r="F42" s="13"/>
      <c r="G42" s="13"/>
      <c r="H42" s="13"/>
      <c r="I42" s="13"/>
      <c r="J42" s="13"/>
      <c r="K42" s="13"/>
      <c r="L42" s="13"/>
      <c r="M42" s="13"/>
      <c r="N42" s="13"/>
      <c r="O42" s="13"/>
      <c r="P42" s="13"/>
      <c r="Q42" s="13"/>
      <c r="R42" s="13"/>
      <c r="S42" s="13"/>
      <c r="T42" s="13"/>
      <c r="U42" s="13"/>
      <c r="V42" s="13"/>
      <c r="W42" s="13"/>
      <c r="X42" s="13"/>
      <c r="Y42" s="13"/>
      <c r="Z42" s="14"/>
      <c r="AA42" s="13"/>
      <c r="AB42" s="13"/>
      <c r="AC42" s="13"/>
      <c r="AD42" s="13"/>
      <c r="AE42" s="13"/>
      <c r="AF42" s="13"/>
      <c r="AG42" s="13"/>
      <c r="AH42" s="13"/>
      <c r="AI42" s="13"/>
      <c r="AJ42" s="13"/>
      <c r="AK42" s="13"/>
      <c r="AL42" s="16"/>
      <c r="AM42" s="16"/>
      <c r="AN42" s="16"/>
      <c r="AO42" s="16"/>
      <c r="AP42" s="16"/>
      <c r="AQ42" s="16"/>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7"/>
    </row>
    <row r="43" spans="1:101" ht="14.4" customHeight="1" x14ac:dyDescent="0.3">
      <c r="A43" s="48" t="str">
        <v/>
      </c>
      <c r="B43" s="20"/>
      <c r="C43" s="13"/>
      <c r="D43" s="13"/>
      <c r="E43" s="13"/>
      <c r="F43" s="13"/>
      <c r="G43" s="13"/>
      <c r="H43" s="13"/>
      <c r="I43" s="13"/>
      <c r="J43" s="13"/>
      <c r="K43" s="13"/>
      <c r="L43" s="13"/>
      <c r="M43" s="13"/>
      <c r="N43" s="13"/>
      <c r="O43" s="13"/>
      <c r="P43" s="13"/>
      <c r="Q43" s="13"/>
      <c r="R43" s="13"/>
      <c r="S43" s="13"/>
      <c r="T43" s="13"/>
      <c r="U43" s="13"/>
      <c r="V43" s="13"/>
      <c r="W43" s="13"/>
      <c r="X43" s="13"/>
      <c r="Y43" s="13"/>
      <c r="Z43" s="14"/>
      <c r="AA43" s="13"/>
      <c r="AB43" s="13"/>
      <c r="AC43" s="13"/>
      <c r="AD43" s="13"/>
      <c r="AE43" s="13"/>
      <c r="AF43" s="13"/>
      <c r="AG43" s="13"/>
      <c r="AH43" s="13"/>
      <c r="AI43" s="13"/>
      <c r="AJ43" s="13"/>
      <c r="AK43" s="13"/>
      <c r="AL43" s="16"/>
      <c r="AM43" s="16"/>
      <c r="AN43" s="16"/>
      <c r="AO43" s="16"/>
      <c r="AP43" s="16"/>
      <c r="AQ43" s="16"/>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7"/>
    </row>
    <row r="44" spans="1:101" ht="14.4" customHeight="1" x14ac:dyDescent="0.3">
      <c r="A44" s="48" t="str">
        <v/>
      </c>
      <c r="B44" s="20"/>
      <c r="C44" s="13"/>
      <c r="D44" s="13"/>
      <c r="E44" s="13"/>
      <c r="F44" s="13"/>
      <c r="G44" s="13"/>
      <c r="H44" s="13"/>
      <c r="I44" s="13"/>
      <c r="J44" s="13"/>
      <c r="K44" s="13"/>
      <c r="L44" s="13"/>
      <c r="M44" s="13"/>
      <c r="N44" s="13"/>
      <c r="O44" s="13"/>
      <c r="P44" s="13"/>
      <c r="Q44" s="13"/>
      <c r="R44" s="13"/>
      <c r="S44" s="13"/>
      <c r="T44" s="13"/>
      <c r="U44" s="13"/>
      <c r="V44" s="13"/>
      <c r="W44" s="13"/>
      <c r="X44" s="13"/>
      <c r="Y44" s="13"/>
      <c r="Z44" s="14"/>
      <c r="AA44" s="13"/>
      <c r="AB44" s="13"/>
      <c r="AC44" s="13"/>
      <c r="AD44" s="13"/>
      <c r="AE44" s="13"/>
      <c r="AF44" s="13"/>
      <c r="AG44" s="13"/>
      <c r="AH44" s="13"/>
      <c r="AI44" s="13"/>
      <c r="AJ44" s="13"/>
      <c r="AK44" s="13"/>
      <c r="AL44" s="16"/>
      <c r="AM44" s="16"/>
      <c r="AN44" s="16"/>
      <c r="AO44" s="16"/>
      <c r="AP44" s="16"/>
      <c r="AQ44" s="16"/>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7"/>
    </row>
    <row r="45" spans="1:101" ht="14.4" customHeight="1" x14ac:dyDescent="0.3">
      <c r="A45" s="48" t="str">
        <v/>
      </c>
      <c r="B45" s="20"/>
      <c r="C45" s="13"/>
      <c r="D45" s="13"/>
      <c r="E45" s="13"/>
      <c r="F45" s="13"/>
      <c r="G45" s="13"/>
      <c r="H45" s="13"/>
      <c r="I45" s="13"/>
      <c r="J45" s="13"/>
      <c r="K45" s="13"/>
      <c r="L45" s="13"/>
      <c r="M45" s="13"/>
      <c r="N45" s="13"/>
      <c r="O45" s="13"/>
      <c r="P45" s="13"/>
      <c r="Q45" s="13"/>
      <c r="R45" s="13"/>
      <c r="S45" s="13"/>
      <c r="T45" s="13"/>
      <c r="U45" s="13"/>
      <c r="V45" s="13"/>
      <c r="W45" s="13"/>
      <c r="X45" s="13"/>
      <c r="Y45" s="13"/>
      <c r="Z45" s="14"/>
      <c r="AA45" s="13"/>
      <c r="AB45" s="13"/>
      <c r="AC45" s="13"/>
      <c r="AD45" s="13"/>
      <c r="AE45" s="13"/>
      <c r="AF45" s="13"/>
      <c r="AG45" s="13"/>
      <c r="AH45" s="13"/>
      <c r="AI45" s="13"/>
      <c r="AJ45" s="13"/>
      <c r="AK45" s="13"/>
      <c r="AL45" s="16"/>
      <c r="AM45" s="16"/>
      <c r="AN45" s="16"/>
      <c r="AO45" s="16"/>
      <c r="AP45" s="16"/>
      <c r="AQ45" s="16"/>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7"/>
    </row>
    <row r="46" spans="1:101" ht="14.4" customHeight="1" x14ac:dyDescent="0.3">
      <c r="A46" s="48" t="str">
        <v/>
      </c>
      <c r="B46" s="20"/>
      <c r="C46" s="13"/>
      <c r="D46" s="13"/>
      <c r="E46" s="13"/>
      <c r="F46" s="13"/>
      <c r="G46" s="13"/>
      <c r="H46" s="13"/>
      <c r="I46" s="13"/>
      <c r="J46" s="13"/>
      <c r="K46" s="13"/>
      <c r="L46" s="13"/>
      <c r="M46" s="13"/>
      <c r="N46" s="13"/>
      <c r="O46" s="13"/>
      <c r="P46" s="13"/>
      <c r="Q46" s="13"/>
      <c r="R46" s="13"/>
      <c r="S46" s="13"/>
      <c r="T46" s="13"/>
      <c r="U46" s="13"/>
      <c r="V46" s="13"/>
      <c r="W46" s="13"/>
      <c r="X46" s="13"/>
      <c r="Y46" s="13"/>
      <c r="Z46" s="14"/>
      <c r="AA46" s="13"/>
      <c r="AB46" s="13"/>
      <c r="AC46" s="13"/>
      <c r="AD46" s="13"/>
      <c r="AE46" s="13"/>
      <c r="AF46" s="13"/>
      <c r="AG46" s="13"/>
      <c r="AH46" s="13"/>
      <c r="AI46" s="13"/>
      <c r="AJ46" s="13"/>
      <c r="AK46" s="13"/>
      <c r="AL46" s="16"/>
      <c r="AM46" s="16"/>
      <c r="AN46" s="16"/>
      <c r="AO46" s="16"/>
      <c r="AP46" s="16"/>
      <c r="AQ46" s="16"/>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7"/>
    </row>
    <row r="47" spans="1:101" ht="14.4" customHeight="1" x14ac:dyDescent="0.3">
      <c r="A47" s="48" t="str">
        <v/>
      </c>
      <c r="B47" s="20"/>
      <c r="C47" s="13"/>
      <c r="D47" s="13"/>
      <c r="E47" s="13"/>
      <c r="F47" s="13"/>
      <c r="G47" s="13"/>
      <c r="H47" s="13"/>
      <c r="I47" s="13"/>
      <c r="J47" s="13"/>
      <c r="K47" s="13"/>
      <c r="L47" s="13"/>
      <c r="M47" s="13"/>
      <c r="N47" s="13"/>
      <c r="O47" s="13"/>
      <c r="P47" s="13"/>
      <c r="Q47" s="13"/>
      <c r="R47" s="13"/>
      <c r="S47" s="13"/>
      <c r="T47" s="13"/>
      <c r="U47" s="13"/>
      <c r="V47" s="13"/>
      <c r="W47" s="13"/>
      <c r="X47" s="13"/>
      <c r="Y47" s="13"/>
      <c r="Z47" s="14"/>
      <c r="AA47" s="13"/>
      <c r="AB47" s="13"/>
      <c r="AC47" s="13"/>
      <c r="AD47" s="13"/>
      <c r="AE47" s="13"/>
      <c r="AF47" s="13"/>
      <c r="AG47" s="13"/>
      <c r="AH47" s="13"/>
      <c r="AI47" s="13"/>
      <c r="AJ47" s="13"/>
      <c r="AK47" s="13"/>
      <c r="AL47" s="16"/>
      <c r="AM47" s="16"/>
      <c r="AN47" s="16"/>
      <c r="AO47" s="16"/>
      <c r="AP47" s="16"/>
      <c r="AQ47" s="16"/>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7"/>
    </row>
    <row r="48" spans="1:101" ht="14.4" customHeight="1" x14ac:dyDescent="0.3">
      <c r="A48" s="48" t="str">
        <v/>
      </c>
      <c r="B48" s="20"/>
      <c r="C48" s="13"/>
      <c r="D48" s="13"/>
      <c r="E48" s="13"/>
      <c r="F48" s="13"/>
      <c r="G48" s="13"/>
      <c r="H48" s="13"/>
      <c r="I48" s="13"/>
      <c r="J48" s="13"/>
      <c r="K48" s="13"/>
      <c r="L48" s="13"/>
      <c r="M48" s="13"/>
      <c r="N48" s="13"/>
      <c r="O48" s="13"/>
      <c r="P48" s="13"/>
      <c r="Q48" s="13"/>
      <c r="R48" s="13"/>
      <c r="S48" s="13"/>
      <c r="T48" s="13"/>
      <c r="U48" s="13"/>
      <c r="V48" s="13"/>
      <c r="W48" s="13"/>
      <c r="X48" s="13"/>
      <c r="Y48" s="13"/>
      <c r="Z48" s="14"/>
      <c r="AA48" s="13"/>
      <c r="AB48" s="13"/>
      <c r="AC48" s="13"/>
      <c r="AD48" s="13"/>
      <c r="AE48" s="13"/>
      <c r="AF48" s="13"/>
      <c r="AG48" s="13"/>
      <c r="AH48" s="13"/>
      <c r="AI48" s="13"/>
      <c r="AJ48" s="13"/>
      <c r="AK48" s="13"/>
      <c r="AL48" s="16"/>
      <c r="AM48" s="16"/>
      <c r="AN48" s="16"/>
      <c r="AO48" s="16"/>
      <c r="AP48" s="16"/>
      <c r="AQ48" s="16"/>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7"/>
    </row>
    <row r="49" spans="1:101" ht="14.4" customHeight="1" x14ac:dyDescent="0.3">
      <c r="A49" s="48" t="str">
        <v/>
      </c>
      <c r="B49" s="20"/>
      <c r="C49" s="13"/>
      <c r="D49" s="13"/>
      <c r="E49" s="13"/>
      <c r="F49" s="13"/>
      <c r="G49" s="13"/>
      <c r="H49" s="13"/>
      <c r="I49" s="13"/>
      <c r="J49" s="13"/>
      <c r="K49" s="13"/>
      <c r="L49" s="13"/>
      <c r="M49" s="13"/>
      <c r="N49" s="13"/>
      <c r="O49" s="13"/>
      <c r="P49" s="13"/>
      <c r="Q49" s="13"/>
      <c r="R49" s="13"/>
      <c r="S49" s="13"/>
      <c r="T49" s="13"/>
      <c r="U49" s="13"/>
      <c r="V49" s="13"/>
      <c r="W49" s="13"/>
      <c r="X49" s="13"/>
      <c r="Y49" s="13"/>
      <c r="Z49" s="14"/>
      <c r="AA49" s="13"/>
      <c r="AB49" s="13"/>
      <c r="AC49" s="13"/>
      <c r="AD49" s="13"/>
      <c r="AE49" s="13"/>
      <c r="AF49" s="13"/>
      <c r="AG49" s="13"/>
      <c r="AH49" s="13"/>
      <c r="AI49" s="13"/>
      <c r="AJ49" s="13"/>
      <c r="AK49" s="13"/>
      <c r="AL49" s="16"/>
      <c r="AM49" s="16"/>
      <c r="AN49" s="16"/>
      <c r="AO49" s="16"/>
      <c r="AP49" s="16"/>
      <c r="AQ49" s="16"/>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7"/>
    </row>
    <row r="50" spans="1:101" ht="14.4" customHeight="1" x14ac:dyDescent="0.3">
      <c r="A50" s="48" t="str">
        <v/>
      </c>
      <c r="B50" s="20"/>
      <c r="C50" s="13"/>
      <c r="D50" s="13"/>
      <c r="E50" s="13"/>
      <c r="F50" s="13"/>
      <c r="G50" s="13"/>
      <c r="H50" s="13"/>
      <c r="I50" s="13"/>
      <c r="J50" s="13"/>
      <c r="K50" s="13"/>
      <c r="L50" s="13"/>
      <c r="M50" s="13"/>
      <c r="N50" s="13"/>
      <c r="O50" s="13"/>
      <c r="P50" s="13"/>
      <c r="Q50" s="13"/>
      <c r="R50" s="13"/>
      <c r="S50" s="13"/>
      <c r="T50" s="13"/>
      <c r="U50" s="13"/>
      <c r="V50" s="13"/>
      <c r="W50" s="13"/>
      <c r="X50" s="13"/>
      <c r="Y50" s="13"/>
      <c r="Z50" s="14"/>
      <c r="AA50" s="13"/>
      <c r="AB50" s="13"/>
      <c r="AC50" s="13"/>
      <c r="AD50" s="13"/>
      <c r="AE50" s="13"/>
      <c r="AF50" s="13"/>
      <c r="AG50" s="13"/>
      <c r="AH50" s="13"/>
      <c r="AI50" s="13"/>
      <c r="AJ50" s="13"/>
      <c r="AK50" s="13"/>
      <c r="AL50" s="16"/>
      <c r="AM50" s="16"/>
      <c r="AN50" s="16"/>
      <c r="AO50" s="16"/>
      <c r="AP50" s="16"/>
      <c r="AQ50" s="16"/>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7"/>
    </row>
    <row r="51" spans="1:101" ht="14.4" customHeight="1" x14ac:dyDescent="0.3">
      <c r="A51" s="48" t="str">
        <v/>
      </c>
      <c r="B51" s="20"/>
      <c r="C51" s="13"/>
      <c r="D51" s="13"/>
      <c r="E51" s="13"/>
      <c r="F51" s="13"/>
      <c r="G51" s="13"/>
      <c r="H51" s="13"/>
      <c r="I51" s="13"/>
      <c r="J51" s="13"/>
      <c r="K51" s="13"/>
      <c r="L51" s="13"/>
      <c r="M51" s="13"/>
      <c r="N51" s="13"/>
      <c r="O51" s="13"/>
      <c r="P51" s="13"/>
      <c r="Q51" s="13"/>
      <c r="R51" s="13"/>
      <c r="S51" s="13"/>
      <c r="T51" s="13"/>
      <c r="U51" s="13"/>
      <c r="V51" s="13"/>
      <c r="W51" s="13"/>
      <c r="X51" s="13"/>
      <c r="Y51" s="13"/>
      <c r="Z51" s="14"/>
      <c r="AA51" s="13"/>
      <c r="AB51" s="13"/>
      <c r="AC51" s="13"/>
      <c r="AD51" s="13"/>
      <c r="AE51" s="13"/>
      <c r="AF51" s="13"/>
      <c r="AG51" s="13"/>
      <c r="AH51" s="13"/>
      <c r="AI51" s="13"/>
      <c r="AJ51" s="13"/>
      <c r="AK51" s="13"/>
      <c r="AL51" s="16"/>
      <c r="AM51" s="16"/>
      <c r="AN51" s="16"/>
      <c r="AO51" s="16"/>
      <c r="AP51" s="16"/>
      <c r="AQ51" s="16"/>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7"/>
    </row>
    <row r="52" spans="1:101" x14ac:dyDescent="0.3">
      <c r="A52" s="48" t="str">
        <v/>
      </c>
      <c r="B52" s="20"/>
      <c r="C52" s="13"/>
      <c r="D52" s="13"/>
      <c r="E52" s="13"/>
      <c r="F52" s="13"/>
      <c r="G52" s="13"/>
      <c r="H52" s="13"/>
      <c r="I52" s="13"/>
      <c r="J52" s="13"/>
      <c r="K52" s="13"/>
      <c r="L52" s="13"/>
      <c r="M52" s="13"/>
      <c r="N52" s="13"/>
      <c r="O52" s="13"/>
      <c r="P52" s="13"/>
      <c r="Q52" s="13"/>
      <c r="R52" s="13"/>
      <c r="S52" s="13"/>
      <c r="T52" s="13"/>
      <c r="U52" s="13"/>
      <c r="V52" s="13"/>
      <c r="W52" s="13"/>
      <c r="X52" s="13"/>
      <c r="Y52" s="13"/>
      <c r="Z52" s="14"/>
      <c r="AA52" s="13"/>
      <c r="AB52" s="13"/>
      <c r="AC52" s="13"/>
      <c r="AD52" s="13"/>
      <c r="AE52" s="13"/>
      <c r="AF52" s="13"/>
      <c r="AG52" s="13"/>
      <c r="AH52" s="13"/>
      <c r="AI52" s="13"/>
      <c r="AJ52" s="13"/>
      <c r="AK52" s="13"/>
      <c r="AL52" s="16"/>
      <c r="AM52" s="16"/>
      <c r="AN52" s="16"/>
      <c r="AO52" s="16"/>
      <c r="AP52" s="16"/>
      <c r="AQ52" s="16"/>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7"/>
    </row>
    <row r="53" spans="1:101" x14ac:dyDescent="0.3">
      <c r="A53" s="48" t="str">
        <v/>
      </c>
      <c r="B53" s="20"/>
      <c r="C53" s="13"/>
      <c r="D53" s="13"/>
      <c r="E53" s="13"/>
      <c r="F53" s="13"/>
      <c r="G53" s="13"/>
      <c r="H53" s="13"/>
      <c r="I53" s="13"/>
      <c r="J53" s="13"/>
      <c r="K53" s="13"/>
      <c r="L53" s="13"/>
      <c r="M53" s="13"/>
      <c r="N53" s="13"/>
      <c r="O53" s="13"/>
      <c r="P53" s="13"/>
      <c r="Q53" s="13"/>
      <c r="R53" s="13"/>
      <c r="S53" s="13"/>
      <c r="T53" s="13"/>
      <c r="U53" s="13"/>
      <c r="V53" s="13"/>
      <c r="W53" s="13"/>
      <c r="X53" s="13"/>
      <c r="Y53" s="13"/>
      <c r="Z53" s="14"/>
      <c r="AA53" s="13"/>
      <c r="AB53" s="13"/>
      <c r="AC53" s="13"/>
      <c r="AD53" s="13"/>
      <c r="AE53" s="13"/>
      <c r="AF53" s="13"/>
      <c r="AG53" s="13"/>
      <c r="AH53" s="13"/>
      <c r="AI53" s="13"/>
      <c r="AJ53" s="13"/>
      <c r="AK53" s="13"/>
      <c r="AL53" s="16"/>
      <c r="AM53" s="16"/>
      <c r="AN53" s="16"/>
      <c r="AO53" s="16"/>
      <c r="AP53" s="16"/>
      <c r="AQ53" s="16"/>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7"/>
    </row>
    <row r="54" spans="1:101" x14ac:dyDescent="0.3">
      <c r="A54" s="48" t="str">
        <v/>
      </c>
      <c r="B54" s="20"/>
      <c r="C54" s="13"/>
      <c r="D54" s="13"/>
      <c r="E54" s="13"/>
      <c r="F54" s="13"/>
      <c r="G54" s="13"/>
      <c r="H54" s="13"/>
      <c r="I54" s="13"/>
      <c r="J54" s="13"/>
      <c r="K54" s="13"/>
      <c r="L54" s="13"/>
      <c r="M54" s="13"/>
      <c r="N54" s="13"/>
      <c r="O54" s="13"/>
      <c r="P54" s="13"/>
      <c r="Q54" s="13"/>
      <c r="R54" s="13"/>
      <c r="S54" s="13"/>
      <c r="T54" s="13"/>
      <c r="U54" s="13"/>
      <c r="V54" s="13"/>
      <c r="W54" s="13"/>
      <c r="X54" s="13"/>
      <c r="Y54" s="13"/>
      <c r="Z54" s="14"/>
      <c r="AA54" s="13"/>
      <c r="AB54" s="13"/>
      <c r="AC54" s="13"/>
      <c r="AD54" s="13"/>
      <c r="AE54" s="13"/>
      <c r="AF54" s="13"/>
      <c r="AG54" s="13"/>
      <c r="AH54" s="13"/>
      <c r="AI54" s="13"/>
      <c r="AJ54" s="13"/>
      <c r="AK54" s="13"/>
      <c r="AL54" s="16"/>
      <c r="AM54" s="16"/>
      <c r="AN54" s="16"/>
      <c r="AO54" s="16"/>
      <c r="AP54" s="16"/>
      <c r="AQ54" s="16"/>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7"/>
    </row>
    <row r="55" spans="1:101" x14ac:dyDescent="0.3">
      <c r="A55" s="48" t="str">
        <v/>
      </c>
      <c r="B55" s="20"/>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6"/>
      <c r="AM55" s="16"/>
      <c r="AN55" s="16"/>
      <c r="AO55" s="16"/>
      <c r="AP55" s="16"/>
      <c r="AQ55" s="16"/>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7"/>
    </row>
    <row r="56" spans="1:101" x14ac:dyDescent="0.3">
      <c r="A56" s="48" t="str">
        <v/>
      </c>
      <c r="B56" s="20"/>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6"/>
      <c r="AM56" s="16"/>
      <c r="AN56" s="16"/>
      <c r="AO56" s="16"/>
      <c r="AP56" s="16"/>
      <c r="AQ56" s="16"/>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7"/>
    </row>
    <row r="57" spans="1:101" x14ac:dyDescent="0.3">
      <c r="A57" s="48" t="str">
        <v/>
      </c>
      <c r="B57" s="20"/>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6"/>
      <c r="AM57" s="16"/>
      <c r="AN57" s="16"/>
      <c r="AO57" s="16"/>
      <c r="AP57" s="16"/>
      <c r="AQ57" s="16"/>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7"/>
    </row>
    <row r="58" spans="1:101" x14ac:dyDescent="0.3">
      <c r="A58" s="48" t="str">
        <v/>
      </c>
      <c r="B58" s="20"/>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6"/>
      <c r="AM58" s="16"/>
      <c r="AN58" s="16"/>
      <c r="AO58" s="16"/>
      <c r="AP58" s="16"/>
      <c r="AQ58" s="16"/>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7"/>
    </row>
    <row r="59" spans="1:101" x14ac:dyDescent="0.3">
      <c r="A59" s="48" t="str">
        <v/>
      </c>
      <c r="B59" s="44"/>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7"/>
    </row>
    <row r="60" spans="1:101" x14ac:dyDescent="0.3">
      <c r="A60" s="48" t="str">
        <v/>
      </c>
      <c r="B60" s="44"/>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7"/>
    </row>
    <row r="61" spans="1:101" x14ac:dyDescent="0.3">
      <c r="A61" s="48" t="str">
        <v/>
      </c>
      <c r="B61" s="44"/>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7"/>
    </row>
    <row r="62" spans="1:101" x14ac:dyDescent="0.3">
      <c r="A62" s="48" t="str">
        <v/>
      </c>
      <c r="B62" s="44"/>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7"/>
    </row>
    <row r="63" spans="1:101" x14ac:dyDescent="0.3">
      <c r="A63" s="48" t="str">
        <v/>
      </c>
      <c r="B63" s="44"/>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7"/>
    </row>
    <row r="64" spans="1:101" x14ac:dyDescent="0.3">
      <c r="A64" s="48" t="str">
        <v/>
      </c>
      <c r="B64" s="44"/>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7"/>
    </row>
    <row r="65" spans="1:101" x14ac:dyDescent="0.3">
      <c r="A65" s="48" t="str">
        <v/>
      </c>
      <c r="B65" s="44"/>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7"/>
    </row>
    <row r="66" spans="1:101" x14ac:dyDescent="0.3">
      <c r="A66" s="48" t="str">
        <v/>
      </c>
      <c r="B66" s="44"/>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7"/>
    </row>
    <row r="67" spans="1:101" x14ac:dyDescent="0.3">
      <c r="A67" s="48" t="str">
        <v/>
      </c>
      <c r="B67" s="4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7"/>
    </row>
    <row r="68" spans="1:101" x14ac:dyDescent="0.3">
      <c r="A68" s="48" t="str">
        <v/>
      </c>
      <c r="B68" s="4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7"/>
    </row>
    <row r="69" spans="1:101" x14ac:dyDescent="0.3">
      <c r="A69" s="48" t="str">
        <v/>
      </c>
      <c r="B69" s="4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7"/>
    </row>
    <row r="70" spans="1:101" x14ac:dyDescent="0.3">
      <c r="A70" s="48" t="str">
        <v/>
      </c>
      <c r="B70" s="4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7"/>
    </row>
    <row r="71" spans="1:101" x14ac:dyDescent="0.3">
      <c r="A71" s="48" t="str">
        <v/>
      </c>
      <c r="B71" s="4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7"/>
    </row>
    <row r="72" spans="1:101" x14ac:dyDescent="0.3">
      <c r="A72" s="48" t="str">
        <v/>
      </c>
      <c r="B72" s="4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7"/>
    </row>
    <row r="73" spans="1:101" x14ac:dyDescent="0.3">
      <c r="A73" s="48" t="str">
        <v/>
      </c>
      <c r="B73" s="4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7"/>
    </row>
    <row r="74" spans="1:101" x14ac:dyDescent="0.3">
      <c r="A74" s="48" t="str">
        <v/>
      </c>
      <c r="B74" s="4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7"/>
    </row>
    <row r="75" spans="1:101" x14ac:dyDescent="0.3">
      <c r="A75" s="48" t="str">
        <v/>
      </c>
      <c r="B75" s="4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7"/>
    </row>
    <row r="76" spans="1:101" x14ac:dyDescent="0.3">
      <c r="A76" s="48" t="str">
        <v/>
      </c>
      <c r="B76" s="4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7"/>
    </row>
    <row r="77" spans="1:101" x14ac:dyDescent="0.3">
      <c r="A77" s="48" t="str">
        <v/>
      </c>
      <c r="B77" s="4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7"/>
    </row>
    <row r="78" spans="1:101" x14ac:dyDescent="0.3">
      <c r="A78" s="48" t="str">
        <v/>
      </c>
      <c r="B78" s="4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7"/>
    </row>
    <row r="79" spans="1:101" x14ac:dyDescent="0.3">
      <c r="A79" s="48" t="str">
        <v/>
      </c>
      <c r="B79" s="4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7"/>
    </row>
    <row r="80" spans="1:101" x14ac:dyDescent="0.3">
      <c r="A80" s="48" t="str">
        <v/>
      </c>
      <c r="B80" s="4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7"/>
    </row>
    <row r="81" spans="1:101" x14ac:dyDescent="0.3">
      <c r="A81" s="48" t="str">
        <v/>
      </c>
      <c r="B81" s="4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7"/>
    </row>
    <row r="82" spans="1:101" x14ac:dyDescent="0.3">
      <c r="A82" s="48" t="str">
        <v/>
      </c>
      <c r="B82" s="4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7"/>
    </row>
    <row r="83" spans="1:101" x14ac:dyDescent="0.3">
      <c r="A83" s="48" t="str">
        <v/>
      </c>
      <c r="B83" s="4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7"/>
    </row>
    <row r="84" spans="1:101" x14ac:dyDescent="0.3">
      <c r="A84" s="48" t="str">
        <v/>
      </c>
      <c r="B84" s="4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7"/>
    </row>
    <row r="85" spans="1:101" x14ac:dyDescent="0.3">
      <c r="A85" s="48" t="str">
        <v/>
      </c>
      <c r="B85" s="4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7"/>
    </row>
    <row r="86" spans="1:101" x14ac:dyDescent="0.3">
      <c r="A86" s="48" t="str">
        <v/>
      </c>
      <c r="B86" s="4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7"/>
    </row>
    <row r="87" spans="1:101" x14ac:dyDescent="0.3">
      <c r="A87" s="48" t="str">
        <v/>
      </c>
      <c r="B87" s="4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7"/>
    </row>
    <row r="88" spans="1:101" x14ac:dyDescent="0.3">
      <c r="A88" s="48" t="str">
        <v/>
      </c>
      <c r="B88" s="4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7"/>
    </row>
    <row r="89" spans="1:101" x14ac:dyDescent="0.3">
      <c r="A89" s="48" t="str">
        <v/>
      </c>
      <c r="B89" s="4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7"/>
    </row>
    <row r="90" spans="1:101" x14ac:dyDescent="0.3">
      <c r="A90" s="48" t="str">
        <v/>
      </c>
      <c r="B90" s="4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7"/>
    </row>
    <row r="91" spans="1:101" x14ac:dyDescent="0.3">
      <c r="A91" s="48" t="str">
        <v/>
      </c>
      <c r="B91" s="4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7"/>
    </row>
    <row r="92" spans="1:101" x14ac:dyDescent="0.3">
      <c r="A92" s="48" t="str">
        <v/>
      </c>
      <c r="B92" s="4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7"/>
    </row>
    <row r="93" spans="1:101" x14ac:dyDescent="0.3">
      <c r="A93" s="48" t="str">
        <v/>
      </c>
      <c r="B93" s="4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7"/>
    </row>
    <row r="94" spans="1:101" x14ac:dyDescent="0.3">
      <c r="A94" s="48" t="str">
        <v/>
      </c>
      <c r="B94" s="4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7"/>
    </row>
    <row r="95" spans="1:101" x14ac:dyDescent="0.3">
      <c r="A95" s="48" t="str">
        <v/>
      </c>
      <c r="B95" s="4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7"/>
    </row>
    <row r="96" spans="1:101" x14ac:dyDescent="0.3">
      <c r="A96" s="48" t="str">
        <v/>
      </c>
      <c r="B96" s="4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7"/>
    </row>
    <row r="97" spans="1:101" x14ac:dyDescent="0.3">
      <c r="A97" s="48" t="str">
        <v/>
      </c>
      <c r="B97" s="4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7"/>
    </row>
    <row r="98" spans="1:101" x14ac:dyDescent="0.3">
      <c r="A98" s="48" t="str">
        <v/>
      </c>
      <c r="B98" s="4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7"/>
    </row>
    <row r="99" spans="1:101" x14ac:dyDescent="0.3">
      <c r="A99" s="48" t="str">
        <v/>
      </c>
      <c r="B99" s="4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7"/>
    </row>
    <row r="100" spans="1:101" x14ac:dyDescent="0.3">
      <c r="A100" s="48" t="str">
        <v/>
      </c>
      <c r="B100" s="4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7"/>
    </row>
    <row r="101" spans="1:101" ht="15" thickBot="1" x14ac:dyDescent="0.35">
      <c r="A101" s="48" t="str">
        <v/>
      </c>
      <c r="B101" s="46"/>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9"/>
    </row>
    <row r="102" spans="1:101" x14ac:dyDescent="0.3">
      <c r="A102" s="12" t="s">
        <v>143</v>
      </c>
      <c r="B102" s="1">
        <f>COUNTA(B2:B101)</f>
        <v>3</v>
      </c>
      <c r="C102" s="1">
        <f t="shared" ref="C102:BN102" si="0">COUNTA(C2:C101)</f>
        <v>0</v>
      </c>
      <c r="D102" s="1">
        <f t="shared" si="0"/>
        <v>2</v>
      </c>
      <c r="E102" s="1">
        <f t="shared" si="0"/>
        <v>1</v>
      </c>
      <c r="F102" s="1">
        <f t="shared" si="0"/>
        <v>0</v>
      </c>
      <c r="G102" s="1">
        <f t="shared" si="0"/>
        <v>0</v>
      </c>
      <c r="H102" s="1">
        <f t="shared" si="0"/>
        <v>0</v>
      </c>
      <c r="I102" s="1">
        <f t="shared" si="0"/>
        <v>0</v>
      </c>
      <c r="J102" s="1">
        <f t="shared" si="0"/>
        <v>0</v>
      </c>
      <c r="K102" s="1">
        <f t="shared" si="0"/>
        <v>0</v>
      </c>
      <c r="L102" s="1">
        <f t="shared" si="0"/>
        <v>0</v>
      </c>
      <c r="M102" s="1">
        <f t="shared" si="0"/>
        <v>0</v>
      </c>
      <c r="N102" s="1">
        <f t="shared" si="0"/>
        <v>0</v>
      </c>
      <c r="O102" s="1">
        <f t="shared" si="0"/>
        <v>0</v>
      </c>
      <c r="P102" s="1">
        <f t="shared" si="0"/>
        <v>0</v>
      </c>
      <c r="Q102" s="1">
        <f t="shared" si="0"/>
        <v>0</v>
      </c>
      <c r="R102" s="1">
        <f t="shared" si="0"/>
        <v>0</v>
      </c>
      <c r="S102" s="1">
        <f t="shared" si="0"/>
        <v>0</v>
      </c>
      <c r="T102" s="1">
        <f t="shared" si="0"/>
        <v>0</v>
      </c>
      <c r="U102" s="1">
        <f t="shared" si="0"/>
        <v>0</v>
      </c>
      <c r="V102" s="1">
        <f t="shared" si="0"/>
        <v>0</v>
      </c>
      <c r="W102" s="1">
        <f t="shared" si="0"/>
        <v>0</v>
      </c>
      <c r="X102" s="1">
        <f t="shared" si="0"/>
        <v>0</v>
      </c>
      <c r="Y102" s="1">
        <f t="shared" si="0"/>
        <v>0</v>
      </c>
      <c r="Z102" s="1">
        <f t="shared" si="0"/>
        <v>0</v>
      </c>
      <c r="AA102" s="1">
        <f t="shared" si="0"/>
        <v>0</v>
      </c>
      <c r="AB102" s="1">
        <f t="shared" si="0"/>
        <v>0</v>
      </c>
      <c r="AC102" s="1">
        <f t="shared" si="0"/>
        <v>0</v>
      </c>
      <c r="AD102" s="1">
        <f t="shared" si="0"/>
        <v>0</v>
      </c>
      <c r="AE102" s="1">
        <f t="shared" si="0"/>
        <v>0</v>
      </c>
      <c r="AF102" s="1">
        <f t="shared" si="0"/>
        <v>0</v>
      </c>
      <c r="AG102" s="1">
        <f t="shared" si="0"/>
        <v>0</v>
      </c>
      <c r="AH102" s="1">
        <f t="shared" si="0"/>
        <v>0</v>
      </c>
      <c r="AI102" s="1">
        <f t="shared" si="0"/>
        <v>0</v>
      </c>
      <c r="AJ102" s="1">
        <f t="shared" si="0"/>
        <v>0</v>
      </c>
      <c r="AK102" s="1">
        <f t="shared" si="0"/>
        <v>0</v>
      </c>
      <c r="AL102" s="1">
        <f t="shared" si="0"/>
        <v>0</v>
      </c>
      <c r="AM102" s="1">
        <f t="shared" si="0"/>
        <v>0</v>
      </c>
      <c r="AN102" s="1">
        <f t="shared" si="0"/>
        <v>0</v>
      </c>
      <c r="AO102" s="1">
        <f t="shared" si="0"/>
        <v>0</v>
      </c>
      <c r="AP102" s="1">
        <f t="shared" si="0"/>
        <v>0</v>
      </c>
      <c r="AQ102" s="1">
        <f t="shared" si="0"/>
        <v>0</v>
      </c>
      <c r="AR102" s="1">
        <f t="shared" si="0"/>
        <v>0</v>
      </c>
      <c r="AS102" s="1">
        <f t="shared" si="0"/>
        <v>0</v>
      </c>
      <c r="AT102" s="1">
        <f t="shared" si="0"/>
        <v>0</v>
      </c>
      <c r="AU102" s="1">
        <f t="shared" si="0"/>
        <v>0</v>
      </c>
      <c r="AV102" s="1">
        <f t="shared" si="0"/>
        <v>0</v>
      </c>
      <c r="AW102" s="1">
        <f t="shared" si="0"/>
        <v>0</v>
      </c>
      <c r="AX102" s="1">
        <f t="shared" si="0"/>
        <v>0</v>
      </c>
      <c r="AY102" s="1">
        <f t="shared" si="0"/>
        <v>0</v>
      </c>
      <c r="AZ102" s="1">
        <f t="shared" si="0"/>
        <v>0</v>
      </c>
      <c r="BA102" s="1">
        <f t="shared" si="0"/>
        <v>0</v>
      </c>
      <c r="BB102" s="1">
        <f t="shared" si="0"/>
        <v>0</v>
      </c>
      <c r="BC102" s="1">
        <f t="shared" si="0"/>
        <v>0</v>
      </c>
      <c r="BD102" s="1">
        <f t="shared" si="0"/>
        <v>0</v>
      </c>
      <c r="BE102" s="1">
        <f t="shared" si="0"/>
        <v>0</v>
      </c>
      <c r="BF102" s="1">
        <f t="shared" si="0"/>
        <v>0</v>
      </c>
      <c r="BG102" s="1">
        <f t="shared" si="0"/>
        <v>0</v>
      </c>
      <c r="BH102" s="1">
        <f t="shared" si="0"/>
        <v>0</v>
      </c>
      <c r="BI102" s="1">
        <f t="shared" si="0"/>
        <v>0</v>
      </c>
      <c r="BJ102" s="1">
        <f t="shared" si="0"/>
        <v>0</v>
      </c>
      <c r="BK102" s="1">
        <f t="shared" si="0"/>
        <v>0</v>
      </c>
      <c r="BL102" s="1">
        <f t="shared" si="0"/>
        <v>0</v>
      </c>
      <c r="BM102" s="1">
        <f t="shared" si="0"/>
        <v>0</v>
      </c>
      <c r="BN102" s="1">
        <f t="shared" si="0"/>
        <v>0</v>
      </c>
      <c r="BO102" s="1">
        <f t="shared" ref="BO102:CW102" si="1">COUNTA(BO2:BO101)</f>
        <v>0</v>
      </c>
      <c r="BP102" s="1">
        <f t="shared" si="1"/>
        <v>0</v>
      </c>
      <c r="BQ102" s="1">
        <f t="shared" si="1"/>
        <v>0</v>
      </c>
      <c r="BR102" s="1">
        <f t="shared" si="1"/>
        <v>0</v>
      </c>
      <c r="BS102" s="1">
        <f t="shared" si="1"/>
        <v>0</v>
      </c>
      <c r="BT102" s="1">
        <f t="shared" si="1"/>
        <v>0</v>
      </c>
      <c r="BU102" s="1">
        <f t="shared" si="1"/>
        <v>0</v>
      </c>
      <c r="BV102" s="1">
        <f t="shared" si="1"/>
        <v>0</v>
      </c>
      <c r="BW102" s="1">
        <f t="shared" si="1"/>
        <v>0</v>
      </c>
      <c r="BX102" s="1">
        <f t="shared" si="1"/>
        <v>0</v>
      </c>
      <c r="BY102" s="1">
        <f t="shared" si="1"/>
        <v>0</v>
      </c>
      <c r="BZ102" s="1">
        <f t="shared" si="1"/>
        <v>0</v>
      </c>
      <c r="CA102" s="1">
        <f t="shared" si="1"/>
        <v>0</v>
      </c>
      <c r="CB102" s="1">
        <f t="shared" si="1"/>
        <v>0</v>
      </c>
      <c r="CC102" s="1">
        <f t="shared" si="1"/>
        <v>0</v>
      </c>
      <c r="CD102" s="1">
        <f t="shared" si="1"/>
        <v>0</v>
      </c>
      <c r="CE102" s="1">
        <f t="shared" si="1"/>
        <v>0</v>
      </c>
      <c r="CF102" s="1">
        <f t="shared" si="1"/>
        <v>0</v>
      </c>
      <c r="CG102" s="1">
        <f t="shared" si="1"/>
        <v>0</v>
      </c>
      <c r="CH102" s="1">
        <f t="shared" si="1"/>
        <v>0</v>
      </c>
      <c r="CI102" s="1">
        <f t="shared" si="1"/>
        <v>0</v>
      </c>
      <c r="CJ102" s="1">
        <f t="shared" si="1"/>
        <v>0</v>
      </c>
      <c r="CK102" s="1">
        <f t="shared" si="1"/>
        <v>0</v>
      </c>
      <c r="CL102" s="1">
        <f t="shared" si="1"/>
        <v>0</v>
      </c>
      <c r="CM102" s="1">
        <f t="shared" si="1"/>
        <v>0</v>
      </c>
      <c r="CN102" s="1">
        <f t="shared" si="1"/>
        <v>0</v>
      </c>
      <c r="CO102" s="1">
        <f t="shared" si="1"/>
        <v>0</v>
      </c>
      <c r="CP102" s="1">
        <f t="shared" si="1"/>
        <v>0</v>
      </c>
      <c r="CQ102" s="1">
        <f t="shared" si="1"/>
        <v>0</v>
      </c>
      <c r="CR102" s="1">
        <f t="shared" si="1"/>
        <v>0</v>
      </c>
      <c r="CS102" s="1">
        <f t="shared" si="1"/>
        <v>0</v>
      </c>
      <c r="CT102" s="1">
        <f t="shared" si="1"/>
        <v>0</v>
      </c>
      <c r="CU102" s="1">
        <f t="shared" si="1"/>
        <v>0</v>
      </c>
      <c r="CV102" s="1">
        <f t="shared" si="1"/>
        <v>0</v>
      </c>
      <c r="CW102" s="1">
        <f t="shared" si="1"/>
        <v>0</v>
      </c>
    </row>
  </sheetData>
  <phoneticPr fontId="3"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91C5-177C-4304-8345-438265FEF4C4}">
  <dimension ref="A1:CX339"/>
  <sheetViews>
    <sheetView topLeftCell="A193" zoomScaleNormal="100" zoomScaleSheetLayoutView="148" workbookViewId="0">
      <selection activeCell="G208" sqref="G208"/>
    </sheetView>
  </sheetViews>
  <sheetFormatPr defaultRowHeight="14.4" x14ac:dyDescent="0.3"/>
  <cols>
    <col min="1" max="2" width="14.33203125" bestFit="1" customWidth="1"/>
    <col min="3" max="3" width="7.77734375" bestFit="1" customWidth="1"/>
    <col min="4" max="4" width="10.44140625" bestFit="1" customWidth="1"/>
    <col min="5" max="5" width="11.44140625" bestFit="1" customWidth="1"/>
    <col min="6" max="6" width="28.109375" bestFit="1" customWidth="1"/>
    <col min="7" max="7" width="55.6640625" bestFit="1" customWidth="1"/>
    <col min="8" max="8" width="11.44140625" bestFit="1" customWidth="1"/>
    <col min="9" max="10" width="10.44140625" bestFit="1" customWidth="1"/>
    <col min="11" max="11" width="3.44140625" customWidth="1"/>
    <col min="12" max="13" width="56.44140625" bestFit="1" customWidth="1"/>
    <col min="14" max="14" width="7.6640625" bestFit="1" customWidth="1"/>
    <col min="15" max="15" width="14.33203125" bestFit="1" customWidth="1"/>
    <col min="16" max="16" width="21.5546875" bestFit="1" customWidth="1"/>
    <col min="17" max="17" width="7.6640625" bestFit="1" customWidth="1"/>
    <col min="18" max="18" width="7.6640625" customWidth="1"/>
    <col min="19" max="19" width="47.44140625" bestFit="1" customWidth="1"/>
    <col min="20" max="24" width="4.21875" bestFit="1" customWidth="1"/>
    <col min="25" max="101" width="11.5546875" customWidth="1"/>
    <col min="102" max="103" width="12.5546875" customWidth="1"/>
  </cols>
  <sheetData>
    <row r="1" spans="1:101" x14ac:dyDescent="0.3">
      <c r="B1" t="str" cm="1">
        <f t="array" ref="B1:CW1">TRANSPOSE('Hidden Network Data 1'!B6:B105)</f>
        <v>DetritusNLNode</v>
      </c>
      <c r="C1" t="str">
        <v>Plant</v>
      </c>
      <c r="D1" t="str">
        <v>Invertebrate</v>
      </c>
      <c r="E1" t="str">
        <v>Vertebrate</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row>
    <row r="2" spans="1:101" x14ac:dyDescent="0.3">
      <c r="A2" t="str" cm="1">
        <f t="array" ref="A2:A101">'Hidden Network Data 1'!B6:B105</f>
        <v>DetritusNLNode</v>
      </c>
      <c r="B2" t="str" cm="1">
        <f t="array" ref="B2:CW101">_xlfn.VALUETOTEXT('Adjacency Matrix'!B2:CW101)</f>
        <v/>
      </c>
      <c r="C2" t="str">
        <v/>
      </c>
      <c r="D2" t="str">
        <v>1</v>
      </c>
      <c r="E2" t="str">
        <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row>
    <row r="3" spans="1:101" x14ac:dyDescent="0.3">
      <c r="A3" t="str">
        <v>Plant</v>
      </c>
      <c r="B3" t="str">
        <v>1</v>
      </c>
      <c r="C3" t="str">
        <v/>
      </c>
      <c r="D3" t="str">
        <v>1</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row>
    <row r="4" spans="1:101" x14ac:dyDescent="0.3">
      <c r="A4" t="str">
        <v>Invertebrate</v>
      </c>
      <c r="B4" t="str">
        <v>1</v>
      </c>
      <c r="C4" t="str">
        <v/>
      </c>
      <c r="D4" t="str">
        <v/>
      </c>
      <c r="E4" t="str">
        <v>1</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row>
    <row r="5" spans="1:101" x14ac:dyDescent="0.3">
      <c r="A5" t="str">
        <v>Vertebrate</v>
      </c>
      <c r="B5" t="str">
        <v>1</v>
      </c>
      <c r="C5" t="str">
        <v/>
      </c>
      <c r="D5" t="str">
        <v/>
      </c>
      <c r="E5" t="str">
        <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row>
    <row r="6" spans="1:101" x14ac:dyDescent="0.3">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row>
    <row r="7" spans="1:101" x14ac:dyDescent="0.3">
      <c r="A7" t="str">
        <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row>
    <row r="8" spans="1:101" x14ac:dyDescent="0.3">
      <c r="A8" t="str">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
      </c>
      <c r="AP8" t="str">
        <v/>
      </c>
      <c r="AQ8" t="str">
        <v/>
      </c>
      <c r="AR8" t="str">
        <v/>
      </c>
      <c r="AS8" t="str">
        <v/>
      </c>
      <c r="AT8" t="str">
        <v/>
      </c>
      <c r="AU8" t="str">
        <v/>
      </c>
      <c r="AV8" t="str">
        <v/>
      </c>
      <c r="AW8" t="str">
        <v/>
      </c>
      <c r="AX8" t="str">
        <v/>
      </c>
      <c r="AY8" t="str">
        <v/>
      </c>
      <c r="AZ8" t="str">
        <v/>
      </c>
      <c r="BA8" t="str">
        <v/>
      </c>
      <c r="BB8" t="str">
        <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row>
    <row r="9" spans="1:101" x14ac:dyDescent="0.3">
      <c r="A9" t="str">
        <v/>
      </c>
      <c r="B9" t="str">
        <v/>
      </c>
      <c r="C9" t="str">
        <v/>
      </c>
      <c r="D9" t="str">
        <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row>
    <row r="10" spans="1:101" x14ac:dyDescent="0.3">
      <c r="A10" t="str">
        <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
      </c>
      <c r="BB10" t="str">
        <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row>
    <row r="11" spans="1:101" x14ac:dyDescent="0.3">
      <c r="A11" t="str">
        <v/>
      </c>
      <c r="B11" t="str">
        <v/>
      </c>
      <c r="C11" t="str">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row>
    <row r="12" spans="1:101" x14ac:dyDescent="0.3">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row>
    <row r="13" spans="1:101" x14ac:dyDescent="0.3">
      <c r="A13" t="str">
        <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row>
    <row r="14" spans="1:101" x14ac:dyDescent="0.3">
      <c r="A14" t="str">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row>
    <row r="15" spans="1:101" x14ac:dyDescent="0.3">
      <c r="A15" t="str">
        <v/>
      </c>
      <c r="B15" t="str">
        <v/>
      </c>
      <c r="C15" t="str">
        <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row>
    <row r="16" spans="1:101" x14ac:dyDescent="0.3">
      <c r="A16" t="str">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row>
    <row r="17" spans="1:101" x14ac:dyDescent="0.3">
      <c r="A17" t="str">
        <v/>
      </c>
      <c r="B17" t="str">
        <v/>
      </c>
      <c r="C17" t="str">
        <v/>
      </c>
      <c r="D17" t="str">
        <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row>
    <row r="18" spans="1:101" x14ac:dyDescent="0.3">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row>
    <row r="19" spans="1:101" x14ac:dyDescent="0.3">
      <c r="A19" t="str">
        <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row>
    <row r="20" spans="1:101" x14ac:dyDescent="0.3">
      <c r="A20" t="str">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row>
    <row r="21" spans="1:101" x14ac:dyDescent="0.3">
      <c r="A21" t="str">
        <v/>
      </c>
      <c r="B21" t="str">
        <v/>
      </c>
      <c r="C21" t="str">
        <v/>
      </c>
      <c r="D21" t="str">
        <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row>
    <row r="22" spans="1:101" x14ac:dyDescent="0.3">
      <c r="A22" t="str">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row>
    <row r="23" spans="1:101" x14ac:dyDescent="0.3">
      <c r="A23" t="str">
        <v/>
      </c>
      <c r="B23" t="str">
        <v/>
      </c>
      <c r="C23" t="str">
        <v/>
      </c>
      <c r="D23" t="str">
        <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row>
    <row r="24" spans="1:101" x14ac:dyDescent="0.3">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row>
    <row r="25" spans="1:101" x14ac:dyDescent="0.3">
      <c r="A25" t="str">
        <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row>
    <row r="26" spans="1:101" x14ac:dyDescent="0.3">
      <c r="A26" t="str">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row>
    <row r="27" spans="1:101" x14ac:dyDescent="0.3">
      <c r="A27" t="str">
        <v/>
      </c>
      <c r="B27" t="str">
        <v/>
      </c>
      <c r="C27" t="str">
        <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row>
    <row r="28" spans="1:101" x14ac:dyDescent="0.3">
      <c r="A28" t="str">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row>
    <row r="29" spans="1:101" x14ac:dyDescent="0.3">
      <c r="A29" t="str">
        <v/>
      </c>
      <c r="B29" t="str">
        <v/>
      </c>
      <c r="C29" t="str">
        <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row>
    <row r="30" spans="1:101" x14ac:dyDescent="0.3">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row>
    <row r="31" spans="1:101" x14ac:dyDescent="0.3">
      <c r="A31" t="str">
        <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row>
    <row r="32" spans="1:101" x14ac:dyDescent="0.3">
      <c r="A32" t="str">
        <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row>
    <row r="33" spans="1:101" x14ac:dyDescent="0.3">
      <c r="A33" t="str">
        <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row>
    <row r="34" spans="1:101" x14ac:dyDescent="0.3">
      <c r="A34" t="str">
        <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row>
    <row r="35" spans="1:101" x14ac:dyDescent="0.3">
      <c r="A35" t="str">
        <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row>
    <row r="36" spans="1:101" x14ac:dyDescent="0.3">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row>
    <row r="37" spans="1:101" x14ac:dyDescent="0.3">
      <c r="A37" t="str">
        <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row>
    <row r="38" spans="1:101" x14ac:dyDescent="0.3">
      <c r="A38" t="str">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row>
    <row r="39" spans="1:101" x14ac:dyDescent="0.3">
      <c r="A39" t="str">
        <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row>
    <row r="40" spans="1:101" x14ac:dyDescent="0.3">
      <c r="A40" t="str">
        <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row>
    <row r="41" spans="1:101" x14ac:dyDescent="0.3">
      <c r="A41" t="str">
        <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row>
    <row r="42" spans="1:101" x14ac:dyDescent="0.3">
      <c r="A42" t="str">
        <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row>
    <row r="43" spans="1:101" x14ac:dyDescent="0.3">
      <c r="A43" t="str">
        <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row>
    <row r="44" spans="1:101" x14ac:dyDescent="0.3">
      <c r="A44" t="str">
        <v/>
      </c>
      <c r="B44" t="str">
        <v/>
      </c>
      <c r="C44" t="str">
        <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row>
    <row r="45" spans="1:101" x14ac:dyDescent="0.3">
      <c r="A45" t="str">
        <v/>
      </c>
      <c r="B45" t="str">
        <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row>
    <row r="46" spans="1:101" x14ac:dyDescent="0.3">
      <c r="A46" t="str">
        <v/>
      </c>
      <c r="B46" t="str">
        <v/>
      </c>
      <c r="C46" t="str">
        <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
      </c>
      <c r="CJ46" t="str">
        <v/>
      </c>
      <c r="CK46" t="str">
        <v/>
      </c>
      <c r="CL46" t="str">
        <v/>
      </c>
      <c r="CM46" t="str">
        <v/>
      </c>
      <c r="CN46" t="str">
        <v/>
      </c>
      <c r="CO46" t="str">
        <v/>
      </c>
      <c r="CP46" t="str">
        <v/>
      </c>
      <c r="CQ46" t="str">
        <v/>
      </c>
      <c r="CR46" t="str">
        <v/>
      </c>
      <c r="CS46" t="str">
        <v/>
      </c>
      <c r="CT46" t="str">
        <v/>
      </c>
      <c r="CU46" t="str">
        <v/>
      </c>
      <c r="CV46" t="str">
        <v/>
      </c>
      <c r="CW46" t="str">
        <v/>
      </c>
    </row>
    <row r="47" spans="1:101" x14ac:dyDescent="0.3">
      <c r="A47" t="str">
        <v/>
      </c>
      <c r="B47" t="str">
        <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row>
    <row r="48" spans="1:101" x14ac:dyDescent="0.3">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
      </c>
      <c r="CJ48" t="str">
        <v/>
      </c>
      <c r="CK48" t="str">
        <v/>
      </c>
      <c r="CL48" t="str">
        <v/>
      </c>
      <c r="CM48" t="str">
        <v/>
      </c>
      <c r="CN48" t="str">
        <v/>
      </c>
      <c r="CO48" t="str">
        <v/>
      </c>
      <c r="CP48" t="str">
        <v/>
      </c>
      <c r="CQ48" t="str">
        <v/>
      </c>
      <c r="CR48" t="str">
        <v/>
      </c>
      <c r="CS48" t="str">
        <v/>
      </c>
      <c r="CT48" t="str">
        <v/>
      </c>
      <c r="CU48" t="str">
        <v/>
      </c>
      <c r="CV48" t="str">
        <v/>
      </c>
      <c r="CW48" t="str">
        <v/>
      </c>
    </row>
    <row r="49" spans="1:101" x14ac:dyDescent="0.3">
      <c r="A49" t="str">
        <v/>
      </c>
      <c r="B49" t="str">
        <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row>
    <row r="50" spans="1:101" x14ac:dyDescent="0.3">
      <c r="A50" t="str">
        <v/>
      </c>
      <c r="B50" t="str">
        <v/>
      </c>
      <c r="C50" t="str">
        <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O50" t="str">
        <v/>
      </c>
      <c r="AP50" t="str">
        <v/>
      </c>
      <c r="AQ50" t="str">
        <v/>
      </c>
      <c r="AR50" t="str">
        <v/>
      </c>
      <c r="AS50" t="str">
        <v/>
      </c>
      <c r="AT50" t="str">
        <v/>
      </c>
      <c r="AU50" t="str">
        <v/>
      </c>
      <c r="AV50" t="str">
        <v/>
      </c>
      <c r="AW50" t="str">
        <v/>
      </c>
      <c r="AX50" t="str">
        <v/>
      </c>
      <c r="AY50" t="str">
        <v/>
      </c>
      <c r="AZ50" t="str">
        <v/>
      </c>
      <c r="BA50" t="str">
        <v/>
      </c>
      <c r="BB50" t="str">
        <v/>
      </c>
      <c r="BC50" t="str">
        <v/>
      </c>
      <c r="BD50" t="str">
        <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row>
    <row r="51" spans="1:101" x14ac:dyDescent="0.3">
      <c r="A51" t="str">
        <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row>
    <row r="52" spans="1:101" x14ac:dyDescent="0.3">
      <c r="A52" t="str">
        <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row>
    <row r="53" spans="1:101" x14ac:dyDescent="0.3">
      <c r="A53" t="str">
        <v/>
      </c>
      <c r="B53" t="str">
        <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c r="BM53" t="str">
        <v/>
      </c>
      <c r="BN53" t="str">
        <v/>
      </c>
      <c r="BO53" t="str">
        <v/>
      </c>
      <c r="BP53" t="str">
        <v/>
      </c>
      <c r="BQ53" t="str">
        <v/>
      </c>
      <c r="BR53" t="str">
        <v/>
      </c>
      <c r="BS53" t="str">
        <v/>
      </c>
      <c r="BT53" t="str">
        <v/>
      </c>
      <c r="BU53" t="str">
        <v/>
      </c>
      <c r="BV53" t="str">
        <v/>
      </c>
      <c r="BW53" t="str">
        <v/>
      </c>
      <c r="BX53" t="str">
        <v/>
      </c>
      <c r="BY53" t="str">
        <v/>
      </c>
      <c r="BZ53" t="str">
        <v/>
      </c>
      <c r="CA53" t="str">
        <v/>
      </c>
      <c r="CB53" t="str">
        <v/>
      </c>
      <c r="CC53" t="str">
        <v/>
      </c>
      <c r="CD53" t="str">
        <v/>
      </c>
      <c r="CE53" t="str">
        <v/>
      </c>
      <c r="CF53" t="str">
        <v/>
      </c>
      <c r="CG53" t="str">
        <v/>
      </c>
      <c r="CH53" t="str">
        <v/>
      </c>
      <c r="CI53" t="str">
        <v/>
      </c>
      <c r="CJ53" t="str">
        <v/>
      </c>
      <c r="CK53" t="str">
        <v/>
      </c>
      <c r="CL53" t="str">
        <v/>
      </c>
      <c r="CM53" t="str">
        <v/>
      </c>
      <c r="CN53" t="str">
        <v/>
      </c>
      <c r="CO53" t="str">
        <v/>
      </c>
      <c r="CP53" t="str">
        <v/>
      </c>
      <c r="CQ53" t="str">
        <v/>
      </c>
      <c r="CR53" t="str">
        <v/>
      </c>
      <c r="CS53" t="str">
        <v/>
      </c>
      <c r="CT53" t="str">
        <v/>
      </c>
      <c r="CU53" t="str">
        <v/>
      </c>
      <c r="CV53" t="str">
        <v/>
      </c>
      <c r="CW53" t="str">
        <v/>
      </c>
    </row>
    <row r="54" spans="1:101" x14ac:dyDescent="0.3">
      <c r="A54" t="str">
        <v/>
      </c>
      <c r="B54" t="str">
        <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c r="BM54" t="str">
        <v/>
      </c>
      <c r="BN54" t="str">
        <v/>
      </c>
      <c r="BO54" t="str">
        <v/>
      </c>
      <c r="BP54" t="str">
        <v/>
      </c>
      <c r="BQ54" t="str">
        <v/>
      </c>
      <c r="BR54" t="str">
        <v/>
      </c>
      <c r="BS54" t="str">
        <v/>
      </c>
      <c r="BT54" t="str">
        <v/>
      </c>
      <c r="BU54" t="str">
        <v/>
      </c>
      <c r="BV54" t="str">
        <v/>
      </c>
      <c r="BW54" t="str">
        <v/>
      </c>
      <c r="BX54" t="str">
        <v/>
      </c>
      <c r="BY54" t="str">
        <v/>
      </c>
      <c r="BZ54" t="str">
        <v/>
      </c>
      <c r="CA54" t="str">
        <v/>
      </c>
      <c r="CB54" t="str">
        <v/>
      </c>
      <c r="CC54" t="str">
        <v/>
      </c>
      <c r="CD54" t="str">
        <v/>
      </c>
      <c r="CE54" t="str">
        <v/>
      </c>
      <c r="CF54" t="str">
        <v/>
      </c>
      <c r="CG54" t="str">
        <v/>
      </c>
      <c r="CH54" t="str">
        <v/>
      </c>
      <c r="CI54" t="str">
        <v/>
      </c>
      <c r="CJ54" t="str">
        <v/>
      </c>
      <c r="CK54" t="str">
        <v/>
      </c>
      <c r="CL54" t="str">
        <v/>
      </c>
      <c r="CM54" t="str">
        <v/>
      </c>
      <c r="CN54" t="str">
        <v/>
      </c>
      <c r="CO54" t="str">
        <v/>
      </c>
      <c r="CP54" t="str">
        <v/>
      </c>
      <c r="CQ54" t="str">
        <v/>
      </c>
      <c r="CR54" t="str">
        <v/>
      </c>
      <c r="CS54" t="str">
        <v/>
      </c>
      <c r="CT54" t="str">
        <v/>
      </c>
      <c r="CU54" t="str">
        <v/>
      </c>
      <c r="CV54" t="str">
        <v/>
      </c>
      <c r="CW54" t="str">
        <v/>
      </c>
    </row>
    <row r="55" spans="1:101" x14ac:dyDescent="0.3">
      <c r="A55" t="str">
        <v/>
      </c>
      <c r="B55" t="str">
        <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c r="BM55" t="str">
        <v/>
      </c>
      <c r="BN55" t="str">
        <v/>
      </c>
      <c r="BO55" t="str">
        <v/>
      </c>
      <c r="BP55" t="str">
        <v/>
      </c>
      <c r="BQ55" t="str">
        <v/>
      </c>
      <c r="BR55" t="str">
        <v/>
      </c>
      <c r="BS55" t="str">
        <v/>
      </c>
      <c r="BT55" t="str">
        <v/>
      </c>
      <c r="BU55" t="str">
        <v/>
      </c>
      <c r="BV55" t="str">
        <v/>
      </c>
      <c r="BW55" t="str">
        <v/>
      </c>
      <c r="BX55" t="str">
        <v/>
      </c>
      <c r="BY55" t="str">
        <v/>
      </c>
      <c r="BZ55" t="str">
        <v/>
      </c>
      <c r="CA55" t="str">
        <v/>
      </c>
      <c r="CB55" t="str">
        <v/>
      </c>
      <c r="CC55" t="str">
        <v/>
      </c>
      <c r="CD55" t="str">
        <v/>
      </c>
      <c r="CE55" t="str">
        <v/>
      </c>
      <c r="CF55" t="str">
        <v/>
      </c>
      <c r="CG55" t="str">
        <v/>
      </c>
      <c r="CH55" t="str">
        <v/>
      </c>
      <c r="CI55" t="str">
        <v/>
      </c>
      <c r="CJ55" t="str">
        <v/>
      </c>
      <c r="CK55" t="str">
        <v/>
      </c>
      <c r="CL55" t="str">
        <v/>
      </c>
      <c r="CM55" t="str">
        <v/>
      </c>
      <c r="CN55" t="str">
        <v/>
      </c>
      <c r="CO55" t="str">
        <v/>
      </c>
      <c r="CP55" t="str">
        <v/>
      </c>
      <c r="CQ55" t="str">
        <v/>
      </c>
      <c r="CR55" t="str">
        <v/>
      </c>
      <c r="CS55" t="str">
        <v/>
      </c>
      <c r="CT55" t="str">
        <v/>
      </c>
      <c r="CU55" t="str">
        <v/>
      </c>
      <c r="CV55" t="str">
        <v/>
      </c>
      <c r="CW55" t="str">
        <v/>
      </c>
    </row>
    <row r="56" spans="1:101" x14ac:dyDescent="0.3">
      <c r="A56" t="str">
        <v/>
      </c>
      <c r="B56" t="str">
        <v/>
      </c>
      <c r="C56" t="str">
        <v/>
      </c>
      <c r="D56" t="str">
        <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
      </c>
      <c r="BL56" t="str">
        <v/>
      </c>
      <c r="BM56" t="str">
        <v/>
      </c>
      <c r="BN56" t="str">
        <v/>
      </c>
      <c r="BO56" t="str">
        <v/>
      </c>
      <c r="BP56" t="str">
        <v/>
      </c>
      <c r="BQ56" t="str">
        <v/>
      </c>
      <c r="BR56" t="str">
        <v/>
      </c>
      <c r="BS56" t="str">
        <v/>
      </c>
      <c r="BT56" t="str">
        <v/>
      </c>
      <c r="BU56" t="str">
        <v/>
      </c>
      <c r="BV56" t="str">
        <v/>
      </c>
      <c r="BW56" t="str">
        <v/>
      </c>
      <c r="BX56" t="str">
        <v/>
      </c>
      <c r="BY56" t="str">
        <v/>
      </c>
      <c r="BZ56" t="str">
        <v/>
      </c>
      <c r="CA56" t="str">
        <v/>
      </c>
      <c r="CB56" t="str">
        <v/>
      </c>
      <c r="CC56" t="str">
        <v/>
      </c>
      <c r="CD56" t="str">
        <v/>
      </c>
      <c r="CE56" t="str">
        <v/>
      </c>
      <c r="CF56" t="str">
        <v/>
      </c>
      <c r="CG56" t="str">
        <v/>
      </c>
      <c r="CH56" t="str">
        <v/>
      </c>
      <c r="CI56" t="str">
        <v/>
      </c>
      <c r="CJ56" t="str">
        <v/>
      </c>
      <c r="CK56" t="str">
        <v/>
      </c>
      <c r="CL56" t="str">
        <v/>
      </c>
      <c r="CM56" t="str">
        <v/>
      </c>
      <c r="CN56" t="str">
        <v/>
      </c>
      <c r="CO56" t="str">
        <v/>
      </c>
      <c r="CP56" t="str">
        <v/>
      </c>
      <c r="CQ56" t="str">
        <v/>
      </c>
      <c r="CR56" t="str">
        <v/>
      </c>
      <c r="CS56" t="str">
        <v/>
      </c>
      <c r="CT56" t="str">
        <v/>
      </c>
      <c r="CU56" t="str">
        <v/>
      </c>
      <c r="CV56" t="str">
        <v/>
      </c>
      <c r="CW56" t="str">
        <v/>
      </c>
    </row>
    <row r="57" spans="1:101" x14ac:dyDescent="0.3">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c r="CA57" t="str">
        <v/>
      </c>
      <c r="CB57" t="str">
        <v/>
      </c>
      <c r="CC57" t="str">
        <v/>
      </c>
      <c r="CD57" t="str">
        <v/>
      </c>
      <c r="CE57" t="str">
        <v/>
      </c>
      <c r="CF57" t="str">
        <v/>
      </c>
      <c r="CG57" t="str">
        <v/>
      </c>
      <c r="CH57" t="str">
        <v/>
      </c>
      <c r="CI57" t="str">
        <v/>
      </c>
      <c r="CJ57" t="str">
        <v/>
      </c>
      <c r="CK57" t="str">
        <v/>
      </c>
      <c r="CL57" t="str">
        <v/>
      </c>
      <c r="CM57" t="str">
        <v/>
      </c>
      <c r="CN57" t="str">
        <v/>
      </c>
      <c r="CO57" t="str">
        <v/>
      </c>
      <c r="CP57" t="str">
        <v/>
      </c>
      <c r="CQ57" t="str">
        <v/>
      </c>
      <c r="CR57" t="str">
        <v/>
      </c>
      <c r="CS57" t="str">
        <v/>
      </c>
      <c r="CT57" t="str">
        <v/>
      </c>
      <c r="CU57" t="str">
        <v/>
      </c>
      <c r="CV57" t="str">
        <v/>
      </c>
      <c r="CW57" t="str">
        <v/>
      </c>
    </row>
    <row r="58" spans="1:101" x14ac:dyDescent="0.3">
      <c r="A58" t="str">
        <v/>
      </c>
      <c r="B58" t="str">
        <v/>
      </c>
      <c r="C58" t="str">
        <v/>
      </c>
      <c r="D58" t="str">
        <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O58" t="str">
        <v/>
      </c>
      <c r="AP58" t="str">
        <v/>
      </c>
      <c r="AQ58" t="str">
        <v/>
      </c>
      <c r="AR58" t="str">
        <v/>
      </c>
      <c r="AS58" t="str">
        <v/>
      </c>
      <c r="AT58" t="str">
        <v/>
      </c>
      <c r="AU58" t="str">
        <v/>
      </c>
      <c r="AV58" t="str">
        <v/>
      </c>
      <c r="AW58" t="str">
        <v/>
      </c>
      <c r="AX58" t="str">
        <v/>
      </c>
      <c r="AY58" t="str">
        <v/>
      </c>
      <c r="AZ58" t="str">
        <v/>
      </c>
      <c r="BA58" t="str">
        <v/>
      </c>
      <c r="BB58" t="str">
        <v/>
      </c>
      <c r="BC58" t="str">
        <v/>
      </c>
      <c r="BD58" t="str">
        <v/>
      </c>
      <c r="BE58" t="str">
        <v/>
      </c>
      <c r="BF58" t="str">
        <v/>
      </c>
      <c r="BG58" t="str">
        <v/>
      </c>
      <c r="BH58" t="str">
        <v/>
      </c>
      <c r="BI58" t="str">
        <v/>
      </c>
      <c r="BJ58" t="str">
        <v/>
      </c>
      <c r="BK58" t="str">
        <v/>
      </c>
      <c r="BL58" t="str">
        <v/>
      </c>
      <c r="BM58" t="str">
        <v/>
      </c>
      <c r="BN58" t="str">
        <v/>
      </c>
      <c r="BO58" t="str">
        <v/>
      </c>
      <c r="BP58" t="str">
        <v/>
      </c>
      <c r="BQ58" t="str">
        <v/>
      </c>
      <c r="BR58" t="str">
        <v/>
      </c>
      <c r="BS58" t="str">
        <v/>
      </c>
      <c r="BT58" t="str">
        <v/>
      </c>
      <c r="BU58" t="str">
        <v/>
      </c>
      <c r="BV58" t="str">
        <v/>
      </c>
      <c r="BW58" t="str">
        <v/>
      </c>
      <c r="BX58" t="str">
        <v/>
      </c>
      <c r="BY58" t="str">
        <v/>
      </c>
      <c r="BZ58" t="str">
        <v/>
      </c>
      <c r="CA58" t="str">
        <v/>
      </c>
      <c r="CB58" t="str">
        <v/>
      </c>
      <c r="CC58" t="str">
        <v/>
      </c>
      <c r="CD58" t="str">
        <v/>
      </c>
      <c r="CE58" t="str">
        <v/>
      </c>
      <c r="CF58" t="str">
        <v/>
      </c>
      <c r="CG58" t="str">
        <v/>
      </c>
      <c r="CH58" t="str">
        <v/>
      </c>
      <c r="CI58" t="str">
        <v/>
      </c>
      <c r="CJ58" t="str">
        <v/>
      </c>
      <c r="CK58" t="str">
        <v/>
      </c>
      <c r="CL58" t="str">
        <v/>
      </c>
      <c r="CM58" t="str">
        <v/>
      </c>
      <c r="CN58" t="str">
        <v/>
      </c>
      <c r="CO58" t="str">
        <v/>
      </c>
      <c r="CP58" t="str">
        <v/>
      </c>
      <c r="CQ58" t="str">
        <v/>
      </c>
      <c r="CR58" t="str">
        <v/>
      </c>
      <c r="CS58" t="str">
        <v/>
      </c>
      <c r="CT58" t="str">
        <v/>
      </c>
      <c r="CU58" t="str">
        <v/>
      </c>
      <c r="CV58" t="str">
        <v/>
      </c>
      <c r="CW58" t="str">
        <v/>
      </c>
    </row>
    <row r="59" spans="1:101" x14ac:dyDescent="0.3">
      <c r="A59" t="str">
        <v/>
      </c>
      <c r="B59" t="str">
        <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O59" t="str">
        <v/>
      </c>
      <c r="AP59" t="str">
        <v/>
      </c>
      <c r="AQ59" t="str">
        <v/>
      </c>
      <c r="AR59" t="str">
        <v/>
      </c>
      <c r="AS59" t="str">
        <v/>
      </c>
      <c r="AT59" t="str">
        <v/>
      </c>
      <c r="AU59" t="str">
        <v/>
      </c>
      <c r="AV59" t="str">
        <v/>
      </c>
      <c r="AW59" t="str">
        <v/>
      </c>
      <c r="AX59" t="str">
        <v/>
      </c>
      <c r="AY59" t="str">
        <v/>
      </c>
      <c r="AZ59" t="str">
        <v/>
      </c>
      <c r="BA59" t="str">
        <v/>
      </c>
      <c r="BB59" t="str">
        <v/>
      </c>
      <c r="BC59" t="str">
        <v/>
      </c>
      <c r="BD59" t="str">
        <v/>
      </c>
      <c r="BE59" t="str">
        <v/>
      </c>
      <c r="BF59" t="str">
        <v/>
      </c>
      <c r="BG59" t="str">
        <v/>
      </c>
      <c r="BH59" t="str">
        <v/>
      </c>
      <c r="BI59" t="str">
        <v/>
      </c>
      <c r="BJ59" t="str">
        <v/>
      </c>
      <c r="BK59" t="str">
        <v/>
      </c>
      <c r="BL59" t="str">
        <v/>
      </c>
      <c r="BM59" t="str">
        <v/>
      </c>
      <c r="BN59" t="str">
        <v/>
      </c>
      <c r="BO59" t="str">
        <v/>
      </c>
      <c r="BP59" t="str">
        <v/>
      </c>
      <c r="BQ59" t="str">
        <v/>
      </c>
      <c r="BR59" t="str">
        <v/>
      </c>
      <c r="BS59" t="str">
        <v/>
      </c>
      <c r="BT59" t="str">
        <v/>
      </c>
      <c r="BU59" t="str">
        <v/>
      </c>
      <c r="BV59" t="str">
        <v/>
      </c>
      <c r="BW59" t="str">
        <v/>
      </c>
      <c r="BX59" t="str">
        <v/>
      </c>
      <c r="BY59" t="str">
        <v/>
      </c>
      <c r="BZ59" t="str">
        <v/>
      </c>
      <c r="CA59" t="str">
        <v/>
      </c>
      <c r="CB59" t="str">
        <v/>
      </c>
      <c r="CC59" t="str">
        <v/>
      </c>
      <c r="CD59" t="str">
        <v/>
      </c>
      <c r="CE59" t="str">
        <v/>
      </c>
      <c r="CF59" t="str">
        <v/>
      </c>
      <c r="CG59" t="str">
        <v/>
      </c>
      <c r="CH59" t="str">
        <v/>
      </c>
      <c r="CI59" t="str">
        <v/>
      </c>
      <c r="CJ59" t="str">
        <v/>
      </c>
      <c r="CK59" t="str">
        <v/>
      </c>
      <c r="CL59" t="str">
        <v/>
      </c>
      <c r="CM59" t="str">
        <v/>
      </c>
      <c r="CN59" t="str">
        <v/>
      </c>
      <c r="CO59" t="str">
        <v/>
      </c>
      <c r="CP59" t="str">
        <v/>
      </c>
      <c r="CQ59" t="str">
        <v/>
      </c>
      <c r="CR59" t="str">
        <v/>
      </c>
      <c r="CS59" t="str">
        <v/>
      </c>
      <c r="CT59" t="str">
        <v/>
      </c>
      <c r="CU59" t="str">
        <v/>
      </c>
      <c r="CV59" t="str">
        <v/>
      </c>
      <c r="CW59" t="str">
        <v/>
      </c>
    </row>
    <row r="60" spans="1:101" x14ac:dyDescent="0.3">
      <c r="A60" t="str">
        <v/>
      </c>
      <c r="B60" t="str">
        <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O60" t="str">
        <v/>
      </c>
      <c r="AP60" t="str">
        <v/>
      </c>
      <c r="AQ60" t="str">
        <v/>
      </c>
      <c r="AR60" t="str">
        <v/>
      </c>
      <c r="AS60" t="str">
        <v/>
      </c>
      <c r="AT60" t="str">
        <v/>
      </c>
      <c r="AU60" t="str">
        <v/>
      </c>
      <c r="AV60" t="str">
        <v/>
      </c>
      <c r="AW60" t="str">
        <v/>
      </c>
      <c r="AX60" t="str">
        <v/>
      </c>
      <c r="AY60" t="str">
        <v/>
      </c>
      <c r="AZ60" t="str">
        <v/>
      </c>
      <c r="BA60" t="str">
        <v/>
      </c>
      <c r="BB60" t="str">
        <v/>
      </c>
      <c r="BC60" t="str">
        <v/>
      </c>
      <c r="BD60" t="str">
        <v/>
      </c>
      <c r="BE60" t="str">
        <v/>
      </c>
      <c r="BF60" t="str">
        <v/>
      </c>
      <c r="BG60" t="str">
        <v/>
      </c>
      <c r="BH60" t="str">
        <v/>
      </c>
      <c r="BI60" t="str">
        <v/>
      </c>
      <c r="BJ60" t="str">
        <v/>
      </c>
      <c r="BK60" t="str">
        <v/>
      </c>
      <c r="BL60" t="str">
        <v/>
      </c>
      <c r="BM60" t="str">
        <v/>
      </c>
      <c r="BN60" t="str">
        <v/>
      </c>
      <c r="BO60" t="str">
        <v/>
      </c>
      <c r="BP60" t="str">
        <v/>
      </c>
      <c r="BQ60" t="str">
        <v/>
      </c>
      <c r="BR60" t="str">
        <v/>
      </c>
      <c r="BS60" t="str">
        <v/>
      </c>
      <c r="BT60" t="str">
        <v/>
      </c>
      <c r="BU60" t="str">
        <v/>
      </c>
      <c r="BV60" t="str">
        <v/>
      </c>
      <c r="BW60" t="str">
        <v/>
      </c>
      <c r="BX60" t="str">
        <v/>
      </c>
      <c r="BY60" t="str">
        <v/>
      </c>
      <c r="BZ60" t="str">
        <v/>
      </c>
      <c r="CA60" t="str">
        <v/>
      </c>
      <c r="CB60" t="str">
        <v/>
      </c>
      <c r="CC60" t="str">
        <v/>
      </c>
      <c r="CD60" t="str">
        <v/>
      </c>
      <c r="CE60" t="str">
        <v/>
      </c>
      <c r="CF60" t="str">
        <v/>
      </c>
      <c r="CG60" t="str">
        <v/>
      </c>
      <c r="CH60" t="str">
        <v/>
      </c>
      <c r="CI60" t="str">
        <v/>
      </c>
      <c r="CJ60" t="str">
        <v/>
      </c>
      <c r="CK60" t="str">
        <v/>
      </c>
      <c r="CL60" t="str">
        <v/>
      </c>
      <c r="CM60" t="str">
        <v/>
      </c>
      <c r="CN60" t="str">
        <v/>
      </c>
      <c r="CO60" t="str">
        <v/>
      </c>
      <c r="CP60" t="str">
        <v/>
      </c>
      <c r="CQ60" t="str">
        <v/>
      </c>
      <c r="CR60" t="str">
        <v/>
      </c>
      <c r="CS60" t="str">
        <v/>
      </c>
      <c r="CT60" t="str">
        <v/>
      </c>
      <c r="CU60" t="str">
        <v/>
      </c>
      <c r="CV60" t="str">
        <v/>
      </c>
      <c r="CW60" t="str">
        <v/>
      </c>
    </row>
    <row r="61" spans="1:101" x14ac:dyDescent="0.3">
      <c r="A61" t="str">
        <v/>
      </c>
      <c r="B61" t="str">
        <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O61" t="str">
        <v/>
      </c>
      <c r="AP61" t="str">
        <v/>
      </c>
      <c r="AQ61" t="str">
        <v/>
      </c>
      <c r="AR61" t="str">
        <v/>
      </c>
      <c r="AS61" t="str">
        <v/>
      </c>
      <c r="AT61" t="str">
        <v/>
      </c>
      <c r="AU61" t="str">
        <v/>
      </c>
      <c r="AV61" t="str">
        <v/>
      </c>
      <c r="AW61" t="str">
        <v/>
      </c>
      <c r="AX61" t="str">
        <v/>
      </c>
      <c r="AY61" t="str">
        <v/>
      </c>
      <c r="AZ61" t="str">
        <v/>
      </c>
      <c r="BA61" t="str">
        <v/>
      </c>
      <c r="BB61" t="str">
        <v/>
      </c>
      <c r="BC61" t="str">
        <v/>
      </c>
      <c r="BD61" t="str">
        <v/>
      </c>
      <c r="BE61" t="str">
        <v/>
      </c>
      <c r="BF61" t="str">
        <v/>
      </c>
      <c r="BG61" t="str">
        <v/>
      </c>
      <c r="BH61" t="str">
        <v/>
      </c>
      <c r="BI61" t="str">
        <v/>
      </c>
      <c r="BJ61" t="str">
        <v/>
      </c>
      <c r="BK61" t="str">
        <v/>
      </c>
      <c r="BL61" t="str">
        <v/>
      </c>
      <c r="BM61" t="str">
        <v/>
      </c>
      <c r="BN61" t="str">
        <v/>
      </c>
      <c r="BO61" t="str">
        <v/>
      </c>
      <c r="BP61" t="str">
        <v/>
      </c>
      <c r="BQ61" t="str">
        <v/>
      </c>
      <c r="BR61" t="str">
        <v/>
      </c>
      <c r="BS61" t="str">
        <v/>
      </c>
      <c r="BT61" t="str">
        <v/>
      </c>
      <c r="BU61" t="str">
        <v/>
      </c>
      <c r="BV61" t="str">
        <v/>
      </c>
      <c r="BW61" t="str">
        <v/>
      </c>
      <c r="BX61" t="str">
        <v/>
      </c>
      <c r="BY61" t="str">
        <v/>
      </c>
      <c r="BZ61" t="str">
        <v/>
      </c>
      <c r="CA61" t="str">
        <v/>
      </c>
      <c r="CB61" t="str">
        <v/>
      </c>
      <c r="CC61" t="str">
        <v/>
      </c>
      <c r="CD61" t="str">
        <v/>
      </c>
      <c r="CE61" t="str">
        <v/>
      </c>
      <c r="CF61" t="str">
        <v/>
      </c>
      <c r="CG61" t="str">
        <v/>
      </c>
      <c r="CH61" t="str">
        <v/>
      </c>
      <c r="CI61" t="str">
        <v/>
      </c>
      <c r="CJ61" t="str">
        <v/>
      </c>
      <c r="CK61" t="str">
        <v/>
      </c>
      <c r="CL61" t="str">
        <v/>
      </c>
      <c r="CM61" t="str">
        <v/>
      </c>
      <c r="CN61" t="str">
        <v/>
      </c>
      <c r="CO61" t="str">
        <v/>
      </c>
      <c r="CP61" t="str">
        <v/>
      </c>
      <c r="CQ61" t="str">
        <v/>
      </c>
      <c r="CR61" t="str">
        <v/>
      </c>
      <c r="CS61" t="str">
        <v/>
      </c>
      <c r="CT61" t="str">
        <v/>
      </c>
      <c r="CU61" t="str">
        <v/>
      </c>
      <c r="CV61" t="str">
        <v/>
      </c>
      <c r="CW61" t="str">
        <v/>
      </c>
    </row>
    <row r="62" spans="1:101" x14ac:dyDescent="0.3">
      <c r="A62" t="str">
        <v/>
      </c>
      <c r="B62" t="str">
        <v/>
      </c>
      <c r="C62" t="str">
        <v/>
      </c>
      <c r="D62" t="str">
        <v/>
      </c>
      <c r="E62" t="str">
        <v/>
      </c>
      <c r="F62" t="str">
        <v/>
      </c>
      <c r="G62" t="str">
        <v/>
      </c>
      <c r="H62" t="str">
        <v/>
      </c>
      <c r="I62" t="str">
        <v/>
      </c>
      <c r="J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
      </c>
      <c r="BL62" t="str">
        <v/>
      </c>
      <c r="BM62" t="str">
        <v/>
      </c>
      <c r="BN62" t="str">
        <v/>
      </c>
      <c r="BO62" t="str">
        <v/>
      </c>
      <c r="BP62" t="str">
        <v/>
      </c>
      <c r="BQ62" t="str">
        <v/>
      </c>
      <c r="BR62" t="str">
        <v/>
      </c>
      <c r="BS62" t="str">
        <v/>
      </c>
      <c r="BT62" t="str">
        <v/>
      </c>
      <c r="BU62" t="str">
        <v/>
      </c>
      <c r="BV62" t="str">
        <v/>
      </c>
      <c r="BW62" t="str">
        <v/>
      </c>
      <c r="BX62" t="str">
        <v/>
      </c>
      <c r="BY62" t="str">
        <v/>
      </c>
      <c r="BZ62" t="str">
        <v/>
      </c>
      <c r="CA62" t="str">
        <v/>
      </c>
      <c r="CB62" t="str">
        <v/>
      </c>
      <c r="CC62" t="str">
        <v/>
      </c>
      <c r="CD62" t="str">
        <v/>
      </c>
      <c r="CE62" t="str">
        <v/>
      </c>
      <c r="CF62" t="str">
        <v/>
      </c>
      <c r="CG62" t="str">
        <v/>
      </c>
      <c r="CH62" t="str">
        <v/>
      </c>
      <c r="CI62" t="str">
        <v/>
      </c>
      <c r="CJ62" t="str">
        <v/>
      </c>
      <c r="CK62" t="str">
        <v/>
      </c>
      <c r="CL62" t="str">
        <v/>
      </c>
      <c r="CM62" t="str">
        <v/>
      </c>
      <c r="CN62" t="str">
        <v/>
      </c>
      <c r="CO62" t="str">
        <v/>
      </c>
      <c r="CP62" t="str">
        <v/>
      </c>
      <c r="CQ62" t="str">
        <v/>
      </c>
      <c r="CR62" t="str">
        <v/>
      </c>
      <c r="CS62" t="str">
        <v/>
      </c>
      <c r="CT62" t="str">
        <v/>
      </c>
      <c r="CU62" t="str">
        <v/>
      </c>
      <c r="CV62" t="str">
        <v/>
      </c>
      <c r="CW62" t="str">
        <v/>
      </c>
    </row>
    <row r="63" spans="1:101" x14ac:dyDescent="0.3">
      <c r="A63" t="str">
        <v/>
      </c>
      <c r="B63" t="str">
        <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O63" t="str">
        <v/>
      </c>
      <c r="AP63" t="str">
        <v/>
      </c>
      <c r="AQ63" t="str">
        <v/>
      </c>
      <c r="AR63" t="str">
        <v/>
      </c>
      <c r="AS63" t="str">
        <v/>
      </c>
      <c r="AT63" t="str">
        <v/>
      </c>
      <c r="AU63" t="str">
        <v/>
      </c>
      <c r="AV63" t="str">
        <v/>
      </c>
      <c r="AW63" t="str">
        <v/>
      </c>
      <c r="AX63" t="str">
        <v/>
      </c>
      <c r="AY63" t="str">
        <v/>
      </c>
      <c r="AZ63" t="str">
        <v/>
      </c>
      <c r="BA63" t="str">
        <v/>
      </c>
      <c r="BB63" t="str">
        <v/>
      </c>
      <c r="BC63" t="str">
        <v/>
      </c>
      <c r="BD63" t="str">
        <v/>
      </c>
      <c r="BE63" t="str">
        <v/>
      </c>
      <c r="BF63" t="str">
        <v/>
      </c>
      <c r="BG63" t="str">
        <v/>
      </c>
      <c r="BH63" t="str">
        <v/>
      </c>
      <c r="BI63" t="str">
        <v/>
      </c>
      <c r="BJ63" t="str">
        <v/>
      </c>
      <c r="BK63" t="str">
        <v/>
      </c>
      <c r="BL63" t="str">
        <v/>
      </c>
      <c r="BM63" t="str">
        <v/>
      </c>
      <c r="BN63" t="str">
        <v/>
      </c>
      <c r="BO63" t="str">
        <v/>
      </c>
      <c r="BP63" t="str">
        <v/>
      </c>
      <c r="BQ63" t="str">
        <v/>
      </c>
      <c r="BR63" t="str">
        <v/>
      </c>
      <c r="BS63" t="str">
        <v/>
      </c>
      <c r="BT63" t="str">
        <v/>
      </c>
      <c r="BU63" t="str">
        <v/>
      </c>
      <c r="BV63" t="str">
        <v/>
      </c>
      <c r="BW63" t="str">
        <v/>
      </c>
      <c r="BX63" t="str">
        <v/>
      </c>
      <c r="BY63" t="str">
        <v/>
      </c>
      <c r="BZ63" t="str">
        <v/>
      </c>
      <c r="CA63" t="str">
        <v/>
      </c>
      <c r="CB63" t="str">
        <v/>
      </c>
      <c r="CC63" t="str">
        <v/>
      </c>
      <c r="CD63" t="str">
        <v/>
      </c>
      <c r="CE63" t="str">
        <v/>
      </c>
      <c r="CF63" t="str">
        <v/>
      </c>
      <c r="CG63" t="str">
        <v/>
      </c>
      <c r="CH63" t="str">
        <v/>
      </c>
      <c r="CI63" t="str">
        <v/>
      </c>
      <c r="CJ63" t="str">
        <v/>
      </c>
      <c r="CK63" t="str">
        <v/>
      </c>
      <c r="CL63" t="str">
        <v/>
      </c>
      <c r="CM63" t="str">
        <v/>
      </c>
      <c r="CN63" t="str">
        <v/>
      </c>
      <c r="CO63" t="str">
        <v/>
      </c>
      <c r="CP63" t="str">
        <v/>
      </c>
      <c r="CQ63" t="str">
        <v/>
      </c>
      <c r="CR63" t="str">
        <v/>
      </c>
      <c r="CS63" t="str">
        <v/>
      </c>
      <c r="CT63" t="str">
        <v/>
      </c>
      <c r="CU63" t="str">
        <v/>
      </c>
      <c r="CV63" t="str">
        <v/>
      </c>
      <c r="CW63" t="str">
        <v/>
      </c>
    </row>
    <row r="64" spans="1:101" x14ac:dyDescent="0.3">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O64" t="str">
        <v/>
      </c>
      <c r="AP64" t="str">
        <v/>
      </c>
      <c r="AQ64" t="str">
        <v/>
      </c>
      <c r="AR64" t="str">
        <v/>
      </c>
      <c r="AS64" t="str">
        <v/>
      </c>
      <c r="AT64" t="str">
        <v/>
      </c>
      <c r="AU64" t="str">
        <v/>
      </c>
      <c r="AV64" t="str">
        <v/>
      </c>
      <c r="AW64" t="str">
        <v/>
      </c>
      <c r="AX64" t="str">
        <v/>
      </c>
      <c r="AY64" t="str">
        <v/>
      </c>
      <c r="AZ64" t="str">
        <v/>
      </c>
      <c r="BA64" t="str">
        <v/>
      </c>
      <c r="BB64" t="str">
        <v/>
      </c>
      <c r="BC64" t="str">
        <v/>
      </c>
      <c r="BD64" t="str">
        <v/>
      </c>
      <c r="BE64" t="str">
        <v/>
      </c>
      <c r="BF64" t="str">
        <v/>
      </c>
      <c r="BG64" t="str">
        <v/>
      </c>
      <c r="BH64" t="str">
        <v/>
      </c>
      <c r="BI64" t="str">
        <v/>
      </c>
      <c r="BJ64" t="str">
        <v/>
      </c>
      <c r="BK64" t="str">
        <v/>
      </c>
      <c r="BL64" t="str">
        <v/>
      </c>
      <c r="BM64" t="str">
        <v/>
      </c>
      <c r="BN64" t="str">
        <v/>
      </c>
      <c r="BO64" t="str">
        <v/>
      </c>
      <c r="BP64" t="str">
        <v/>
      </c>
      <c r="BQ64" t="str">
        <v/>
      </c>
      <c r="BR64" t="str">
        <v/>
      </c>
      <c r="BS64" t="str">
        <v/>
      </c>
      <c r="BT64" t="str">
        <v/>
      </c>
      <c r="BU64" t="str">
        <v/>
      </c>
      <c r="BV64" t="str">
        <v/>
      </c>
      <c r="BW64" t="str">
        <v/>
      </c>
      <c r="BX64" t="str">
        <v/>
      </c>
      <c r="BY64" t="str">
        <v/>
      </c>
      <c r="BZ64" t="str">
        <v/>
      </c>
      <c r="CA64" t="str">
        <v/>
      </c>
      <c r="CB64" t="str">
        <v/>
      </c>
      <c r="CC64" t="str">
        <v/>
      </c>
      <c r="CD64" t="str">
        <v/>
      </c>
      <c r="CE64" t="str">
        <v/>
      </c>
      <c r="CF64" t="str">
        <v/>
      </c>
      <c r="CG64" t="str">
        <v/>
      </c>
      <c r="CH64" t="str">
        <v/>
      </c>
      <c r="CI64" t="str">
        <v/>
      </c>
      <c r="CJ64" t="str">
        <v/>
      </c>
      <c r="CK64" t="str">
        <v/>
      </c>
      <c r="CL64" t="str">
        <v/>
      </c>
      <c r="CM64" t="str">
        <v/>
      </c>
      <c r="CN64" t="str">
        <v/>
      </c>
      <c r="CO64" t="str">
        <v/>
      </c>
      <c r="CP64" t="str">
        <v/>
      </c>
      <c r="CQ64" t="str">
        <v/>
      </c>
      <c r="CR64" t="str">
        <v/>
      </c>
      <c r="CS64" t="str">
        <v/>
      </c>
      <c r="CT64" t="str">
        <v/>
      </c>
      <c r="CU64" t="str">
        <v/>
      </c>
      <c r="CV64" t="str">
        <v/>
      </c>
      <c r="CW64" t="str">
        <v/>
      </c>
    </row>
    <row r="65" spans="1:101" x14ac:dyDescent="0.3">
      <c r="A65" t="str">
        <v/>
      </c>
      <c r="B65" t="str">
        <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
      </c>
      <c r="BL65" t="str">
        <v/>
      </c>
      <c r="BM65" t="str">
        <v/>
      </c>
      <c r="BN65" t="str">
        <v/>
      </c>
      <c r="BO65" t="str">
        <v/>
      </c>
      <c r="BP65" t="str">
        <v/>
      </c>
      <c r="BQ65" t="str">
        <v/>
      </c>
      <c r="BR65" t="str">
        <v/>
      </c>
      <c r="BS65" t="str">
        <v/>
      </c>
      <c r="BT65" t="str">
        <v/>
      </c>
      <c r="BU65" t="str">
        <v/>
      </c>
      <c r="BV65" t="str">
        <v/>
      </c>
      <c r="BW65" t="str">
        <v/>
      </c>
      <c r="BX65" t="str">
        <v/>
      </c>
      <c r="BY65" t="str">
        <v/>
      </c>
      <c r="BZ65" t="str">
        <v/>
      </c>
      <c r="CA65" t="str">
        <v/>
      </c>
      <c r="CB65" t="str">
        <v/>
      </c>
      <c r="CC65" t="str">
        <v/>
      </c>
      <c r="CD65" t="str">
        <v/>
      </c>
      <c r="CE65" t="str">
        <v/>
      </c>
      <c r="CF65" t="str">
        <v/>
      </c>
      <c r="CG65" t="str">
        <v/>
      </c>
      <c r="CH65" t="str">
        <v/>
      </c>
      <c r="CI65" t="str">
        <v/>
      </c>
      <c r="CJ65" t="str">
        <v/>
      </c>
      <c r="CK65" t="str">
        <v/>
      </c>
      <c r="CL65" t="str">
        <v/>
      </c>
      <c r="CM65" t="str">
        <v/>
      </c>
      <c r="CN65" t="str">
        <v/>
      </c>
      <c r="CO65" t="str">
        <v/>
      </c>
      <c r="CP65" t="str">
        <v/>
      </c>
      <c r="CQ65" t="str">
        <v/>
      </c>
      <c r="CR65" t="str">
        <v/>
      </c>
      <c r="CS65" t="str">
        <v/>
      </c>
      <c r="CT65" t="str">
        <v/>
      </c>
      <c r="CU65" t="str">
        <v/>
      </c>
      <c r="CV65" t="str">
        <v/>
      </c>
      <c r="CW65" t="str">
        <v/>
      </c>
    </row>
    <row r="66" spans="1:101" x14ac:dyDescent="0.3">
      <c r="A66" t="str">
        <v/>
      </c>
      <c r="B66" t="str">
        <v/>
      </c>
      <c r="C66" t="str">
        <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O66" t="str">
        <v/>
      </c>
      <c r="AP66" t="str">
        <v/>
      </c>
      <c r="AQ66" t="str">
        <v/>
      </c>
      <c r="AR66" t="str">
        <v/>
      </c>
      <c r="AS66" t="str">
        <v/>
      </c>
      <c r="AT66" t="str">
        <v/>
      </c>
      <c r="AU66" t="str">
        <v/>
      </c>
      <c r="AV66" t="str">
        <v/>
      </c>
      <c r="AW66" t="str">
        <v/>
      </c>
      <c r="AX66" t="str">
        <v/>
      </c>
      <c r="AY66" t="str">
        <v/>
      </c>
      <c r="AZ66" t="str">
        <v/>
      </c>
      <c r="BA66" t="str">
        <v/>
      </c>
      <c r="BB66" t="str">
        <v/>
      </c>
      <c r="BC66" t="str">
        <v/>
      </c>
      <c r="BD66" t="str">
        <v/>
      </c>
      <c r="BE66" t="str">
        <v/>
      </c>
      <c r="BF66" t="str">
        <v/>
      </c>
      <c r="BG66" t="str">
        <v/>
      </c>
      <c r="BH66" t="str">
        <v/>
      </c>
      <c r="BI66" t="str">
        <v/>
      </c>
      <c r="BJ66" t="str">
        <v/>
      </c>
      <c r="BK66" t="str">
        <v/>
      </c>
      <c r="BL66" t="str">
        <v/>
      </c>
      <c r="BM66" t="str">
        <v/>
      </c>
      <c r="BN66" t="str">
        <v/>
      </c>
      <c r="BO66" t="str">
        <v/>
      </c>
      <c r="BP66" t="str">
        <v/>
      </c>
      <c r="BQ66" t="str">
        <v/>
      </c>
      <c r="BR66" t="str">
        <v/>
      </c>
      <c r="BS66" t="str">
        <v/>
      </c>
      <c r="BT66" t="str">
        <v/>
      </c>
      <c r="BU66" t="str">
        <v/>
      </c>
      <c r="BV66" t="str">
        <v/>
      </c>
      <c r="BW66" t="str">
        <v/>
      </c>
      <c r="BX66" t="str">
        <v/>
      </c>
      <c r="BY66" t="str">
        <v/>
      </c>
      <c r="BZ66" t="str">
        <v/>
      </c>
      <c r="CA66" t="str">
        <v/>
      </c>
      <c r="CB66" t="str">
        <v/>
      </c>
      <c r="CC66" t="str">
        <v/>
      </c>
      <c r="CD66" t="str">
        <v/>
      </c>
      <c r="CE66" t="str">
        <v/>
      </c>
      <c r="CF66" t="str">
        <v/>
      </c>
      <c r="CG66" t="str">
        <v/>
      </c>
      <c r="CH66" t="str">
        <v/>
      </c>
      <c r="CI66" t="str">
        <v/>
      </c>
      <c r="CJ66" t="str">
        <v/>
      </c>
      <c r="CK66" t="str">
        <v/>
      </c>
      <c r="CL66" t="str">
        <v/>
      </c>
      <c r="CM66" t="str">
        <v/>
      </c>
      <c r="CN66" t="str">
        <v/>
      </c>
      <c r="CO66" t="str">
        <v/>
      </c>
      <c r="CP66" t="str">
        <v/>
      </c>
      <c r="CQ66" t="str">
        <v/>
      </c>
      <c r="CR66" t="str">
        <v/>
      </c>
      <c r="CS66" t="str">
        <v/>
      </c>
      <c r="CT66" t="str">
        <v/>
      </c>
      <c r="CU66" t="str">
        <v/>
      </c>
      <c r="CV66" t="str">
        <v/>
      </c>
      <c r="CW66" t="str">
        <v/>
      </c>
    </row>
    <row r="67" spans="1:101" x14ac:dyDescent="0.3">
      <c r="A67" t="str">
        <v/>
      </c>
      <c r="B67" t="str">
        <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O67" t="str">
        <v/>
      </c>
      <c r="AP67" t="str">
        <v/>
      </c>
      <c r="AQ67" t="str">
        <v/>
      </c>
      <c r="AR67" t="str">
        <v/>
      </c>
      <c r="AS67" t="str">
        <v/>
      </c>
      <c r="AT67" t="str">
        <v/>
      </c>
      <c r="AU67" t="str">
        <v/>
      </c>
      <c r="AV67" t="str">
        <v/>
      </c>
      <c r="AW67" t="str">
        <v/>
      </c>
      <c r="AX67" t="str">
        <v/>
      </c>
      <c r="AY67" t="str">
        <v/>
      </c>
      <c r="AZ67" t="str">
        <v/>
      </c>
      <c r="BA67" t="str">
        <v/>
      </c>
      <c r="BB67" t="str">
        <v/>
      </c>
      <c r="BC67" t="str">
        <v/>
      </c>
      <c r="BD67" t="str">
        <v/>
      </c>
      <c r="BE67" t="str">
        <v/>
      </c>
      <c r="BF67" t="str">
        <v/>
      </c>
      <c r="BG67" t="str">
        <v/>
      </c>
      <c r="BH67" t="str">
        <v/>
      </c>
      <c r="BI67" t="str">
        <v/>
      </c>
      <c r="BJ67" t="str">
        <v/>
      </c>
      <c r="BK67" t="str">
        <v/>
      </c>
      <c r="BL67" t="str">
        <v/>
      </c>
      <c r="BM67" t="str">
        <v/>
      </c>
      <c r="BN67" t="str">
        <v/>
      </c>
      <c r="BO67" t="str">
        <v/>
      </c>
      <c r="BP67" t="str">
        <v/>
      </c>
      <c r="BQ67" t="str">
        <v/>
      </c>
      <c r="BR67" t="str">
        <v/>
      </c>
      <c r="BS67" t="str">
        <v/>
      </c>
      <c r="BT67" t="str">
        <v/>
      </c>
      <c r="BU67" t="str">
        <v/>
      </c>
      <c r="BV67" t="str">
        <v/>
      </c>
      <c r="BW67" t="str">
        <v/>
      </c>
      <c r="BX67" t="str">
        <v/>
      </c>
      <c r="BY67" t="str">
        <v/>
      </c>
      <c r="BZ67" t="str">
        <v/>
      </c>
      <c r="CA67" t="str">
        <v/>
      </c>
      <c r="CB67" t="str">
        <v/>
      </c>
      <c r="CC67" t="str">
        <v/>
      </c>
      <c r="CD67" t="str">
        <v/>
      </c>
      <c r="CE67" t="str">
        <v/>
      </c>
      <c r="CF67" t="str">
        <v/>
      </c>
      <c r="CG67" t="str">
        <v/>
      </c>
      <c r="CH67" t="str">
        <v/>
      </c>
      <c r="CI67" t="str">
        <v/>
      </c>
      <c r="CJ67" t="str">
        <v/>
      </c>
      <c r="CK67" t="str">
        <v/>
      </c>
      <c r="CL67" t="str">
        <v/>
      </c>
      <c r="CM67" t="str">
        <v/>
      </c>
      <c r="CN67" t="str">
        <v/>
      </c>
      <c r="CO67" t="str">
        <v/>
      </c>
      <c r="CP67" t="str">
        <v/>
      </c>
      <c r="CQ67" t="str">
        <v/>
      </c>
      <c r="CR67" t="str">
        <v/>
      </c>
      <c r="CS67" t="str">
        <v/>
      </c>
      <c r="CT67" t="str">
        <v/>
      </c>
      <c r="CU67" t="str">
        <v/>
      </c>
      <c r="CV67" t="str">
        <v/>
      </c>
      <c r="CW67" t="str">
        <v/>
      </c>
    </row>
    <row r="68" spans="1:101" x14ac:dyDescent="0.3">
      <c r="A68" t="str">
        <v/>
      </c>
      <c r="B68" t="str">
        <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
      </c>
      <c r="BL68" t="str">
        <v/>
      </c>
      <c r="BM68" t="str">
        <v/>
      </c>
      <c r="BN68" t="str">
        <v/>
      </c>
      <c r="BO68" t="str">
        <v/>
      </c>
      <c r="BP68" t="str">
        <v/>
      </c>
      <c r="BQ68" t="str">
        <v/>
      </c>
      <c r="BR68" t="str">
        <v/>
      </c>
      <c r="BS68" t="str">
        <v/>
      </c>
      <c r="BT68" t="str">
        <v/>
      </c>
      <c r="BU68" t="str">
        <v/>
      </c>
      <c r="BV68" t="str">
        <v/>
      </c>
      <c r="BW68" t="str">
        <v/>
      </c>
      <c r="BX68" t="str">
        <v/>
      </c>
      <c r="BY68" t="str">
        <v/>
      </c>
      <c r="BZ68" t="str">
        <v/>
      </c>
      <c r="CA68" t="str">
        <v/>
      </c>
      <c r="CB68" t="str">
        <v/>
      </c>
      <c r="CC68" t="str">
        <v/>
      </c>
      <c r="CD68" t="str">
        <v/>
      </c>
      <c r="CE68" t="str">
        <v/>
      </c>
      <c r="CF68" t="str">
        <v/>
      </c>
      <c r="CG68" t="str">
        <v/>
      </c>
      <c r="CH68" t="str">
        <v/>
      </c>
      <c r="CI68" t="str">
        <v/>
      </c>
      <c r="CJ68" t="str">
        <v/>
      </c>
      <c r="CK68" t="str">
        <v/>
      </c>
      <c r="CL68" t="str">
        <v/>
      </c>
      <c r="CM68" t="str">
        <v/>
      </c>
      <c r="CN68" t="str">
        <v/>
      </c>
      <c r="CO68" t="str">
        <v/>
      </c>
      <c r="CP68" t="str">
        <v/>
      </c>
      <c r="CQ68" t="str">
        <v/>
      </c>
      <c r="CR68" t="str">
        <v/>
      </c>
      <c r="CS68" t="str">
        <v/>
      </c>
      <c r="CT68" t="str">
        <v/>
      </c>
      <c r="CU68" t="str">
        <v/>
      </c>
      <c r="CV68" t="str">
        <v/>
      </c>
      <c r="CW68" t="str">
        <v/>
      </c>
    </row>
    <row r="69" spans="1:101" x14ac:dyDescent="0.3">
      <c r="A69" t="str">
        <v/>
      </c>
      <c r="B69" t="str">
        <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O69" t="str">
        <v/>
      </c>
      <c r="AP69" t="str">
        <v/>
      </c>
      <c r="AQ69" t="str">
        <v/>
      </c>
      <c r="AR69" t="str">
        <v/>
      </c>
      <c r="AS69" t="str">
        <v/>
      </c>
      <c r="AT69" t="str">
        <v/>
      </c>
      <c r="AU69" t="str">
        <v/>
      </c>
      <c r="AV69" t="str">
        <v/>
      </c>
      <c r="AW69" t="str">
        <v/>
      </c>
      <c r="AX69" t="str">
        <v/>
      </c>
      <c r="AY69" t="str">
        <v/>
      </c>
      <c r="AZ69" t="str">
        <v/>
      </c>
      <c r="BA69" t="str">
        <v/>
      </c>
      <c r="BB69" t="str">
        <v/>
      </c>
      <c r="BC69" t="str">
        <v/>
      </c>
      <c r="BD69" t="str">
        <v/>
      </c>
      <c r="BE69" t="str">
        <v/>
      </c>
      <c r="BF69" t="str">
        <v/>
      </c>
      <c r="BG69" t="str">
        <v/>
      </c>
      <c r="BH69" t="str">
        <v/>
      </c>
      <c r="BI69" t="str">
        <v/>
      </c>
      <c r="BJ69" t="str">
        <v/>
      </c>
      <c r="BK69" t="str">
        <v/>
      </c>
      <c r="BL69" t="str">
        <v/>
      </c>
      <c r="BM69" t="str">
        <v/>
      </c>
      <c r="BN69" t="str">
        <v/>
      </c>
      <c r="BO69" t="str">
        <v/>
      </c>
      <c r="BP69" t="str">
        <v/>
      </c>
      <c r="BQ69" t="str">
        <v/>
      </c>
      <c r="BR69" t="str">
        <v/>
      </c>
      <c r="BS69" t="str">
        <v/>
      </c>
      <c r="BT69" t="str">
        <v/>
      </c>
      <c r="BU69" t="str">
        <v/>
      </c>
      <c r="BV69" t="str">
        <v/>
      </c>
      <c r="BW69" t="str">
        <v/>
      </c>
      <c r="BX69" t="str">
        <v/>
      </c>
      <c r="BY69" t="str">
        <v/>
      </c>
      <c r="BZ69" t="str">
        <v/>
      </c>
      <c r="CA69" t="str">
        <v/>
      </c>
      <c r="CB69" t="str">
        <v/>
      </c>
      <c r="CC69" t="str">
        <v/>
      </c>
      <c r="CD69" t="str">
        <v/>
      </c>
      <c r="CE69" t="str">
        <v/>
      </c>
      <c r="CF69" t="str">
        <v/>
      </c>
      <c r="CG69" t="str">
        <v/>
      </c>
      <c r="CH69" t="str">
        <v/>
      </c>
      <c r="CI69" t="str">
        <v/>
      </c>
      <c r="CJ69" t="str">
        <v/>
      </c>
      <c r="CK69" t="str">
        <v/>
      </c>
      <c r="CL69" t="str">
        <v/>
      </c>
      <c r="CM69" t="str">
        <v/>
      </c>
      <c r="CN69" t="str">
        <v/>
      </c>
      <c r="CO69" t="str">
        <v/>
      </c>
      <c r="CP69" t="str">
        <v/>
      </c>
      <c r="CQ69" t="str">
        <v/>
      </c>
      <c r="CR69" t="str">
        <v/>
      </c>
      <c r="CS69" t="str">
        <v/>
      </c>
      <c r="CT69" t="str">
        <v/>
      </c>
      <c r="CU69" t="str">
        <v/>
      </c>
      <c r="CV69" t="str">
        <v/>
      </c>
      <c r="CW69" t="str">
        <v/>
      </c>
    </row>
    <row r="70" spans="1:101" x14ac:dyDescent="0.3">
      <c r="A70" t="str">
        <v/>
      </c>
      <c r="B70" t="str">
        <v/>
      </c>
      <c r="C70" t="str">
        <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O70" t="str">
        <v/>
      </c>
      <c r="AP70" t="str">
        <v/>
      </c>
      <c r="AQ70" t="str">
        <v/>
      </c>
      <c r="AR70" t="str">
        <v/>
      </c>
      <c r="AS70" t="str">
        <v/>
      </c>
      <c r="AT70" t="str">
        <v/>
      </c>
      <c r="AU70" t="str">
        <v/>
      </c>
      <c r="AV70" t="str">
        <v/>
      </c>
      <c r="AW70" t="str">
        <v/>
      </c>
      <c r="AX70" t="str">
        <v/>
      </c>
      <c r="AY70" t="str">
        <v/>
      </c>
      <c r="AZ70" t="str">
        <v/>
      </c>
      <c r="BA70" t="str">
        <v/>
      </c>
      <c r="BB70" t="str">
        <v/>
      </c>
      <c r="BC70" t="str">
        <v/>
      </c>
      <c r="BD70" t="str">
        <v/>
      </c>
      <c r="BE70" t="str">
        <v/>
      </c>
      <c r="BF70" t="str">
        <v/>
      </c>
      <c r="BG70" t="str">
        <v/>
      </c>
      <c r="BH70" t="str">
        <v/>
      </c>
      <c r="BI70" t="str">
        <v/>
      </c>
      <c r="BJ70" t="str">
        <v/>
      </c>
      <c r="BK70" t="str">
        <v/>
      </c>
      <c r="BL70" t="str">
        <v/>
      </c>
      <c r="BM70" t="str">
        <v/>
      </c>
      <c r="BN70" t="str">
        <v/>
      </c>
      <c r="BO70" t="str">
        <v/>
      </c>
      <c r="BP70" t="str">
        <v/>
      </c>
      <c r="BQ70" t="str">
        <v/>
      </c>
      <c r="BR70" t="str">
        <v/>
      </c>
      <c r="BS70" t="str">
        <v/>
      </c>
      <c r="BT70" t="str">
        <v/>
      </c>
      <c r="BU70" t="str">
        <v/>
      </c>
      <c r="BV70" t="str">
        <v/>
      </c>
      <c r="BW70" t="str">
        <v/>
      </c>
      <c r="BX70" t="str">
        <v/>
      </c>
      <c r="BY70" t="str">
        <v/>
      </c>
      <c r="BZ70" t="str">
        <v/>
      </c>
      <c r="CA70" t="str">
        <v/>
      </c>
      <c r="CB70" t="str">
        <v/>
      </c>
      <c r="CC70" t="str">
        <v/>
      </c>
      <c r="CD70" t="str">
        <v/>
      </c>
      <c r="CE70" t="str">
        <v/>
      </c>
      <c r="CF70" t="str">
        <v/>
      </c>
      <c r="CG70" t="str">
        <v/>
      </c>
      <c r="CH70" t="str">
        <v/>
      </c>
      <c r="CI70" t="str">
        <v/>
      </c>
      <c r="CJ70" t="str">
        <v/>
      </c>
      <c r="CK70" t="str">
        <v/>
      </c>
      <c r="CL70" t="str">
        <v/>
      </c>
      <c r="CM70" t="str">
        <v/>
      </c>
      <c r="CN70" t="str">
        <v/>
      </c>
      <c r="CO70" t="str">
        <v/>
      </c>
      <c r="CP70" t="str">
        <v/>
      </c>
      <c r="CQ70" t="str">
        <v/>
      </c>
      <c r="CR70" t="str">
        <v/>
      </c>
      <c r="CS70" t="str">
        <v/>
      </c>
      <c r="CT70" t="str">
        <v/>
      </c>
      <c r="CU70" t="str">
        <v/>
      </c>
      <c r="CV70" t="str">
        <v/>
      </c>
      <c r="CW70" t="str">
        <v/>
      </c>
    </row>
    <row r="71" spans="1:101" x14ac:dyDescent="0.3">
      <c r="A71" t="str">
        <v/>
      </c>
      <c r="B71" t="str">
        <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c r="BM71" t="str">
        <v/>
      </c>
      <c r="BN71" t="str">
        <v/>
      </c>
      <c r="BO71" t="str">
        <v/>
      </c>
      <c r="BP71" t="str">
        <v/>
      </c>
      <c r="BQ71" t="str">
        <v/>
      </c>
      <c r="BR71" t="str">
        <v/>
      </c>
      <c r="BS71" t="str">
        <v/>
      </c>
      <c r="BT71" t="str">
        <v/>
      </c>
      <c r="BU71" t="str">
        <v/>
      </c>
      <c r="BV71" t="str">
        <v/>
      </c>
      <c r="BW71" t="str">
        <v/>
      </c>
      <c r="BX71" t="str">
        <v/>
      </c>
      <c r="BY71" t="str">
        <v/>
      </c>
      <c r="BZ71" t="str">
        <v/>
      </c>
      <c r="CA71" t="str">
        <v/>
      </c>
      <c r="CB71" t="str">
        <v/>
      </c>
      <c r="CC71" t="str">
        <v/>
      </c>
      <c r="CD71" t="str">
        <v/>
      </c>
      <c r="CE71" t="str">
        <v/>
      </c>
      <c r="CF71" t="str">
        <v/>
      </c>
      <c r="CG71" t="str">
        <v/>
      </c>
      <c r="CH71" t="str">
        <v/>
      </c>
      <c r="CI71" t="str">
        <v/>
      </c>
      <c r="CJ71" t="str">
        <v/>
      </c>
      <c r="CK71" t="str">
        <v/>
      </c>
      <c r="CL71" t="str">
        <v/>
      </c>
      <c r="CM71" t="str">
        <v/>
      </c>
      <c r="CN71" t="str">
        <v/>
      </c>
      <c r="CO71" t="str">
        <v/>
      </c>
      <c r="CP71" t="str">
        <v/>
      </c>
      <c r="CQ71" t="str">
        <v/>
      </c>
      <c r="CR71" t="str">
        <v/>
      </c>
      <c r="CS71" t="str">
        <v/>
      </c>
      <c r="CT71" t="str">
        <v/>
      </c>
      <c r="CU71" t="str">
        <v/>
      </c>
      <c r="CV71" t="str">
        <v/>
      </c>
      <c r="CW71" t="str">
        <v/>
      </c>
    </row>
    <row r="72" spans="1:101" x14ac:dyDescent="0.3">
      <c r="A72" t="str">
        <v/>
      </c>
      <c r="B72" t="str">
        <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c r="BM72" t="str">
        <v/>
      </c>
      <c r="BN72" t="str">
        <v/>
      </c>
      <c r="BO72" t="str">
        <v/>
      </c>
      <c r="BP72" t="str">
        <v/>
      </c>
      <c r="BQ72" t="str">
        <v/>
      </c>
      <c r="BR72" t="str">
        <v/>
      </c>
      <c r="BS72" t="str">
        <v/>
      </c>
      <c r="BT72" t="str">
        <v/>
      </c>
      <c r="BU72" t="str">
        <v/>
      </c>
      <c r="BV72" t="str">
        <v/>
      </c>
      <c r="BW72" t="str">
        <v/>
      </c>
      <c r="BX72" t="str">
        <v/>
      </c>
      <c r="BY72" t="str">
        <v/>
      </c>
      <c r="BZ72" t="str">
        <v/>
      </c>
      <c r="CA72" t="str">
        <v/>
      </c>
      <c r="CB72" t="str">
        <v/>
      </c>
      <c r="CC72" t="str">
        <v/>
      </c>
      <c r="CD72" t="str">
        <v/>
      </c>
      <c r="CE72" t="str">
        <v/>
      </c>
      <c r="CF72" t="str">
        <v/>
      </c>
      <c r="CG72" t="str">
        <v/>
      </c>
      <c r="CH72" t="str">
        <v/>
      </c>
      <c r="CI72" t="str">
        <v/>
      </c>
      <c r="CJ72" t="str">
        <v/>
      </c>
      <c r="CK72" t="str">
        <v/>
      </c>
      <c r="CL72" t="str">
        <v/>
      </c>
      <c r="CM72" t="str">
        <v/>
      </c>
      <c r="CN72" t="str">
        <v/>
      </c>
      <c r="CO72" t="str">
        <v/>
      </c>
      <c r="CP72" t="str">
        <v/>
      </c>
      <c r="CQ72" t="str">
        <v/>
      </c>
      <c r="CR72" t="str">
        <v/>
      </c>
      <c r="CS72" t="str">
        <v/>
      </c>
      <c r="CT72" t="str">
        <v/>
      </c>
      <c r="CU72" t="str">
        <v/>
      </c>
      <c r="CV72" t="str">
        <v/>
      </c>
      <c r="CW72" t="str">
        <v/>
      </c>
    </row>
    <row r="73" spans="1:101" x14ac:dyDescent="0.3">
      <c r="A73" t="str">
        <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O73" t="str">
        <v/>
      </c>
      <c r="AP73" t="str">
        <v/>
      </c>
      <c r="AQ73" t="str">
        <v/>
      </c>
      <c r="AR73" t="str">
        <v/>
      </c>
      <c r="AS73" t="str">
        <v/>
      </c>
      <c r="AT73" t="str">
        <v/>
      </c>
      <c r="AU73" t="str">
        <v/>
      </c>
      <c r="AV73" t="str">
        <v/>
      </c>
      <c r="AW73" t="str">
        <v/>
      </c>
      <c r="AX73" t="str">
        <v/>
      </c>
      <c r="AY73" t="str">
        <v/>
      </c>
      <c r="AZ73" t="str">
        <v/>
      </c>
      <c r="BA73" t="str">
        <v/>
      </c>
      <c r="BB73" t="str">
        <v/>
      </c>
      <c r="BC73" t="str">
        <v/>
      </c>
      <c r="BD73" t="str">
        <v/>
      </c>
      <c r="BE73" t="str">
        <v/>
      </c>
      <c r="BF73" t="str">
        <v/>
      </c>
      <c r="BG73" t="str">
        <v/>
      </c>
      <c r="BH73" t="str">
        <v/>
      </c>
      <c r="BI73" t="str">
        <v/>
      </c>
      <c r="BJ73" t="str">
        <v/>
      </c>
      <c r="BK73" t="str">
        <v/>
      </c>
      <c r="BL73" t="str">
        <v/>
      </c>
      <c r="BM73" t="str">
        <v/>
      </c>
      <c r="BN73" t="str">
        <v/>
      </c>
      <c r="BO73" t="str">
        <v/>
      </c>
      <c r="BP73" t="str">
        <v/>
      </c>
      <c r="BQ73" t="str">
        <v/>
      </c>
      <c r="BR73" t="str">
        <v/>
      </c>
      <c r="BS73" t="str">
        <v/>
      </c>
      <c r="BT73" t="str">
        <v/>
      </c>
      <c r="BU73" t="str">
        <v/>
      </c>
      <c r="BV73" t="str">
        <v/>
      </c>
      <c r="BW73" t="str">
        <v/>
      </c>
      <c r="BX73" t="str">
        <v/>
      </c>
      <c r="BY73" t="str">
        <v/>
      </c>
      <c r="BZ73" t="str">
        <v/>
      </c>
      <c r="CA73" t="str">
        <v/>
      </c>
      <c r="CB73" t="str">
        <v/>
      </c>
      <c r="CC73" t="str">
        <v/>
      </c>
      <c r="CD73" t="str">
        <v/>
      </c>
      <c r="CE73" t="str">
        <v/>
      </c>
      <c r="CF73" t="str">
        <v/>
      </c>
      <c r="CG73" t="str">
        <v/>
      </c>
      <c r="CH73" t="str">
        <v/>
      </c>
      <c r="CI73" t="str">
        <v/>
      </c>
      <c r="CJ73" t="str">
        <v/>
      </c>
      <c r="CK73" t="str">
        <v/>
      </c>
      <c r="CL73" t="str">
        <v/>
      </c>
      <c r="CM73" t="str">
        <v/>
      </c>
      <c r="CN73" t="str">
        <v/>
      </c>
      <c r="CO73" t="str">
        <v/>
      </c>
      <c r="CP73" t="str">
        <v/>
      </c>
      <c r="CQ73" t="str">
        <v/>
      </c>
      <c r="CR73" t="str">
        <v/>
      </c>
      <c r="CS73" t="str">
        <v/>
      </c>
      <c r="CT73" t="str">
        <v/>
      </c>
      <c r="CU73" t="str">
        <v/>
      </c>
      <c r="CV73" t="str">
        <v/>
      </c>
      <c r="CW73" t="str">
        <v/>
      </c>
    </row>
    <row r="74" spans="1:101" x14ac:dyDescent="0.3">
      <c r="A74" t="str">
        <v/>
      </c>
      <c r="B74" t="str">
        <v/>
      </c>
      <c r="C74" t="str">
        <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O74" t="str">
        <v/>
      </c>
      <c r="AP74" t="str">
        <v/>
      </c>
      <c r="AQ74" t="str">
        <v/>
      </c>
      <c r="AR74" t="str">
        <v/>
      </c>
      <c r="AS74" t="str">
        <v/>
      </c>
      <c r="AT74" t="str">
        <v/>
      </c>
      <c r="AU74" t="str">
        <v/>
      </c>
      <c r="AV74" t="str">
        <v/>
      </c>
      <c r="AW74" t="str">
        <v/>
      </c>
      <c r="AX74" t="str">
        <v/>
      </c>
      <c r="AY74" t="str">
        <v/>
      </c>
      <c r="AZ74" t="str">
        <v/>
      </c>
      <c r="BA74" t="str">
        <v/>
      </c>
      <c r="BB74" t="str">
        <v/>
      </c>
      <c r="BC74" t="str">
        <v/>
      </c>
      <c r="BD74" t="str">
        <v/>
      </c>
      <c r="BE74" t="str">
        <v/>
      </c>
      <c r="BF74" t="str">
        <v/>
      </c>
      <c r="BG74" t="str">
        <v/>
      </c>
      <c r="BH74" t="str">
        <v/>
      </c>
      <c r="BI74" t="str">
        <v/>
      </c>
      <c r="BJ74" t="str">
        <v/>
      </c>
      <c r="BK74" t="str">
        <v/>
      </c>
      <c r="BL74" t="str">
        <v/>
      </c>
      <c r="BM74" t="str">
        <v/>
      </c>
      <c r="BN74" t="str">
        <v/>
      </c>
      <c r="BO74" t="str">
        <v/>
      </c>
      <c r="BP74" t="str">
        <v/>
      </c>
      <c r="BQ74" t="str">
        <v/>
      </c>
      <c r="BR74" t="str">
        <v/>
      </c>
      <c r="BS74" t="str">
        <v/>
      </c>
      <c r="BT74" t="str">
        <v/>
      </c>
      <c r="BU74" t="str">
        <v/>
      </c>
      <c r="BV74" t="str">
        <v/>
      </c>
      <c r="BW74" t="str">
        <v/>
      </c>
      <c r="BX74" t="str">
        <v/>
      </c>
      <c r="BY74" t="str">
        <v/>
      </c>
      <c r="BZ74" t="str">
        <v/>
      </c>
      <c r="CA74" t="str">
        <v/>
      </c>
      <c r="CB74" t="str">
        <v/>
      </c>
      <c r="CC74" t="str">
        <v/>
      </c>
      <c r="CD74" t="str">
        <v/>
      </c>
      <c r="CE74" t="str">
        <v/>
      </c>
      <c r="CF74" t="str">
        <v/>
      </c>
      <c r="CG74" t="str">
        <v/>
      </c>
      <c r="CH74" t="str">
        <v/>
      </c>
      <c r="CI74" t="str">
        <v/>
      </c>
      <c r="CJ74" t="str">
        <v/>
      </c>
      <c r="CK74" t="str">
        <v/>
      </c>
      <c r="CL74" t="str">
        <v/>
      </c>
      <c r="CM74" t="str">
        <v/>
      </c>
      <c r="CN74" t="str">
        <v/>
      </c>
      <c r="CO74" t="str">
        <v/>
      </c>
      <c r="CP74" t="str">
        <v/>
      </c>
      <c r="CQ74" t="str">
        <v/>
      </c>
      <c r="CR74" t="str">
        <v/>
      </c>
      <c r="CS74" t="str">
        <v/>
      </c>
      <c r="CT74" t="str">
        <v/>
      </c>
      <c r="CU74" t="str">
        <v/>
      </c>
      <c r="CV74" t="str">
        <v/>
      </c>
      <c r="CW74" t="str">
        <v/>
      </c>
    </row>
    <row r="75" spans="1:101" x14ac:dyDescent="0.3">
      <c r="A75" t="str">
        <v/>
      </c>
      <c r="B75" t="str">
        <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c r="BM75" t="str">
        <v/>
      </c>
      <c r="BN75" t="str">
        <v/>
      </c>
      <c r="BO75" t="str">
        <v/>
      </c>
      <c r="BP75" t="str">
        <v/>
      </c>
      <c r="BQ75" t="str">
        <v/>
      </c>
      <c r="BR75" t="str">
        <v/>
      </c>
      <c r="BS75" t="str">
        <v/>
      </c>
      <c r="BT75" t="str">
        <v/>
      </c>
      <c r="BU75" t="str">
        <v/>
      </c>
      <c r="BV75" t="str">
        <v/>
      </c>
      <c r="BW75" t="str">
        <v/>
      </c>
      <c r="BX75" t="str">
        <v/>
      </c>
      <c r="BY75" t="str">
        <v/>
      </c>
      <c r="BZ75" t="str">
        <v/>
      </c>
      <c r="CA75" t="str">
        <v/>
      </c>
      <c r="CB75" t="str">
        <v/>
      </c>
      <c r="CC75" t="str">
        <v/>
      </c>
      <c r="CD75" t="str">
        <v/>
      </c>
      <c r="CE75" t="str">
        <v/>
      </c>
      <c r="CF75" t="str">
        <v/>
      </c>
      <c r="CG75" t="str">
        <v/>
      </c>
      <c r="CH75" t="str">
        <v/>
      </c>
      <c r="CI75" t="str">
        <v/>
      </c>
      <c r="CJ75" t="str">
        <v/>
      </c>
      <c r="CK75" t="str">
        <v/>
      </c>
      <c r="CL75" t="str">
        <v/>
      </c>
      <c r="CM75" t="str">
        <v/>
      </c>
      <c r="CN75" t="str">
        <v/>
      </c>
      <c r="CO75" t="str">
        <v/>
      </c>
      <c r="CP75" t="str">
        <v/>
      </c>
      <c r="CQ75" t="str">
        <v/>
      </c>
      <c r="CR75" t="str">
        <v/>
      </c>
      <c r="CS75" t="str">
        <v/>
      </c>
      <c r="CT75" t="str">
        <v/>
      </c>
      <c r="CU75" t="str">
        <v/>
      </c>
      <c r="CV75" t="str">
        <v/>
      </c>
      <c r="CW75" t="str">
        <v/>
      </c>
    </row>
    <row r="76" spans="1:101" x14ac:dyDescent="0.3">
      <c r="A76" t="str">
        <v/>
      </c>
      <c r="B76" t="str">
        <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O76" t="str">
        <v/>
      </c>
      <c r="AP76" t="str">
        <v/>
      </c>
      <c r="AQ76" t="str">
        <v/>
      </c>
      <c r="AR76" t="str">
        <v/>
      </c>
      <c r="AS76" t="str">
        <v/>
      </c>
      <c r="AT76" t="str">
        <v/>
      </c>
      <c r="AU76" t="str">
        <v/>
      </c>
      <c r="AV76" t="str">
        <v/>
      </c>
      <c r="AW76" t="str">
        <v/>
      </c>
      <c r="AX76" t="str">
        <v/>
      </c>
      <c r="AY76" t="str">
        <v/>
      </c>
      <c r="AZ76" t="str">
        <v/>
      </c>
      <c r="BA76" t="str">
        <v/>
      </c>
      <c r="BB76" t="str">
        <v/>
      </c>
      <c r="BC76" t="str">
        <v/>
      </c>
      <c r="BD76" t="str">
        <v/>
      </c>
      <c r="BE76" t="str">
        <v/>
      </c>
      <c r="BF76" t="str">
        <v/>
      </c>
      <c r="BG76" t="str">
        <v/>
      </c>
      <c r="BH76" t="str">
        <v/>
      </c>
      <c r="BI76" t="str">
        <v/>
      </c>
      <c r="BJ76" t="str">
        <v/>
      </c>
      <c r="BK76" t="str">
        <v/>
      </c>
      <c r="BL76" t="str">
        <v/>
      </c>
      <c r="BM76" t="str">
        <v/>
      </c>
      <c r="BN76" t="str">
        <v/>
      </c>
      <c r="BO76" t="str">
        <v/>
      </c>
      <c r="BP76" t="str">
        <v/>
      </c>
      <c r="BQ76" t="str">
        <v/>
      </c>
      <c r="BR76" t="str">
        <v/>
      </c>
      <c r="BS76" t="str">
        <v/>
      </c>
      <c r="BT76" t="str">
        <v/>
      </c>
      <c r="BU76" t="str">
        <v/>
      </c>
      <c r="BV76" t="str">
        <v/>
      </c>
      <c r="BW76" t="str">
        <v/>
      </c>
      <c r="BX76" t="str">
        <v/>
      </c>
      <c r="BY76" t="str">
        <v/>
      </c>
      <c r="BZ76" t="str">
        <v/>
      </c>
      <c r="CA76" t="str">
        <v/>
      </c>
      <c r="CB76" t="str">
        <v/>
      </c>
      <c r="CC76" t="str">
        <v/>
      </c>
      <c r="CD76" t="str">
        <v/>
      </c>
      <c r="CE76" t="str">
        <v/>
      </c>
      <c r="CF76" t="str">
        <v/>
      </c>
      <c r="CG76" t="str">
        <v/>
      </c>
      <c r="CH76" t="str">
        <v/>
      </c>
      <c r="CI76" t="str">
        <v/>
      </c>
      <c r="CJ76" t="str">
        <v/>
      </c>
      <c r="CK76" t="str">
        <v/>
      </c>
      <c r="CL76" t="str">
        <v/>
      </c>
      <c r="CM76" t="str">
        <v/>
      </c>
      <c r="CN76" t="str">
        <v/>
      </c>
      <c r="CO76" t="str">
        <v/>
      </c>
      <c r="CP76" t="str">
        <v/>
      </c>
      <c r="CQ76" t="str">
        <v/>
      </c>
      <c r="CR76" t="str">
        <v/>
      </c>
      <c r="CS76" t="str">
        <v/>
      </c>
      <c r="CT76" t="str">
        <v/>
      </c>
      <c r="CU76" t="str">
        <v/>
      </c>
      <c r="CV76" t="str">
        <v/>
      </c>
      <c r="CW76" t="str">
        <v/>
      </c>
    </row>
    <row r="77" spans="1:101" x14ac:dyDescent="0.3">
      <c r="A77" t="str">
        <v/>
      </c>
      <c r="B77" t="str">
        <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O77" t="str">
        <v/>
      </c>
      <c r="AP77" t="str">
        <v/>
      </c>
      <c r="AQ77" t="str">
        <v/>
      </c>
      <c r="AR77" t="str">
        <v/>
      </c>
      <c r="AS77" t="str">
        <v/>
      </c>
      <c r="AT77" t="str">
        <v/>
      </c>
      <c r="AU77" t="str">
        <v/>
      </c>
      <c r="AV77" t="str">
        <v/>
      </c>
      <c r="AW77" t="str">
        <v/>
      </c>
      <c r="AX77" t="str">
        <v/>
      </c>
      <c r="AY77" t="str">
        <v/>
      </c>
      <c r="AZ77" t="str">
        <v/>
      </c>
      <c r="BA77" t="str">
        <v/>
      </c>
      <c r="BB77" t="str">
        <v/>
      </c>
      <c r="BC77" t="str">
        <v/>
      </c>
      <c r="BD77" t="str">
        <v/>
      </c>
      <c r="BE77" t="str">
        <v/>
      </c>
      <c r="BF77" t="str">
        <v/>
      </c>
      <c r="BG77" t="str">
        <v/>
      </c>
      <c r="BH77" t="str">
        <v/>
      </c>
      <c r="BI77" t="str">
        <v/>
      </c>
      <c r="BJ77" t="str">
        <v/>
      </c>
      <c r="BK77" t="str">
        <v/>
      </c>
      <c r="BL77" t="str">
        <v/>
      </c>
      <c r="BM77" t="str">
        <v/>
      </c>
      <c r="BN77" t="str">
        <v/>
      </c>
      <c r="BO77" t="str">
        <v/>
      </c>
      <c r="BP77" t="str">
        <v/>
      </c>
      <c r="BQ77" t="str">
        <v/>
      </c>
      <c r="BR77" t="str">
        <v/>
      </c>
      <c r="BS77" t="str">
        <v/>
      </c>
      <c r="BT77" t="str">
        <v/>
      </c>
      <c r="BU77" t="str">
        <v/>
      </c>
      <c r="BV77" t="str">
        <v/>
      </c>
      <c r="BW77" t="str">
        <v/>
      </c>
      <c r="BX77" t="str">
        <v/>
      </c>
      <c r="BY77" t="str">
        <v/>
      </c>
      <c r="BZ77" t="str">
        <v/>
      </c>
      <c r="CA77" t="str">
        <v/>
      </c>
      <c r="CB77" t="str">
        <v/>
      </c>
      <c r="CC77" t="str">
        <v/>
      </c>
      <c r="CD77" t="str">
        <v/>
      </c>
      <c r="CE77" t="str">
        <v/>
      </c>
      <c r="CF77" t="str">
        <v/>
      </c>
      <c r="CG77" t="str">
        <v/>
      </c>
      <c r="CH77" t="str">
        <v/>
      </c>
      <c r="CI77" t="str">
        <v/>
      </c>
      <c r="CJ77" t="str">
        <v/>
      </c>
      <c r="CK77" t="str">
        <v/>
      </c>
      <c r="CL77" t="str">
        <v/>
      </c>
      <c r="CM77" t="str">
        <v/>
      </c>
      <c r="CN77" t="str">
        <v/>
      </c>
      <c r="CO77" t="str">
        <v/>
      </c>
      <c r="CP77" t="str">
        <v/>
      </c>
      <c r="CQ77" t="str">
        <v/>
      </c>
      <c r="CR77" t="str">
        <v/>
      </c>
      <c r="CS77" t="str">
        <v/>
      </c>
      <c r="CT77" t="str">
        <v/>
      </c>
      <c r="CU77" t="str">
        <v/>
      </c>
      <c r="CV77" t="str">
        <v/>
      </c>
      <c r="CW77" t="str">
        <v/>
      </c>
    </row>
    <row r="78" spans="1:101" x14ac:dyDescent="0.3">
      <c r="A78" t="str">
        <v/>
      </c>
      <c r="B78" t="str">
        <v/>
      </c>
      <c r="C78" t="str">
        <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c r="BM78" t="str">
        <v/>
      </c>
      <c r="BN78" t="str">
        <v/>
      </c>
      <c r="BO78" t="str">
        <v/>
      </c>
      <c r="BP78" t="str">
        <v/>
      </c>
      <c r="BQ78" t="str">
        <v/>
      </c>
      <c r="BR78" t="str">
        <v/>
      </c>
      <c r="BS78" t="str">
        <v/>
      </c>
      <c r="BT78" t="str">
        <v/>
      </c>
      <c r="BU78" t="str">
        <v/>
      </c>
      <c r="BV78" t="str">
        <v/>
      </c>
      <c r="BW78" t="str">
        <v/>
      </c>
      <c r="BX78" t="str">
        <v/>
      </c>
      <c r="BY78" t="str">
        <v/>
      </c>
      <c r="BZ78" t="str">
        <v/>
      </c>
      <c r="CA78" t="str">
        <v/>
      </c>
      <c r="CB78" t="str">
        <v/>
      </c>
      <c r="CC78" t="str">
        <v/>
      </c>
      <c r="CD78" t="str">
        <v/>
      </c>
      <c r="CE78" t="str">
        <v/>
      </c>
      <c r="CF78" t="str">
        <v/>
      </c>
      <c r="CG78" t="str">
        <v/>
      </c>
      <c r="CH78" t="str">
        <v/>
      </c>
      <c r="CI78" t="str">
        <v/>
      </c>
      <c r="CJ78" t="str">
        <v/>
      </c>
      <c r="CK78" t="str">
        <v/>
      </c>
      <c r="CL78" t="str">
        <v/>
      </c>
      <c r="CM78" t="str">
        <v/>
      </c>
      <c r="CN78" t="str">
        <v/>
      </c>
      <c r="CO78" t="str">
        <v/>
      </c>
      <c r="CP78" t="str">
        <v/>
      </c>
      <c r="CQ78" t="str">
        <v/>
      </c>
      <c r="CR78" t="str">
        <v/>
      </c>
      <c r="CS78" t="str">
        <v/>
      </c>
      <c r="CT78" t="str">
        <v/>
      </c>
      <c r="CU78" t="str">
        <v/>
      </c>
      <c r="CV78" t="str">
        <v/>
      </c>
      <c r="CW78" t="str">
        <v/>
      </c>
    </row>
    <row r="79" spans="1:101" x14ac:dyDescent="0.3">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O79" t="str">
        <v/>
      </c>
      <c r="AP79" t="str">
        <v/>
      </c>
      <c r="AQ79" t="str">
        <v/>
      </c>
      <c r="AR79" t="str">
        <v/>
      </c>
      <c r="AS79" t="str">
        <v/>
      </c>
      <c r="AT79" t="str">
        <v/>
      </c>
      <c r="AU79" t="str">
        <v/>
      </c>
      <c r="AV79" t="str">
        <v/>
      </c>
      <c r="AW79" t="str">
        <v/>
      </c>
      <c r="AX79" t="str">
        <v/>
      </c>
      <c r="AY79" t="str">
        <v/>
      </c>
      <c r="AZ79" t="str">
        <v/>
      </c>
      <c r="BA79" t="str">
        <v/>
      </c>
      <c r="BB79" t="str">
        <v/>
      </c>
      <c r="BC79" t="str">
        <v/>
      </c>
      <c r="BD79" t="str">
        <v/>
      </c>
      <c r="BE79" t="str">
        <v/>
      </c>
      <c r="BF79" t="str">
        <v/>
      </c>
      <c r="BG79" t="str">
        <v/>
      </c>
      <c r="BH79" t="str">
        <v/>
      </c>
      <c r="BI79" t="str">
        <v/>
      </c>
      <c r="BJ79" t="str">
        <v/>
      </c>
      <c r="BK79" t="str">
        <v/>
      </c>
      <c r="BL79" t="str">
        <v/>
      </c>
      <c r="BM79" t="str">
        <v/>
      </c>
      <c r="BN79" t="str">
        <v/>
      </c>
      <c r="BO79" t="str">
        <v/>
      </c>
      <c r="BP79" t="str">
        <v/>
      </c>
      <c r="BQ79" t="str">
        <v/>
      </c>
      <c r="BR79" t="str">
        <v/>
      </c>
      <c r="BS79" t="str">
        <v/>
      </c>
      <c r="BT79" t="str">
        <v/>
      </c>
      <c r="BU79" t="str">
        <v/>
      </c>
      <c r="BV79" t="str">
        <v/>
      </c>
      <c r="BW79" t="str">
        <v/>
      </c>
      <c r="BX79" t="str">
        <v/>
      </c>
      <c r="BY79" t="str">
        <v/>
      </c>
      <c r="BZ79" t="str">
        <v/>
      </c>
      <c r="CA79" t="str">
        <v/>
      </c>
      <c r="CB79" t="str">
        <v/>
      </c>
      <c r="CC79" t="str">
        <v/>
      </c>
      <c r="CD79" t="str">
        <v/>
      </c>
      <c r="CE79" t="str">
        <v/>
      </c>
      <c r="CF79" t="str">
        <v/>
      </c>
      <c r="CG79" t="str">
        <v/>
      </c>
      <c r="CH79" t="str">
        <v/>
      </c>
      <c r="CI79" t="str">
        <v/>
      </c>
      <c r="CJ79" t="str">
        <v/>
      </c>
      <c r="CK79" t="str">
        <v/>
      </c>
      <c r="CL79" t="str">
        <v/>
      </c>
      <c r="CM79" t="str">
        <v/>
      </c>
      <c r="CN79" t="str">
        <v/>
      </c>
      <c r="CO79" t="str">
        <v/>
      </c>
      <c r="CP79" t="str">
        <v/>
      </c>
      <c r="CQ79" t="str">
        <v/>
      </c>
      <c r="CR79" t="str">
        <v/>
      </c>
      <c r="CS79" t="str">
        <v/>
      </c>
      <c r="CT79" t="str">
        <v/>
      </c>
      <c r="CU79" t="str">
        <v/>
      </c>
      <c r="CV79" t="str">
        <v/>
      </c>
      <c r="CW79" t="str">
        <v/>
      </c>
    </row>
    <row r="80" spans="1:101" x14ac:dyDescent="0.3">
      <c r="A80" t="str">
        <v/>
      </c>
      <c r="B80" t="str">
        <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O80" t="str">
        <v/>
      </c>
      <c r="AP80" t="str">
        <v/>
      </c>
      <c r="AQ80" t="str">
        <v/>
      </c>
      <c r="AR80" t="str">
        <v/>
      </c>
      <c r="AS80" t="str">
        <v/>
      </c>
      <c r="AT80" t="str">
        <v/>
      </c>
      <c r="AU80" t="str">
        <v/>
      </c>
      <c r="AV80" t="str">
        <v/>
      </c>
      <c r="AW80" t="str">
        <v/>
      </c>
      <c r="AX80" t="str">
        <v/>
      </c>
      <c r="AY80" t="str">
        <v/>
      </c>
      <c r="AZ80" t="str">
        <v/>
      </c>
      <c r="BA80" t="str">
        <v/>
      </c>
      <c r="BB80" t="str">
        <v/>
      </c>
      <c r="BC80" t="str">
        <v/>
      </c>
      <c r="BD80" t="str">
        <v/>
      </c>
      <c r="BE80" t="str">
        <v/>
      </c>
      <c r="BF80" t="str">
        <v/>
      </c>
      <c r="BG80" t="str">
        <v/>
      </c>
      <c r="BH80" t="str">
        <v/>
      </c>
      <c r="BI80" t="str">
        <v/>
      </c>
      <c r="BJ80" t="str">
        <v/>
      </c>
      <c r="BK80" t="str">
        <v/>
      </c>
      <c r="BL80" t="str">
        <v/>
      </c>
      <c r="BM80" t="str">
        <v/>
      </c>
      <c r="BN80" t="str">
        <v/>
      </c>
      <c r="BO80" t="str">
        <v/>
      </c>
      <c r="BP80" t="str">
        <v/>
      </c>
      <c r="BQ80" t="str">
        <v/>
      </c>
      <c r="BR80" t="str">
        <v/>
      </c>
      <c r="BS80" t="str">
        <v/>
      </c>
      <c r="BT80" t="str">
        <v/>
      </c>
      <c r="BU80" t="str">
        <v/>
      </c>
      <c r="BV80" t="str">
        <v/>
      </c>
      <c r="BW80" t="str">
        <v/>
      </c>
      <c r="BX80" t="str">
        <v/>
      </c>
      <c r="BY80" t="str">
        <v/>
      </c>
      <c r="BZ80" t="str">
        <v/>
      </c>
      <c r="CA80" t="str">
        <v/>
      </c>
      <c r="CB80" t="str">
        <v/>
      </c>
      <c r="CC80" t="str">
        <v/>
      </c>
      <c r="CD80" t="str">
        <v/>
      </c>
      <c r="CE80" t="str">
        <v/>
      </c>
      <c r="CF80" t="str">
        <v/>
      </c>
      <c r="CG80" t="str">
        <v/>
      </c>
      <c r="CH80" t="str">
        <v/>
      </c>
      <c r="CI80" t="str">
        <v/>
      </c>
      <c r="CJ80" t="str">
        <v/>
      </c>
      <c r="CK80" t="str">
        <v/>
      </c>
      <c r="CL80" t="str">
        <v/>
      </c>
      <c r="CM80" t="str">
        <v/>
      </c>
      <c r="CN80" t="str">
        <v/>
      </c>
      <c r="CO80" t="str">
        <v/>
      </c>
      <c r="CP80" t="str">
        <v/>
      </c>
      <c r="CQ80" t="str">
        <v/>
      </c>
      <c r="CR80" t="str">
        <v/>
      </c>
      <c r="CS80" t="str">
        <v/>
      </c>
      <c r="CT80" t="str">
        <v/>
      </c>
      <c r="CU80" t="str">
        <v/>
      </c>
      <c r="CV80" t="str">
        <v/>
      </c>
      <c r="CW80" t="str">
        <v/>
      </c>
    </row>
    <row r="81" spans="1:101" x14ac:dyDescent="0.3">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c r="BM81" t="str">
        <v/>
      </c>
      <c r="BN81" t="str">
        <v/>
      </c>
      <c r="BO81" t="str">
        <v/>
      </c>
      <c r="BP81" t="str">
        <v/>
      </c>
      <c r="BQ81" t="str">
        <v/>
      </c>
      <c r="BR81" t="str">
        <v/>
      </c>
      <c r="BS81" t="str">
        <v/>
      </c>
      <c r="BT81" t="str">
        <v/>
      </c>
      <c r="BU81" t="str">
        <v/>
      </c>
      <c r="BV81" t="str">
        <v/>
      </c>
      <c r="BW81" t="str">
        <v/>
      </c>
      <c r="BX81" t="str">
        <v/>
      </c>
      <c r="BY81" t="str">
        <v/>
      </c>
      <c r="BZ81" t="str">
        <v/>
      </c>
      <c r="CA81" t="str">
        <v/>
      </c>
      <c r="CB81" t="str">
        <v/>
      </c>
      <c r="CC81" t="str">
        <v/>
      </c>
      <c r="CD81" t="str">
        <v/>
      </c>
      <c r="CE81" t="str">
        <v/>
      </c>
      <c r="CF81" t="str">
        <v/>
      </c>
      <c r="CG81" t="str">
        <v/>
      </c>
      <c r="CH81" t="str">
        <v/>
      </c>
      <c r="CI81" t="str">
        <v/>
      </c>
      <c r="CJ81" t="str">
        <v/>
      </c>
      <c r="CK81" t="str">
        <v/>
      </c>
      <c r="CL81" t="str">
        <v/>
      </c>
      <c r="CM81" t="str">
        <v/>
      </c>
      <c r="CN81" t="str">
        <v/>
      </c>
      <c r="CO81" t="str">
        <v/>
      </c>
      <c r="CP81" t="str">
        <v/>
      </c>
      <c r="CQ81" t="str">
        <v/>
      </c>
      <c r="CR81" t="str">
        <v/>
      </c>
      <c r="CS81" t="str">
        <v/>
      </c>
      <c r="CT81" t="str">
        <v/>
      </c>
      <c r="CU81" t="str">
        <v/>
      </c>
      <c r="CV81" t="str">
        <v/>
      </c>
      <c r="CW81" t="str">
        <v/>
      </c>
    </row>
    <row r="82" spans="1:101" x14ac:dyDescent="0.3">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O82" t="str">
        <v/>
      </c>
      <c r="AP82" t="str">
        <v/>
      </c>
      <c r="AQ82" t="str">
        <v/>
      </c>
      <c r="AR82" t="str">
        <v/>
      </c>
      <c r="AS82" t="str">
        <v/>
      </c>
      <c r="AT82" t="str">
        <v/>
      </c>
      <c r="AU82" t="str">
        <v/>
      </c>
      <c r="AV82" t="str">
        <v/>
      </c>
      <c r="AW82" t="str">
        <v/>
      </c>
      <c r="AX82" t="str">
        <v/>
      </c>
      <c r="AY82" t="str">
        <v/>
      </c>
      <c r="AZ82" t="str">
        <v/>
      </c>
      <c r="BA82" t="str">
        <v/>
      </c>
      <c r="BB82" t="str">
        <v/>
      </c>
      <c r="BC82" t="str">
        <v/>
      </c>
      <c r="BD82" t="str">
        <v/>
      </c>
      <c r="BE82" t="str">
        <v/>
      </c>
      <c r="BF82" t="str">
        <v/>
      </c>
      <c r="BG82" t="str">
        <v/>
      </c>
      <c r="BH82" t="str">
        <v/>
      </c>
      <c r="BI82" t="str">
        <v/>
      </c>
      <c r="BJ82" t="str">
        <v/>
      </c>
      <c r="BK82" t="str">
        <v/>
      </c>
      <c r="BL82" t="str">
        <v/>
      </c>
      <c r="BM82" t="str">
        <v/>
      </c>
      <c r="BN82" t="str">
        <v/>
      </c>
      <c r="BO82" t="str">
        <v/>
      </c>
      <c r="BP82" t="str">
        <v/>
      </c>
      <c r="BQ82" t="str">
        <v/>
      </c>
      <c r="BR82" t="str">
        <v/>
      </c>
      <c r="BS82" t="str">
        <v/>
      </c>
      <c r="BT82" t="str">
        <v/>
      </c>
      <c r="BU82" t="str">
        <v/>
      </c>
      <c r="BV82" t="str">
        <v/>
      </c>
      <c r="BW82" t="str">
        <v/>
      </c>
      <c r="BX82" t="str">
        <v/>
      </c>
      <c r="BY82" t="str">
        <v/>
      </c>
      <c r="BZ82" t="str">
        <v/>
      </c>
      <c r="CA82" t="str">
        <v/>
      </c>
      <c r="CB82" t="str">
        <v/>
      </c>
      <c r="CC82" t="str">
        <v/>
      </c>
      <c r="CD82" t="str">
        <v/>
      </c>
      <c r="CE82" t="str">
        <v/>
      </c>
      <c r="CF82" t="str">
        <v/>
      </c>
      <c r="CG82" t="str">
        <v/>
      </c>
      <c r="CH82" t="str">
        <v/>
      </c>
      <c r="CI82" t="str">
        <v/>
      </c>
      <c r="CJ82" t="str">
        <v/>
      </c>
      <c r="CK82" t="str">
        <v/>
      </c>
      <c r="CL82" t="str">
        <v/>
      </c>
      <c r="CM82" t="str">
        <v/>
      </c>
      <c r="CN82" t="str">
        <v/>
      </c>
      <c r="CO82" t="str">
        <v/>
      </c>
      <c r="CP82" t="str">
        <v/>
      </c>
      <c r="CQ82" t="str">
        <v/>
      </c>
      <c r="CR82" t="str">
        <v/>
      </c>
      <c r="CS82" t="str">
        <v/>
      </c>
      <c r="CT82" t="str">
        <v/>
      </c>
      <c r="CU82" t="str">
        <v/>
      </c>
      <c r="CV82" t="str">
        <v/>
      </c>
      <c r="CW82" t="str">
        <v/>
      </c>
    </row>
    <row r="83" spans="1:101" x14ac:dyDescent="0.3">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c r="BM83" t="str">
        <v/>
      </c>
      <c r="BN83" t="str">
        <v/>
      </c>
      <c r="BO83" t="str">
        <v/>
      </c>
      <c r="BP83" t="str">
        <v/>
      </c>
      <c r="BQ83" t="str">
        <v/>
      </c>
      <c r="BR83" t="str">
        <v/>
      </c>
      <c r="BS83" t="str">
        <v/>
      </c>
      <c r="BT83" t="str">
        <v/>
      </c>
      <c r="BU83" t="str">
        <v/>
      </c>
      <c r="BV83" t="str">
        <v/>
      </c>
      <c r="BW83" t="str">
        <v/>
      </c>
      <c r="BX83" t="str">
        <v/>
      </c>
      <c r="BY83" t="str">
        <v/>
      </c>
      <c r="BZ83" t="str">
        <v/>
      </c>
      <c r="CA83" t="str">
        <v/>
      </c>
      <c r="CB83" t="str">
        <v/>
      </c>
      <c r="CC83" t="str">
        <v/>
      </c>
      <c r="CD83" t="str">
        <v/>
      </c>
      <c r="CE83" t="str">
        <v/>
      </c>
      <c r="CF83" t="str">
        <v/>
      </c>
      <c r="CG83" t="str">
        <v/>
      </c>
      <c r="CH83" t="str">
        <v/>
      </c>
      <c r="CI83" t="str">
        <v/>
      </c>
      <c r="CJ83" t="str">
        <v/>
      </c>
      <c r="CK83" t="str">
        <v/>
      </c>
      <c r="CL83" t="str">
        <v/>
      </c>
      <c r="CM83" t="str">
        <v/>
      </c>
      <c r="CN83" t="str">
        <v/>
      </c>
      <c r="CO83" t="str">
        <v/>
      </c>
      <c r="CP83" t="str">
        <v/>
      </c>
      <c r="CQ83" t="str">
        <v/>
      </c>
      <c r="CR83" t="str">
        <v/>
      </c>
      <c r="CS83" t="str">
        <v/>
      </c>
      <c r="CT83" t="str">
        <v/>
      </c>
      <c r="CU83" t="str">
        <v/>
      </c>
      <c r="CV83" t="str">
        <v/>
      </c>
      <c r="CW83" t="str">
        <v/>
      </c>
    </row>
    <row r="84" spans="1:101" x14ac:dyDescent="0.3">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O84" t="str">
        <v/>
      </c>
      <c r="AP84" t="str">
        <v/>
      </c>
      <c r="AQ84" t="str">
        <v/>
      </c>
      <c r="AR84" t="str">
        <v/>
      </c>
      <c r="AS84" t="str">
        <v/>
      </c>
      <c r="AT84" t="str">
        <v/>
      </c>
      <c r="AU84" t="str">
        <v/>
      </c>
      <c r="AV84" t="str">
        <v/>
      </c>
      <c r="AW84" t="str">
        <v/>
      </c>
      <c r="AX84" t="str">
        <v/>
      </c>
      <c r="AY84" t="str">
        <v/>
      </c>
      <c r="AZ84" t="str">
        <v/>
      </c>
      <c r="BA84" t="str">
        <v/>
      </c>
      <c r="BB84" t="str">
        <v/>
      </c>
      <c r="BC84" t="str">
        <v/>
      </c>
      <c r="BD84" t="str">
        <v/>
      </c>
      <c r="BE84" t="str">
        <v/>
      </c>
      <c r="BF84" t="str">
        <v/>
      </c>
      <c r="BG84" t="str">
        <v/>
      </c>
      <c r="BH84" t="str">
        <v/>
      </c>
      <c r="BI84" t="str">
        <v/>
      </c>
      <c r="BJ84" t="str">
        <v/>
      </c>
      <c r="BK84" t="str">
        <v/>
      </c>
      <c r="BL84" t="str">
        <v/>
      </c>
      <c r="BM84" t="str">
        <v/>
      </c>
      <c r="BN84" t="str">
        <v/>
      </c>
      <c r="BO84" t="str">
        <v/>
      </c>
      <c r="BP84" t="str">
        <v/>
      </c>
      <c r="BQ84" t="str">
        <v/>
      </c>
      <c r="BR84" t="str">
        <v/>
      </c>
      <c r="BS84" t="str">
        <v/>
      </c>
      <c r="BT84" t="str">
        <v/>
      </c>
      <c r="BU84" t="str">
        <v/>
      </c>
      <c r="BV84" t="str">
        <v/>
      </c>
      <c r="BW84" t="str">
        <v/>
      </c>
      <c r="BX84" t="str">
        <v/>
      </c>
      <c r="BY84" t="str">
        <v/>
      </c>
      <c r="BZ84" t="str">
        <v/>
      </c>
      <c r="CA84" t="str">
        <v/>
      </c>
      <c r="CB84" t="str">
        <v/>
      </c>
      <c r="CC84" t="str">
        <v/>
      </c>
      <c r="CD84" t="str">
        <v/>
      </c>
      <c r="CE84" t="str">
        <v/>
      </c>
      <c r="CF84" t="str">
        <v/>
      </c>
      <c r="CG84" t="str">
        <v/>
      </c>
      <c r="CH84" t="str">
        <v/>
      </c>
      <c r="CI84" t="str">
        <v/>
      </c>
      <c r="CJ84" t="str">
        <v/>
      </c>
      <c r="CK84" t="str">
        <v/>
      </c>
      <c r="CL84" t="str">
        <v/>
      </c>
      <c r="CM84" t="str">
        <v/>
      </c>
      <c r="CN84" t="str">
        <v/>
      </c>
      <c r="CO84" t="str">
        <v/>
      </c>
      <c r="CP84" t="str">
        <v/>
      </c>
      <c r="CQ84" t="str">
        <v/>
      </c>
      <c r="CR84" t="str">
        <v/>
      </c>
      <c r="CS84" t="str">
        <v/>
      </c>
      <c r="CT84" t="str">
        <v/>
      </c>
      <c r="CU84" t="str">
        <v/>
      </c>
      <c r="CV84" t="str">
        <v/>
      </c>
      <c r="CW84" t="str">
        <v/>
      </c>
    </row>
    <row r="85" spans="1:101" x14ac:dyDescent="0.3">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
      </c>
      <c r="BL85" t="str">
        <v/>
      </c>
      <c r="BM85" t="str">
        <v/>
      </c>
      <c r="BN85" t="str">
        <v/>
      </c>
      <c r="BO85" t="str">
        <v/>
      </c>
      <c r="BP85" t="str">
        <v/>
      </c>
      <c r="BQ85" t="str">
        <v/>
      </c>
      <c r="BR85" t="str">
        <v/>
      </c>
      <c r="BS85" t="str">
        <v/>
      </c>
      <c r="BT85" t="str">
        <v/>
      </c>
      <c r="BU85" t="str">
        <v/>
      </c>
      <c r="BV85" t="str">
        <v/>
      </c>
      <c r="BW85" t="str">
        <v/>
      </c>
      <c r="BX85" t="str">
        <v/>
      </c>
      <c r="BY85" t="str">
        <v/>
      </c>
      <c r="BZ85" t="str">
        <v/>
      </c>
      <c r="CA85" t="str">
        <v/>
      </c>
      <c r="CB85" t="str">
        <v/>
      </c>
      <c r="CC85" t="str">
        <v/>
      </c>
      <c r="CD85" t="str">
        <v/>
      </c>
      <c r="CE85" t="str">
        <v/>
      </c>
      <c r="CF85" t="str">
        <v/>
      </c>
      <c r="CG85" t="str">
        <v/>
      </c>
      <c r="CH85" t="str">
        <v/>
      </c>
      <c r="CI85" t="str">
        <v/>
      </c>
      <c r="CJ85" t="str">
        <v/>
      </c>
      <c r="CK85" t="str">
        <v/>
      </c>
      <c r="CL85" t="str">
        <v/>
      </c>
      <c r="CM85" t="str">
        <v/>
      </c>
      <c r="CN85" t="str">
        <v/>
      </c>
      <c r="CO85" t="str">
        <v/>
      </c>
      <c r="CP85" t="str">
        <v/>
      </c>
      <c r="CQ85" t="str">
        <v/>
      </c>
      <c r="CR85" t="str">
        <v/>
      </c>
      <c r="CS85" t="str">
        <v/>
      </c>
      <c r="CT85" t="str">
        <v/>
      </c>
      <c r="CU85" t="str">
        <v/>
      </c>
      <c r="CV85" t="str">
        <v/>
      </c>
      <c r="CW85" t="str">
        <v/>
      </c>
    </row>
    <row r="86" spans="1:101" x14ac:dyDescent="0.3">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O86" t="str">
        <v/>
      </c>
      <c r="AP86" t="str">
        <v/>
      </c>
      <c r="AQ86" t="str">
        <v/>
      </c>
      <c r="AR86" t="str">
        <v/>
      </c>
      <c r="AS86" t="str">
        <v/>
      </c>
      <c r="AT86" t="str">
        <v/>
      </c>
      <c r="AU86" t="str">
        <v/>
      </c>
      <c r="AV86" t="str">
        <v/>
      </c>
      <c r="AW86" t="str">
        <v/>
      </c>
      <c r="AX86" t="str">
        <v/>
      </c>
      <c r="AY86" t="str">
        <v/>
      </c>
      <c r="AZ86" t="str">
        <v/>
      </c>
      <c r="BA86" t="str">
        <v/>
      </c>
      <c r="BB86" t="str">
        <v/>
      </c>
      <c r="BC86" t="str">
        <v/>
      </c>
      <c r="BD86" t="str">
        <v/>
      </c>
      <c r="BE86" t="str">
        <v/>
      </c>
      <c r="BF86" t="str">
        <v/>
      </c>
      <c r="BG86" t="str">
        <v/>
      </c>
      <c r="BH86" t="str">
        <v/>
      </c>
      <c r="BI86" t="str">
        <v/>
      </c>
      <c r="BJ86" t="str">
        <v/>
      </c>
      <c r="BK86" t="str">
        <v/>
      </c>
      <c r="BL86" t="str">
        <v/>
      </c>
      <c r="BM86" t="str">
        <v/>
      </c>
      <c r="BN86" t="str">
        <v/>
      </c>
      <c r="BO86" t="str">
        <v/>
      </c>
      <c r="BP86" t="str">
        <v/>
      </c>
      <c r="BQ86" t="str">
        <v/>
      </c>
      <c r="BR86" t="str">
        <v/>
      </c>
      <c r="BS86" t="str">
        <v/>
      </c>
      <c r="BT86" t="str">
        <v/>
      </c>
      <c r="BU86" t="str">
        <v/>
      </c>
      <c r="BV86" t="str">
        <v/>
      </c>
      <c r="BW86" t="str">
        <v/>
      </c>
      <c r="BX86" t="str">
        <v/>
      </c>
      <c r="BY86" t="str">
        <v/>
      </c>
      <c r="BZ86" t="str">
        <v/>
      </c>
      <c r="CA86" t="str">
        <v/>
      </c>
      <c r="CB86" t="str">
        <v/>
      </c>
      <c r="CC86" t="str">
        <v/>
      </c>
      <c r="CD86" t="str">
        <v/>
      </c>
      <c r="CE86" t="str">
        <v/>
      </c>
      <c r="CF86" t="str">
        <v/>
      </c>
      <c r="CG86" t="str">
        <v/>
      </c>
      <c r="CH86" t="str">
        <v/>
      </c>
      <c r="CI86" t="str">
        <v/>
      </c>
      <c r="CJ86" t="str">
        <v/>
      </c>
      <c r="CK86" t="str">
        <v/>
      </c>
      <c r="CL86" t="str">
        <v/>
      </c>
      <c r="CM86" t="str">
        <v/>
      </c>
      <c r="CN86" t="str">
        <v/>
      </c>
      <c r="CO86" t="str">
        <v/>
      </c>
      <c r="CP86" t="str">
        <v/>
      </c>
      <c r="CQ86" t="str">
        <v/>
      </c>
      <c r="CR86" t="str">
        <v/>
      </c>
      <c r="CS86" t="str">
        <v/>
      </c>
      <c r="CT86" t="str">
        <v/>
      </c>
      <c r="CU86" t="str">
        <v/>
      </c>
      <c r="CV86" t="str">
        <v/>
      </c>
      <c r="CW86" t="str">
        <v/>
      </c>
    </row>
    <row r="87" spans="1:101" x14ac:dyDescent="0.3">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c r="CD87" t="str">
        <v/>
      </c>
      <c r="CE87" t="str">
        <v/>
      </c>
      <c r="CF87" t="str">
        <v/>
      </c>
      <c r="CG87" t="str">
        <v/>
      </c>
      <c r="CH87" t="str">
        <v/>
      </c>
      <c r="CI87" t="str">
        <v/>
      </c>
      <c r="CJ87" t="str">
        <v/>
      </c>
      <c r="CK87" t="str">
        <v/>
      </c>
      <c r="CL87" t="str">
        <v/>
      </c>
      <c r="CM87" t="str">
        <v/>
      </c>
      <c r="CN87" t="str">
        <v/>
      </c>
      <c r="CO87" t="str">
        <v/>
      </c>
      <c r="CP87" t="str">
        <v/>
      </c>
      <c r="CQ87" t="str">
        <v/>
      </c>
      <c r="CR87" t="str">
        <v/>
      </c>
      <c r="CS87" t="str">
        <v/>
      </c>
      <c r="CT87" t="str">
        <v/>
      </c>
      <c r="CU87" t="str">
        <v/>
      </c>
      <c r="CV87" t="str">
        <v/>
      </c>
      <c r="CW87" t="str">
        <v/>
      </c>
    </row>
    <row r="88" spans="1:101" x14ac:dyDescent="0.3">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O88" t="str">
        <v/>
      </c>
      <c r="AP88" t="str">
        <v/>
      </c>
      <c r="AQ88" t="str">
        <v/>
      </c>
      <c r="AR88" t="str">
        <v/>
      </c>
      <c r="AS88" t="str">
        <v/>
      </c>
      <c r="AT88" t="str">
        <v/>
      </c>
      <c r="AU88" t="str">
        <v/>
      </c>
      <c r="AV88" t="str">
        <v/>
      </c>
      <c r="AW88" t="str">
        <v/>
      </c>
      <c r="AX88" t="str">
        <v/>
      </c>
      <c r="AY88" t="str">
        <v/>
      </c>
      <c r="AZ88" t="str">
        <v/>
      </c>
      <c r="BA88" t="str">
        <v/>
      </c>
      <c r="BB88" t="str">
        <v/>
      </c>
      <c r="BC88" t="str">
        <v/>
      </c>
      <c r="BD88" t="str">
        <v/>
      </c>
      <c r="BE88" t="str">
        <v/>
      </c>
      <c r="BF88" t="str">
        <v/>
      </c>
      <c r="BG88" t="str">
        <v/>
      </c>
      <c r="BH88" t="str">
        <v/>
      </c>
      <c r="BI88" t="str">
        <v/>
      </c>
      <c r="BJ88" t="str">
        <v/>
      </c>
      <c r="BK88" t="str">
        <v/>
      </c>
      <c r="BL88" t="str">
        <v/>
      </c>
      <c r="BM88" t="str">
        <v/>
      </c>
      <c r="BN88" t="str">
        <v/>
      </c>
      <c r="BO88" t="str">
        <v/>
      </c>
      <c r="BP88" t="str">
        <v/>
      </c>
      <c r="BQ88" t="str">
        <v/>
      </c>
      <c r="BR88" t="str">
        <v/>
      </c>
      <c r="BS88" t="str">
        <v/>
      </c>
      <c r="BT88" t="str">
        <v/>
      </c>
      <c r="BU88" t="str">
        <v/>
      </c>
      <c r="BV88" t="str">
        <v/>
      </c>
      <c r="BW88" t="str">
        <v/>
      </c>
      <c r="BX88" t="str">
        <v/>
      </c>
      <c r="BY88" t="str">
        <v/>
      </c>
      <c r="BZ88" t="str">
        <v/>
      </c>
      <c r="CA88" t="str">
        <v/>
      </c>
      <c r="CB88" t="str">
        <v/>
      </c>
      <c r="CC88" t="str">
        <v/>
      </c>
      <c r="CD88" t="str">
        <v/>
      </c>
      <c r="CE88" t="str">
        <v/>
      </c>
      <c r="CF88" t="str">
        <v/>
      </c>
      <c r="CG88" t="str">
        <v/>
      </c>
      <c r="CH88" t="str">
        <v/>
      </c>
      <c r="CI88" t="str">
        <v/>
      </c>
      <c r="CJ88" t="str">
        <v/>
      </c>
      <c r="CK88" t="str">
        <v/>
      </c>
      <c r="CL88" t="str">
        <v/>
      </c>
      <c r="CM88" t="str">
        <v/>
      </c>
      <c r="CN88" t="str">
        <v/>
      </c>
      <c r="CO88" t="str">
        <v/>
      </c>
      <c r="CP88" t="str">
        <v/>
      </c>
      <c r="CQ88" t="str">
        <v/>
      </c>
      <c r="CR88" t="str">
        <v/>
      </c>
      <c r="CS88" t="str">
        <v/>
      </c>
      <c r="CT88" t="str">
        <v/>
      </c>
      <c r="CU88" t="str">
        <v/>
      </c>
      <c r="CV88" t="str">
        <v/>
      </c>
      <c r="CW88" t="str">
        <v/>
      </c>
    </row>
    <row r="89" spans="1:101" x14ac:dyDescent="0.3">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O89" t="str">
        <v/>
      </c>
      <c r="AP89" t="str">
        <v/>
      </c>
      <c r="AQ89" t="str">
        <v/>
      </c>
      <c r="AR89" t="str">
        <v/>
      </c>
      <c r="AS89" t="str">
        <v/>
      </c>
      <c r="AT89" t="str">
        <v/>
      </c>
      <c r="AU89" t="str">
        <v/>
      </c>
      <c r="AV89" t="str">
        <v/>
      </c>
      <c r="AW89" t="str">
        <v/>
      </c>
      <c r="AX89" t="str">
        <v/>
      </c>
      <c r="AY89" t="str">
        <v/>
      </c>
      <c r="AZ89" t="str">
        <v/>
      </c>
      <c r="BA89" t="str">
        <v/>
      </c>
      <c r="BB89" t="str">
        <v/>
      </c>
      <c r="BC89" t="str">
        <v/>
      </c>
      <c r="BD89" t="str">
        <v/>
      </c>
      <c r="BE89" t="str">
        <v/>
      </c>
      <c r="BF89" t="str">
        <v/>
      </c>
      <c r="BG89" t="str">
        <v/>
      </c>
      <c r="BH89" t="str">
        <v/>
      </c>
      <c r="BI89" t="str">
        <v/>
      </c>
      <c r="BJ89" t="str">
        <v/>
      </c>
      <c r="BK89" t="str">
        <v/>
      </c>
      <c r="BL89" t="str">
        <v/>
      </c>
      <c r="BM89" t="str">
        <v/>
      </c>
      <c r="BN89" t="str">
        <v/>
      </c>
      <c r="BO89" t="str">
        <v/>
      </c>
      <c r="BP89" t="str">
        <v/>
      </c>
      <c r="BQ89" t="str">
        <v/>
      </c>
      <c r="BR89" t="str">
        <v/>
      </c>
      <c r="BS89" t="str">
        <v/>
      </c>
      <c r="BT89" t="str">
        <v/>
      </c>
      <c r="BU89" t="str">
        <v/>
      </c>
      <c r="BV89" t="str">
        <v/>
      </c>
      <c r="BW89" t="str">
        <v/>
      </c>
      <c r="BX89" t="str">
        <v/>
      </c>
      <c r="BY89" t="str">
        <v/>
      </c>
      <c r="BZ89" t="str">
        <v/>
      </c>
      <c r="CA89" t="str">
        <v/>
      </c>
      <c r="CB89" t="str">
        <v/>
      </c>
      <c r="CC89" t="str">
        <v/>
      </c>
      <c r="CD89" t="str">
        <v/>
      </c>
      <c r="CE89" t="str">
        <v/>
      </c>
      <c r="CF89" t="str">
        <v/>
      </c>
      <c r="CG89" t="str">
        <v/>
      </c>
      <c r="CH89" t="str">
        <v/>
      </c>
      <c r="CI89" t="str">
        <v/>
      </c>
      <c r="CJ89" t="str">
        <v/>
      </c>
      <c r="CK89" t="str">
        <v/>
      </c>
      <c r="CL89" t="str">
        <v/>
      </c>
      <c r="CM89" t="str">
        <v/>
      </c>
      <c r="CN89" t="str">
        <v/>
      </c>
      <c r="CO89" t="str">
        <v/>
      </c>
      <c r="CP89" t="str">
        <v/>
      </c>
      <c r="CQ89" t="str">
        <v/>
      </c>
      <c r="CR89" t="str">
        <v/>
      </c>
      <c r="CS89" t="str">
        <v/>
      </c>
      <c r="CT89" t="str">
        <v/>
      </c>
      <c r="CU89" t="str">
        <v/>
      </c>
      <c r="CV89" t="str">
        <v/>
      </c>
      <c r="CW89" t="str">
        <v/>
      </c>
    </row>
    <row r="90" spans="1:101" x14ac:dyDescent="0.3">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c r="BM90" t="str">
        <v/>
      </c>
      <c r="BN90" t="str">
        <v/>
      </c>
      <c r="BO90" t="str">
        <v/>
      </c>
      <c r="BP90" t="str">
        <v/>
      </c>
      <c r="BQ90" t="str">
        <v/>
      </c>
      <c r="BR90" t="str">
        <v/>
      </c>
      <c r="BS90" t="str">
        <v/>
      </c>
      <c r="BT90" t="str">
        <v/>
      </c>
      <c r="BU90" t="str">
        <v/>
      </c>
      <c r="BV90" t="str">
        <v/>
      </c>
      <c r="BW90" t="str">
        <v/>
      </c>
      <c r="BX90" t="str">
        <v/>
      </c>
      <c r="BY90" t="str">
        <v/>
      </c>
      <c r="BZ90" t="str">
        <v/>
      </c>
      <c r="CA90" t="str">
        <v/>
      </c>
      <c r="CB90" t="str">
        <v/>
      </c>
      <c r="CC90" t="str">
        <v/>
      </c>
      <c r="CD90" t="str">
        <v/>
      </c>
      <c r="CE90" t="str">
        <v/>
      </c>
      <c r="CF90" t="str">
        <v/>
      </c>
      <c r="CG90" t="str">
        <v/>
      </c>
      <c r="CH90" t="str">
        <v/>
      </c>
      <c r="CI90" t="str">
        <v/>
      </c>
      <c r="CJ90" t="str">
        <v/>
      </c>
      <c r="CK90" t="str">
        <v/>
      </c>
      <c r="CL90" t="str">
        <v/>
      </c>
      <c r="CM90" t="str">
        <v/>
      </c>
      <c r="CN90" t="str">
        <v/>
      </c>
      <c r="CO90" t="str">
        <v/>
      </c>
      <c r="CP90" t="str">
        <v/>
      </c>
      <c r="CQ90" t="str">
        <v/>
      </c>
      <c r="CR90" t="str">
        <v/>
      </c>
      <c r="CS90" t="str">
        <v/>
      </c>
      <c r="CT90" t="str">
        <v/>
      </c>
      <c r="CU90" t="str">
        <v/>
      </c>
      <c r="CV90" t="str">
        <v/>
      </c>
      <c r="CW90" t="str">
        <v/>
      </c>
    </row>
    <row r="91" spans="1:101" x14ac:dyDescent="0.3">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c r="BM91" t="str">
        <v/>
      </c>
      <c r="BN91" t="str">
        <v/>
      </c>
      <c r="BO91" t="str">
        <v/>
      </c>
      <c r="BP91" t="str">
        <v/>
      </c>
      <c r="BQ91" t="str">
        <v/>
      </c>
      <c r="BR91" t="str">
        <v/>
      </c>
      <c r="BS91" t="str">
        <v/>
      </c>
      <c r="BT91" t="str">
        <v/>
      </c>
      <c r="BU91" t="str">
        <v/>
      </c>
      <c r="BV91" t="str">
        <v/>
      </c>
      <c r="BW91" t="str">
        <v/>
      </c>
      <c r="BX91" t="str">
        <v/>
      </c>
      <c r="BY91" t="str">
        <v/>
      </c>
      <c r="BZ91" t="str">
        <v/>
      </c>
      <c r="CA91" t="str">
        <v/>
      </c>
      <c r="CB91" t="str">
        <v/>
      </c>
      <c r="CC91" t="str">
        <v/>
      </c>
      <c r="CD91" t="str">
        <v/>
      </c>
      <c r="CE91" t="str">
        <v/>
      </c>
      <c r="CF91" t="str">
        <v/>
      </c>
      <c r="CG91" t="str">
        <v/>
      </c>
      <c r="CH91" t="str">
        <v/>
      </c>
      <c r="CI91" t="str">
        <v/>
      </c>
      <c r="CJ91" t="str">
        <v/>
      </c>
      <c r="CK91" t="str">
        <v/>
      </c>
      <c r="CL91" t="str">
        <v/>
      </c>
      <c r="CM91" t="str">
        <v/>
      </c>
      <c r="CN91" t="str">
        <v/>
      </c>
      <c r="CO91" t="str">
        <v/>
      </c>
      <c r="CP91" t="str">
        <v/>
      </c>
      <c r="CQ91" t="str">
        <v/>
      </c>
      <c r="CR91" t="str">
        <v/>
      </c>
      <c r="CS91" t="str">
        <v/>
      </c>
      <c r="CT91" t="str">
        <v/>
      </c>
      <c r="CU91" t="str">
        <v/>
      </c>
      <c r="CV91" t="str">
        <v/>
      </c>
      <c r="CW91" t="str">
        <v/>
      </c>
    </row>
    <row r="92" spans="1:101" x14ac:dyDescent="0.3">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
      </c>
      <c r="BL92" t="str">
        <v/>
      </c>
      <c r="BM92" t="str">
        <v/>
      </c>
      <c r="BN92" t="str">
        <v/>
      </c>
      <c r="BO92" t="str">
        <v/>
      </c>
      <c r="BP92" t="str">
        <v/>
      </c>
      <c r="BQ92" t="str">
        <v/>
      </c>
      <c r="BR92" t="str">
        <v/>
      </c>
      <c r="BS92" t="str">
        <v/>
      </c>
      <c r="BT92" t="str">
        <v/>
      </c>
      <c r="BU92" t="str">
        <v/>
      </c>
      <c r="BV92" t="str">
        <v/>
      </c>
      <c r="BW92" t="str">
        <v/>
      </c>
      <c r="BX92" t="str">
        <v/>
      </c>
      <c r="BY92" t="str">
        <v/>
      </c>
      <c r="BZ92" t="str">
        <v/>
      </c>
      <c r="CA92" t="str">
        <v/>
      </c>
      <c r="CB92" t="str">
        <v/>
      </c>
      <c r="CC92" t="str">
        <v/>
      </c>
      <c r="CD92" t="str">
        <v/>
      </c>
      <c r="CE92" t="str">
        <v/>
      </c>
      <c r="CF92" t="str">
        <v/>
      </c>
      <c r="CG92" t="str">
        <v/>
      </c>
      <c r="CH92" t="str">
        <v/>
      </c>
      <c r="CI92" t="str">
        <v/>
      </c>
      <c r="CJ92" t="str">
        <v/>
      </c>
      <c r="CK92" t="str">
        <v/>
      </c>
      <c r="CL92" t="str">
        <v/>
      </c>
      <c r="CM92" t="str">
        <v/>
      </c>
      <c r="CN92" t="str">
        <v/>
      </c>
      <c r="CO92" t="str">
        <v/>
      </c>
      <c r="CP92" t="str">
        <v/>
      </c>
      <c r="CQ92" t="str">
        <v/>
      </c>
      <c r="CR92" t="str">
        <v/>
      </c>
      <c r="CS92" t="str">
        <v/>
      </c>
      <c r="CT92" t="str">
        <v/>
      </c>
      <c r="CU92" t="str">
        <v/>
      </c>
      <c r="CV92" t="str">
        <v/>
      </c>
      <c r="CW92" t="str">
        <v/>
      </c>
    </row>
    <row r="93" spans="1:101" x14ac:dyDescent="0.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O93" t="str">
        <v/>
      </c>
      <c r="AP93" t="str">
        <v/>
      </c>
      <c r="AQ93" t="str">
        <v/>
      </c>
      <c r="AR93" t="str">
        <v/>
      </c>
      <c r="AS93" t="str">
        <v/>
      </c>
      <c r="AT93" t="str">
        <v/>
      </c>
      <c r="AU93" t="str">
        <v/>
      </c>
      <c r="AV93" t="str">
        <v/>
      </c>
      <c r="AW93" t="str">
        <v/>
      </c>
      <c r="AX93" t="str">
        <v/>
      </c>
      <c r="AY93" t="str">
        <v/>
      </c>
      <c r="AZ93" t="str">
        <v/>
      </c>
      <c r="BA93" t="str">
        <v/>
      </c>
      <c r="BB93" t="str">
        <v/>
      </c>
      <c r="BC93" t="str">
        <v/>
      </c>
      <c r="BD93" t="str">
        <v/>
      </c>
      <c r="BE93" t="str">
        <v/>
      </c>
      <c r="BF93" t="str">
        <v/>
      </c>
      <c r="BG93" t="str">
        <v/>
      </c>
      <c r="BH93" t="str">
        <v/>
      </c>
      <c r="BI93" t="str">
        <v/>
      </c>
      <c r="BJ93" t="str">
        <v/>
      </c>
      <c r="BK93" t="str">
        <v/>
      </c>
      <c r="BL93" t="str">
        <v/>
      </c>
      <c r="BM93" t="str">
        <v/>
      </c>
      <c r="BN93" t="str">
        <v/>
      </c>
      <c r="BO93" t="str">
        <v/>
      </c>
      <c r="BP93" t="str">
        <v/>
      </c>
      <c r="BQ93" t="str">
        <v/>
      </c>
      <c r="BR93" t="str">
        <v/>
      </c>
      <c r="BS93" t="str">
        <v/>
      </c>
      <c r="BT93" t="str">
        <v/>
      </c>
      <c r="BU93" t="str">
        <v/>
      </c>
      <c r="BV93" t="str">
        <v/>
      </c>
      <c r="BW93" t="str">
        <v/>
      </c>
      <c r="BX93" t="str">
        <v/>
      </c>
      <c r="BY93" t="str">
        <v/>
      </c>
      <c r="BZ93" t="str">
        <v/>
      </c>
      <c r="CA93" t="str">
        <v/>
      </c>
      <c r="CB93" t="str">
        <v/>
      </c>
      <c r="CC93" t="str">
        <v/>
      </c>
      <c r="CD93" t="str">
        <v/>
      </c>
      <c r="CE93" t="str">
        <v/>
      </c>
      <c r="CF93" t="str">
        <v/>
      </c>
      <c r="CG93" t="str">
        <v/>
      </c>
      <c r="CH93" t="str">
        <v/>
      </c>
      <c r="CI93" t="str">
        <v/>
      </c>
      <c r="CJ93" t="str">
        <v/>
      </c>
      <c r="CK93" t="str">
        <v/>
      </c>
      <c r="CL93" t="str">
        <v/>
      </c>
      <c r="CM93" t="str">
        <v/>
      </c>
      <c r="CN93" t="str">
        <v/>
      </c>
      <c r="CO93" t="str">
        <v/>
      </c>
      <c r="CP93" t="str">
        <v/>
      </c>
      <c r="CQ93" t="str">
        <v/>
      </c>
      <c r="CR93" t="str">
        <v/>
      </c>
      <c r="CS93" t="str">
        <v/>
      </c>
      <c r="CT93" t="str">
        <v/>
      </c>
      <c r="CU93" t="str">
        <v/>
      </c>
      <c r="CV93" t="str">
        <v/>
      </c>
      <c r="CW93" t="str">
        <v/>
      </c>
    </row>
    <row r="94" spans="1:101" x14ac:dyDescent="0.3">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O94" t="str">
        <v/>
      </c>
      <c r="AP94" t="str">
        <v/>
      </c>
      <c r="AQ94" t="str">
        <v/>
      </c>
      <c r="AR94" t="str">
        <v/>
      </c>
      <c r="AS94" t="str">
        <v/>
      </c>
      <c r="AT94" t="str">
        <v/>
      </c>
      <c r="AU94" t="str">
        <v/>
      </c>
      <c r="AV94" t="str">
        <v/>
      </c>
      <c r="AW94" t="str">
        <v/>
      </c>
      <c r="AX94" t="str">
        <v/>
      </c>
      <c r="AY94" t="str">
        <v/>
      </c>
      <c r="AZ94" t="str">
        <v/>
      </c>
      <c r="BA94" t="str">
        <v/>
      </c>
      <c r="BB94" t="str">
        <v/>
      </c>
      <c r="BC94" t="str">
        <v/>
      </c>
      <c r="BD94" t="str">
        <v/>
      </c>
      <c r="BE94" t="str">
        <v/>
      </c>
      <c r="BF94" t="str">
        <v/>
      </c>
      <c r="BG94" t="str">
        <v/>
      </c>
      <c r="BH94" t="str">
        <v/>
      </c>
      <c r="BI94" t="str">
        <v/>
      </c>
      <c r="BJ94" t="str">
        <v/>
      </c>
      <c r="BK94" t="str">
        <v/>
      </c>
      <c r="BL94" t="str">
        <v/>
      </c>
      <c r="BM94" t="str">
        <v/>
      </c>
      <c r="BN94" t="str">
        <v/>
      </c>
      <c r="BO94" t="str">
        <v/>
      </c>
      <c r="BP94" t="str">
        <v/>
      </c>
      <c r="BQ94" t="str">
        <v/>
      </c>
      <c r="BR94" t="str">
        <v/>
      </c>
      <c r="BS94" t="str">
        <v/>
      </c>
      <c r="BT94" t="str">
        <v/>
      </c>
      <c r="BU94" t="str">
        <v/>
      </c>
      <c r="BV94" t="str">
        <v/>
      </c>
      <c r="BW94" t="str">
        <v/>
      </c>
      <c r="BX94" t="str">
        <v/>
      </c>
      <c r="BY94" t="str">
        <v/>
      </c>
      <c r="BZ94" t="str">
        <v/>
      </c>
      <c r="CA94" t="str">
        <v/>
      </c>
      <c r="CB94" t="str">
        <v/>
      </c>
      <c r="CC94" t="str">
        <v/>
      </c>
      <c r="CD94" t="str">
        <v/>
      </c>
      <c r="CE94" t="str">
        <v/>
      </c>
      <c r="CF94" t="str">
        <v/>
      </c>
      <c r="CG94" t="str">
        <v/>
      </c>
      <c r="CH94" t="str">
        <v/>
      </c>
      <c r="CI94" t="str">
        <v/>
      </c>
      <c r="CJ94" t="str">
        <v/>
      </c>
      <c r="CK94" t="str">
        <v/>
      </c>
      <c r="CL94" t="str">
        <v/>
      </c>
      <c r="CM94" t="str">
        <v/>
      </c>
      <c r="CN94" t="str">
        <v/>
      </c>
      <c r="CO94" t="str">
        <v/>
      </c>
      <c r="CP94" t="str">
        <v/>
      </c>
      <c r="CQ94" t="str">
        <v/>
      </c>
      <c r="CR94" t="str">
        <v/>
      </c>
      <c r="CS94" t="str">
        <v/>
      </c>
      <c r="CT94" t="str">
        <v/>
      </c>
      <c r="CU94" t="str">
        <v/>
      </c>
      <c r="CV94" t="str">
        <v/>
      </c>
      <c r="CW94" t="str">
        <v/>
      </c>
    </row>
    <row r="95" spans="1:101" x14ac:dyDescent="0.3">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O95" t="str">
        <v/>
      </c>
      <c r="AP95" t="str">
        <v/>
      </c>
      <c r="AQ95" t="str">
        <v/>
      </c>
      <c r="AR95" t="str">
        <v/>
      </c>
      <c r="AS95" t="str">
        <v/>
      </c>
      <c r="AT95" t="str">
        <v/>
      </c>
      <c r="AU95" t="str">
        <v/>
      </c>
      <c r="AV95" t="str">
        <v/>
      </c>
      <c r="AW95" t="str">
        <v/>
      </c>
      <c r="AX95" t="str">
        <v/>
      </c>
      <c r="AY95" t="str">
        <v/>
      </c>
      <c r="AZ95" t="str">
        <v/>
      </c>
      <c r="BA95" t="str">
        <v/>
      </c>
      <c r="BB95" t="str">
        <v/>
      </c>
      <c r="BC95" t="str">
        <v/>
      </c>
      <c r="BD95" t="str">
        <v/>
      </c>
      <c r="BE95" t="str">
        <v/>
      </c>
      <c r="BF95" t="str">
        <v/>
      </c>
      <c r="BG95" t="str">
        <v/>
      </c>
      <c r="BH95" t="str">
        <v/>
      </c>
      <c r="BI95" t="str">
        <v/>
      </c>
      <c r="BJ95" t="str">
        <v/>
      </c>
      <c r="BK95" t="str">
        <v/>
      </c>
      <c r="BL95" t="str">
        <v/>
      </c>
      <c r="BM95" t="str">
        <v/>
      </c>
      <c r="BN95" t="str">
        <v/>
      </c>
      <c r="BO95" t="str">
        <v/>
      </c>
      <c r="BP95" t="str">
        <v/>
      </c>
      <c r="BQ95" t="str">
        <v/>
      </c>
      <c r="BR95" t="str">
        <v/>
      </c>
      <c r="BS95" t="str">
        <v/>
      </c>
      <c r="BT95" t="str">
        <v/>
      </c>
      <c r="BU95" t="str">
        <v/>
      </c>
      <c r="BV95" t="str">
        <v/>
      </c>
      <c r="BW95" t="str">
        <v/>
      </c>
      <c r="BX95" t="str">
        <v/>
      </c>
      <c r="BY95" t="str">
        <v/>
      </c>
      <c r="BZ95" t="str">
        <v/>
      </c>
      <c r="CA95" t="str">
        <v/>
      </c>
      <c r="CB95" t="str">
        <v/>
      </c>
      <c r="CC95" t="str">
        <v/>
      </c>
      <c r="CD95" t="str">
        <v/>
      </c>
      <c r="CE95" t="str">
        <v/>
      </c>
      <c r="CF95" t="str">
        <v/>
      </c>
      <c r="CG95" t="str">
        <v/>
      </c>
      <c r="CH95" t="str">
        <v/>
      </c>
      <c r="CI95" t="str">
        <v/>
      </c>
      <c r="CJ95" t="str">
        <v/>
      </c>
      <c r="CK95" t="str">
        <v/>
      </c>
      <c r="CL95" t="str">
        <v/>
      </c>
      <c r="CM95" t="str">
        <v/>
      </c>
      <c r="CN95" t="str">
        <v/>
      </c>
      <c r="CO95" t="str">
        <v/>
      </c>
      <c r="CP95" t="str">
        <v/>
      </c>
      <c r="CQ95" t="str">
        <v/>
      </c>
      <c r="CR95" t="str">
        <v/>
      </c>
      <c r="CS95" t="str">
        <v/>
      </c>
      <c r="CT95" t="str">
        <v/>
      </c>
      <c r="CU95" t="str">
        <v/>
      </c>
      <c r="CV95" t="str">
        <v/>
      </c>
      <c r="CW95" t="str">
        <v/>
      </c>
    </row>
    <row r="96" spans="1:101" x14ac:dyDescent="0.3">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O96" t="str">
        <v/>
      </c>
      <c r="AP96" t="str">
        <v/>
      </c>
      <c r="AQ96" t="str">
        <v/>
      </c>
      <c r="AR96" t="str">
        <v/>
      </c>
      <c r="AS96" t="str">
        <v/>
      </c>
      <c r="AT96" t="str">
        <v/>
      </c>
      <c r="AU96" t="str">
        <v/>
      </c>
      <c r="AV96" t="str">
        <v/>
      </c>
      <c r="AW96" t="str">
        <v/>
      </c>
      <c r="AX96" t="str">
        <v/>
      </c>
      <c r="AY96" t="str">
        <v/>
      </c>
      <c r="AZ96" t="str">
        <v/>
      </c>
      <c r="BA96" t="str">
        <v/>
      </c>
      <c r="BB96" t="str">
        <v/>
      </c>
      <c r="BC96" t="str">
        <v/>
      </c>
      <c r="BD96" t="str">
        <v/>
      </c>
      <c r="BE96" t="str">
        <v/>
      </c>
      <c r="BF96" t="str">
        <v/>
      </c>
      <c r="BG96" t="str">
        <v/>
      </c>
      <c r="BH96" t="str">
        <v/>
      </c>
      <c r="BI96" t="str">
        <v/>
      </c>
      <c r="BJ96" t="str">
        <v/>
      </c>
      <c r="BK96" t="str">
        <v/>
      </c>
      <c r="BL96" t="str">
        <v/>
      </c>
      <c r="BM96" t="str">
        <v/>
      </c>
      <c r="BN96" t="str">
        <v/>
      </c>
      <c r="BO96" t="str">
        <v/>
      </c>
      <c r="BP96" t="str">
        <v/>
      </c>
      <c r="BQ96" t="str">
        <v/>
      </c>
      <c r="BR96" t="str">
        <v/>
      </c>
      <c r="BS96" t="str">
        <v/>
      </c>
      <c r="BT96" t="str">
        <v/>
      </c>
      <c r="BU96" t="str">
        <v/>
      </c>
      <c r="BV96" t="str">
        <v/>
      </c>
      <c r="BW96" t="str">
        <v/>
      </c>
      <c r="BX96" t="str">
        <v/>
      </c>
      <c r="BY96" t="str">
        <v/>
      </c>
      <c r="BZ96" t="str">
        <v/>
      </c>
      <c r="CA96" t="str">
        <v/>
      </c>
      <c r="CB96" t="str">
        <v/>
      </c>
      <c r="CC96" t="str">
        <v/>
      </c>
      <c r="CD96" t="str">
        <v/>
      </c>
      <c r="CE96" t="str">
        <v/>
      </c>
      <c r="CF96" t="str">
        <v/>
      </c>
      <c r="CG96" t="str">
        <v/>
      </c>
      <c r="CH96" t="str">
        <v/>
      </c>
      <c r="CI96" t="str">
        <v/>
      </c>
      <c r="CJ96" t="str">
        <v/>
      </c>
      <c r="CK96" t="str">
        <v/>
      </c>
      <c r="CL96" t="str">
        <v/>
      </c>
      <c r="CM96" t="str">
        <v/>
      </c>
      <c r="CN96" t="str">
        <v/>
      </c>
      <c r="CO96" t="str">
        <v/>
      </c>
      <c r="CP96" t="str">
        <v/>
      </c>
      <c r="CQ96" t="str">
        <v/>
      </c>
      <c r="CR96" t="str">
        <v/>
      </c>
      <c r="CS96" t="str">
        <v/>
      </c>
      <c r="CT96" t="str">
        <v/>
      </c>
      <c r="CU96" t="str">
        <v/>
      </c>
      <c r="CV96" t="str">
        <v/>
      </c>
      <c r="CW96" t="str">
        <v/>
      </c>
    </row>
    <row r="97" spans="1:102" x14ac:dyDescent="0.3">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c r="BM97" t="str">
        <v/>
      </c>
      <c r="BN97" t="str">
        <v/>
      </c>
      <c r="BO97" t="str">
        <v/>
      </c>
      <c r="BP97" t="str">
        <v/>
      </c>
      <c r="BQ97" t="str">
        <v/>
      </c>
      <c r="BR97" t="str">
        <v/>
      </c>
      <c r="BS97" t="str">
        <v/>
      </c>
      <c r="BT97" t="str">
        <v/>
      </c>
      <c r="BU97" t="str">
        <v/>
      </c>
      <c r="BV97" t="str">
        <v/>
      </c>
      <c r="BW97" t="str">
        <v/>
      </c>
      <c r="BX97" t="str">
        <v/>
      </c>
      <c r="BY97" t="str">
        <v/>
      </c>
      <c r="BZ97" t="str">
        <v/>
      </c>
      <c r="CA97" t="str">
        <v/>
      </c>
      <c r="CB97" t="str">
        <v/>
      </c>
      <c r="CC97" t="str">
        <v/>
      </c>
      <c r="CD97" t="str">
        <v/>
      </c>
      <c r="CE97" t="str">
        <v/>
      </c>
      <c r="CF97" t="str">
        <v/>
      </c>
      <c r="CG97" t="str">
        <v/>
      </c>
      <c r="CH97" t="str">
        <v/>
      </c>
      <c r="CI97" t="str">
        <v/>
      </c>
      <c r="CJ97" t="str">
        <v/>
      </c>
      <c r="CK97" t="str">
        <v/>
      </c>
      <c r="CL97" t="str">
        <v/>
      </c>
      <c r="CM97" t="str">
        <v/>
      </c>
      <c r="CN97" t="str">
        <v/>
      </c>
      <c r="CO97" t="str">
        <v/>
      </c>
      <c r="CP97" t="str">
        <v/>
      </c>
      <c r="CQ97" t="str">
        <v/>
      </c>
      <c r="CR97" t="str">
        <v/>
      </c>
      <c r="CS97" t="str">
        <v/>
      </c>
      <c r="CT97" t="str">
        <v/>
      </c>
      <c r="CU97" t="str">
        <v/>
      </c>
      <c r="CV97" t="str">
        <v/>
      </c>
      <c r="CW97" t="str">
        <v/>
      </c>
    </row>
    <row r="98" spans="1:102" x14ac:dyDescent="0.3">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O98" t="str">
        <v/>
      </c>
      <c r="AP98" t="str">
        <v/>
      </c>
      <c r="AQ98" t="str">
        <v/>
      </c>
      <c r="AR98" t="str">
        <v/>
      </c>
      <c r="AS98" t="str">
        <v/>
      </c>
      <c r="AT98" t="str">
        <v/>
      </c>
      <c r="AU98" t="str">
        <v/>
      </c>
      <c r="AV98" t="str">
        <v/>
      </c>
      <c r="AW98" t="str">
        <v/>
      </c>
      <c r="AX98" t="str">
        <v/>
      </c>
      <c r="AY98" t="str">
        <v/>
      </c>
      <c r="AZ98" t="str">
        <v/>
      </c>
      <c r="BA98" t="str">
        <v/>
      </c>
      <c r="BB98" t="str">
        <v/>
      </c>
      <c r="BC98" t="str">
        <v/>
      </c>
      <c r="BD98" t="str">
        <v/>
      </c>
      <c r="BE98" t="str">
        <v/>
      </c>
      <c r="BF98" t="str">
        <v/>
      </c>
      <c r="BG98" t="str">
        <v/>
      </c>
      <c r="BH98" t="str">
        <v/>
      </c>
      <c r="BI98" t="str">
        <v/>
      </c>
      <c r="BJ98" t="str">
        <v/>
      </c>
      <c r="BK98" t="str">
        <v/>
      </c>
      <c r="BL98" t="str">
        <v/>
      </c>
      <c r="BM98" t="str">
        <v/>
      </c>
      <c r="BN98" t="str">
        <v/>
      </c>
      <c r="BO98" t="str">
        <v/>
      </c>
      <c r="BP98" t="str">
        <v/>
      </c>
      <c r="BQ98" t="str">
        <v/>
      </c>
      <c r="BR98" t="str">
        <v/>
      </c>
      <c r="BS98" t="str">
        <v/>
      </c>
      <c r="BT98" t="str">
        <v/>
      </c>
      <c r="BU98" t="str">
        <v/>
      </c>
      <c r="BV98" t="str">
        <v/>
      </c>
      <c r="BW98" t="str">
        <v/>
      </c>
      <c r="BX98" t="str">
        <v/>
      </c>
      <c r="BY98" t="str">
        <v/>
      </c>
      <c r="BZ98" t="str">
        <v/>
      </c>
      <c r="CA98" t="str">
        <v/>
      </c>
      <c r="CB98" t="str">
        <v/>
      </c>
      <c r="CC98" t="str">
        <v/>
      </c>
      <c r="CD98" t="str">
        <v/>
      </c>
      <c r="CE98" t="str">
        <v/>
      </c>
      <c r="CF98" t="str">
        <v/>
      </c>
      <c r="CG98" t="str">
        <v/>
      </c>
      <c r="CH98" t="str">
        <v/>
      </c>
      <c r="CI98" t="str">
        <v/>
      </c>
      <c r="CJ98" t="str">
        <v/>
      </c>
      <c r="CK98" t="str">
        <v/>
      </c>
      <c r="CL98" t="str">
        <v/>
      </c>
      <c r="CM98" t="str">
        <v/>
      </c>
      <c r="CN98" t="str">
        <v/>
      </c>
      <c r="CO98" t="str">
        <v/>
      </c>
      <c r="CP98" t="str">
        <v/>
      </c>
      <c r="CQ98" t="str">
        <v/>
      </c>
      <c r="CR98" t="str">
        <v/>
      </c>
      <c r="CS98" t="str">
        <v/>
      </c>
      <c r="CT98" t="str">
        <v/>
      </c>
      <c r="CU98" t="str">
        <v/>
      </c>
      <c r="CV98" t="str">
        <v/>
      </c>
      <c r="CW98" t="str">
        <v/>
      </c>
    </row>
    <row r="99" spans="1:102" x14ac:dyDescent="0.3">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O99" t="str">
        <v/>
      </c>
      <c r="AP99" t="str">
        <v/>
      </c>
      <c r="AQ99" t="str">
        <v/>
      </c>
      <c r="AR99" t="str">
        <v/>
      </c>
      <c r="AS99" t="str">
        <v/>
      </c>
      <c r="AT99" t="str">
        <v/>
      </c>
      <c r="AU99" t="str">
        <v/>
      </c>
      <c r="AV99" t="str">
        <v/>
      </c>
      <c r="AW99" t="str">
        <v/>
      </c>
      <c r="AX99" t="str">
        <v/>
      </c>
      <c r="AY99" t="str">
        <v/>
      </c>
      <c r="AZ99" t="str">
        <v/>
      </c>
      <c r="BA99" t="str">
        <v/>
      </c>
      <c r="BB99" t="str">
        <v/>
      </c>
      <c r="BC99" t="str">
        <v/>
      </c>
      <c r="BD99" t="str">
        <v/>
      </c>
      <c r="BE99" t="str">
        <v/>
      </c>
      <c r="BF99" t="str">
        <v/>
      </c>
      <c r="BG99" t="str">
        <v/>
      </c>
      <c r="BH99" t="str">
        <v/>
      </c>
      <c r="BI99" t="str">
        <v/>
      </c>
      <c r="BJ99" t="str">
        <v/>
      </c>
      <c r="BK99" t="str">
        <v/>
      </c>
      <c r="BL99" t="str">
        <v/>
      </c>
      <c r="BM99" t="str">
        <v/>
      </c>
      <c r="BN99" t="str">
        <v/>
      </c>
      <c r="BO99" t="str">
        <v/>
      </c>
      <c r="BP99" t="str">
        <v/>
      </c>
      <c r="BQ99" t="str">
        <v/>
      </c>
      <c r="BR99" t="str">
        <v/>
      </c>
      <c r="BS99" t="str">
        <v/>
      </c>
      <c r="BT99" t="str">
        <v/>
      </c>
      <c r="BU99" t="str">
        <v/>
      </c>
      <c r="BV99" t="str">
        <v/>
      </c>
      <c r="BW99" t="str">
        <v/>
      </c>
      <c r="BX99" t="str">
        <v/>
      </c>
      <c r="BY99" t="str">
        <v/>
      </c>
      <c r="BZ99" t="str">
        <v/>
      </c>
      <c r="CA99" t="str">
        <v/>
      </c>
      <c r="CB99" t="str">
        <v/>
      </c>
      <c r="CC99" t="str">
        <v/>
      </c>
      <c r="CD99" t="str">
        <v/>
      </c>
      <c r="CE99" t="str">
        <v/>
      </c>
      <c r="CF99" t="str">
        <v/>
      </c>
      <c r="CG99" t="str">
        <v/>
      </c>
      <c r="CH99" t="str">
        <v/>
      </c>
      <c r="CI99" t="str">
        <v/>
      </c>
      <c r="CJ99" t="str">
        <v/>
      </c>
      <c r="CK99" t="str">
        <v/>
      </c>
      <c r="CL99" t="str">
        <v/>
      </c>
      <c r="CM99" t="str">
        <v/>
      </c>
      <c r="CN99" t="str">
        <v/>
      </c>
      <c r="CO99" t="str">
        <v/>
      </c>
      <c r="CP99" t="str">
        <v/>
      </c>
      <c r="CQ99" t="str">
        <v/>
      </c>
      <c r="CR99" t="str">
        <v/>
      </c>
      <c r="CS99" t="str">
        <v/>
      </c>
      <c r="CT99" t="str">
        <v/>
      </c>
      <c r="CU99" t="str">
        <v/>
      </c>
      <c r="CV99" t="str">
        <v/>
      </c>
      <c r="CW99" t="str">
        <v/>
      </c>
    </row>
    <row r="100" spans="1:102" x14ac:dyDescent="0.3">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
      </c>
      <c r="AW100" t="str">
        <v/>
      </c>
      <c r="AX100" t="str">
        <v/>
      </c>
      <c r="AY100" t="str">
        <v/>
      </c>
      <c r="AZ100" t="str">
        <v/>
      </c>
      <c r="BA100" t="str">
        <v/>
      </c>
      <c r="BB100" t="str">
        <v/>
      </c>
      <c r="BC100" t="str">
        <v/>
      </c>
      <c r="BD100" t="str">
        <v/>
      </c>
      <c r="BE100" t="str">
        <v/>
      </c>
      <c r="BF100" t="str">
        <v/>
      </c>
      <c r="BG100" t="str">
        <v/>
      </c>
      <c r="BH100" t="str">
        <v/>
      </c>
      <c r="BI100" t="str">
        <v/>
      </c>
      <c r="BJ100" t="str">
        <v/>
      </c>
      <c r="BK100" t="str">
        <v/>
      </c>
      <c r="BL100" t="str">
        <v/>
      </c>
      <c r="BM100" t="str">
        <v/>
      </c>
      <c r="BN100" t="str">
        <v/>
      </c>
      <c r="BO100" t="str">
        <v/>
      </c>
      <c r="BP100" t="str">
        <v/>
      </c>
      <c r="BQ100" t="str">
        <v/>
      </c>
      <c r="BR100" t="str">
        <v/>
      </c>
      <c r="BS100" t="str">
        <v/>
      </c>
      <c r="BT100" t="str">
        <v/>
      </c>
      <c r="BU100" t="str">
        <v/>
      </c>
      <c r="BV100" t="str">
        <v/>
      </c>
      <c r="BW100" t="str">
        <v/>
      </c>
      <c r="BX100" t="str">
        <v/>
      </c>
      <c r="BY100" t="str">
        <v/>
      </c>
      <c r="BZ100" t="str">
        <v/>
      </c>
      <c r="CA100" t="str">
        <v/>
      </c>
      <c r="CB100" t="str">
        <v/>
      </c>
      <c r="CC100" t="str">
        <v/>
      </c>
      <c r="CD100" t="str">
        <v/>
      </c>
      <c r="CE100" t="str">
        <v/>
      </c>
      <c r="CF100" t="str">
        <v/>
      </c>
      <c r="CG100" t="str">
        <v/>
      </c>
      <c r="CH100" t="str">
        <v/>
      </c>
      <c r="CI100" t="str">
        <v/>
      </c>
      <c r="CJ100" t="str">
        <v/>
      </c>
      <c r="CK100" t="str">
        <v/>
      </c>
      <c r="CL100" t="str">
        <v/>
      </c>
      <c r="CM100" t="str">
        <v/>
      </c>
      <c r="CN100" t="str">
        <v/>
      </c>
      <c r="CO100" t="str">
        <v/>
      </c>
      <c r="CP100" t="str">
        <v/>
      </c>
      <c r="CQ100" t="str">
        <v/>
      </c>
      <c r="CR100" t="str">
        <v/>
      </c>
      <c r="CS100" t="str">
        <v/>
      </c>
      <c r="CT100" t="str">
        <v/>
      </c>
      <c r="CU100" t="str">
        <v/>
      </c>
      <c r="CV100" t="str">
        <v/>
      </c>
      <c r="CW100" t="str">
        <v/>
      </c>
    </row>
    <row r="101" spans="1:102" x14ac:dyDescent="0.3">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O101" t="str">
        <v/>
      </c>
      <c r="AP101" t="str">
        <v/>
      </c>
      <c r="AQ101" t="str">
        <v/>
      </c>
      <c r="AR101" t="str">
        <v/>
      </c>
      <c r="AS101" t="str">
        <v/>
      </c>
      <c r="AT101" t="str">
        <v/>
      </c>
      <c r="AU101" t="str">
        <v/>
      </c>
      <c r="AV101" t="str">
        <v/>
      </c>
      <c r="AW101" t="str">
        <v/>
      </c>
      <c r="AX101" t="str">
        <v/>
      </c>
      <c r="AY101" t="str">
        <v/>
      </c>
      <c r="AZ101" t="str">
        <v/>
      </c>
      <c r="BA101" t="str">
        <v/>
      </c>
      <c r="BB101" t="str">
        <v/>
      </c>
      <c r="BC101" t="str">
        <v/>
      </c>
      <c r="BD101" t="str">
        <v/>
      </c>
      <c r="BE101" t="str">
        <v/>
      </c>
      <c r="BF101" t="str">
        <v/>
      </c>
      <c r="BG101" t="str">
        <v/>
      </c>
      <c r="BH101" t="str">
        <v/>
      </c>
      <c r="BI101" t="str">
        <v/>
      </c>
      <c r="BJ101" t="str">
        <v/>
      </c>
      <c r="BK101" t="str">
        <v/>
      </c>
      <c r="BL101" t="str">
        <v/>
      </c>
      <c r="BM101" t="str">
        <v/>
      </c>
      <c r="BN101" t="str">
        <v/>
      </c>
      <c r="BO101" t="str">
        <v/>
      </c>
      <c r="BP101" t="str">
        <v/>
      </c>
      <c r="BQ101" t="str">
        <v/>
      </c>
      <c r="BR101" t="str">
        <v/>
      </c>
      <c r="BS101" t="str">
        <v/>
      </c>
      <c r="BT101" t="str">
        <v/>
      </c>
      <c r="BU101" t="str">
        <v/>
      </c>
      <c r="BV101" t="str">
        <v/>
      </c>
      <c r="BW101" t="str">
        <v/>
      </c>
      <c r="BX101" t="str">
        <v/>
      </c>
      <c r="BY101" t="str">
        <v/>
      </c>
      <c r="BZ101" t="str">
        <v/>
      </c>
      <c r="CA101" t="str">
        <v/>
      </c>
      <c r="CB101" t="str">
        <v/>
      </c>
      <c r="CC101" t="str">
        <v/>
      </c>
      <c r="CD101" t="str">
        <v/>
      </c>
      <c r="CE101" t="str">
        <v/>
      </c>
      <c r="CF101" t="str">
        <v/>
      </c>
      <c r="CG101" t="str">
        <v/>
      </c>
      <c r="CH101" t="str">
        <v/>
      </c>
      <c r="CI101" t="str">
        <v/>
      </c>
      <c r="CJ101" t="str">
        <v/>
      </c>
      <c r="CK101" t="str">
        <v/>
      </c>
      <c r="CL101" t="str">
        <v/>
      </c>
      <c r="CM101" t="str">
        <v/>
      </c>
      <c r="CN101" t="str">
        <v/>
      </c>
      <c r="CO101" t="str">
        <v/>
      </c>
      <c r="CP101" t="str">
        <v/>
      </c>
      <c r="CQ101" t="str">
        <v/>
      </c>
      <c r="CR101" t="str">
        <v/>
      </c>
      <c r="CS101" t="str">
        <v/>
      </c>
      <c r="CT101" t="str">
        <v/>
      </c>
      <c r="CU101" t="str">
        <v/>
      </c>
      <c r="CV101" t="str">
        <v/>
      </c>
      <c r="CW101" t="str">
        <v/>
      </c>
    </row>
    <row r="102" spans="1:102" x14ac:dyDescent="0.3">
      <c r="A102" s="99"/>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c r="AC102" s="99"/>
      <c r="AD102" s="99"/>
      <c r="AE102" s="99"/>
      <c r="AF102" s="99"/>
      <c r="AG102" s="99"/>
      <c r="AH102" s="99"/>
      <c r="AI102" s="99"/>
      <c r="AJ102" s="99"/>
      <c r="AK102" s="99"/>
      <c r="AL102" s="99"/>
      <c r="AM102" s="99"/>
      <c r="AN102" s="99"/>
      <c r="AO102" s="99"/>
      <c r="AP102" s="99"/>
      <c r="AQ102" s="99"/>
      <c r="AR102" s="99"/>
      <c r="AS102" s="99"/>
      <c r="AT102" s="99"/>
      <c r="AU102" s="99"/>
      <c r="AV102" s="99"/>
      <c r="AW102" s="99"/>
      <c r="AX102" s="99"/>
      <c r="AY102" s="99"/>
      <c r="AZ102" s="99"/>
      <c r="BA102" s="99"/>
      <c r="BB102" s="99"/>
      <c r="BC102" s="99"/>
      <c r="BD102" s="99"/>
      <c r="BE102" s="99"/>
      <c r="BF102" s="99"/>
      <c r="BG102" s="99"/>
      <c r="BH102" s="99"/>
      <c r="BI102" s="99"/>
      <c r="BJ102" s="99"/>
      <c r="BK102" s="99"/>
      <c r="BL102" s="99"/>
      <c r="BM102" s="99"/>
      <c r="BN102" s="99"/>
      <c r="BO102" s="99"/>
      <c r="BP102" s="99"/>
      <c r="BQ102" s="99"/>
      <c r="BR102" s="99"/>
      <c r="BS102" s="99"/>
      <c r="BT102" s="99"/>
      <c r="BU102" s="99"/>
      <c r="BV102" s="99"/>
      <c r="BW102" s="99"/>
      <c r="BX102" s="99"/>
      <c r="BY102" s="99"/>
      <c r="BZ102" s="99"/>
      <c r="CA102" s="99"/>
      <c r="CB102" s="99"/>
      <c r="CC102" s="99"/>
      <c r="CD102" s="99"/>
      <c r="CE102" s="99"/>
      <c r="CF102" s="99"/>
      <c r="CG102" s="99"/>
      <c r="CH102" s="99"/>
      <c r="CI102" s="99"/>
      <c r="CJ102" s="99"/>
      <c r="CK102" s="99"/>
      <c r="CL102" s="99"/>
      <c r="CM102" s="99"/>
      <c r="CN102" s="99"/>
      <c r="CO102" s="99"/>
      <c r="CP102" s="99"/>
      <c r="CQ102" s="99"/>
      <c r="CR102" s="99"/>
      <c r="CS102" s="99"/>
      <c r="CT102" s="99"/>
      <c r="CU102" s="99"/>
      <c r="CV102" s="99"/>
      <c r="CW102" s="99"/>
      <c r="CX102" s="99"/>
    </row>
    <row r="103" spans="1:102" x14ac:dyDescent="0.3">
      <c r="A103" t="s">
        <v>33</v>
      </c>
      <c r="B103" t="s">
        <v>342</v>
      </c>
      <c r="C103" t="s">
        <v>287</v>
      </c>
      <c r="D103" t="s">
        <v>288</v>
      </c>
      <c r="E103" t="s">
        <v>289</v>
      </c>
      <c r="F103" t="s">
        <v>34</v>
      </c>
      <c r="G103" t="s">
        <v>35</v>
      </c>
      <c r="H103" t="s">
        <v>36</v>
      </c>
      <c r="I103" t="s">
        <v>37</v>
      </c>
      <c r="J103" t="s">
        <v>38</v>
      </c>
      <c r="K103" t="s">
        <v>39</v>
      </c>
      <c r="L103" t="s">
        <v>348</v>
      </c>
      <c r="M103" t="s">
        <v>40</v>
      </c>
      <c r="N103" t="s">
        <v>41</v>
      </c>
      <c r="O103" t="s">
        <v>42</v>
      </c>
      <c r="P103" t="s">
        <v>43</v>
      </c>
      <c r="Q103" t="s">
        <v>44</v>
      </c>
      <c r="R103" t="s">
        <v>347</v>
      </c>
      <c r="S103" t="s">
        <v>45</v>
      </c>
      <c r="T103" t="s">
        <v>46</v>
      </c>
      <c r="U103" t="s">
        <v>47</v>
      </c>
      <c r="V103" t="s">
        <v>48</v>
      </c>
      <c r="W103" t="s">
        <v>49</v>
      </c>
      <c r="X103" t="s">
        <v>50</v>
      </c>
      <c r="Y103" t="s">
        <v>51</v>
      </c>
      <c r="Z103" t="s">
        <v>52</v>
      </c>
      <c r="AA103" t="s">
        <v>53</v>
      </c>
      <c r="AB103" t="s">
        <v>54</v>
      </c>
      <c r="AC103" t="s">
        <v>55</v>
      </c>
      <c r="AD103" t="s">
        <v>56</v>
      </c>
      <c r="AE103" t="s">
        <v>57</v>
      </c>
      <c r="AF103" t="s">
        <v>58</v>
      </c>
      <c r="AG103" t="s">
        <v>59</v>
      </c>
      <c r="AH103" t="s">
        <v>60</v>
      </c>
      <c r="AI103" t="s">
        <v>61</v>
      </c>
      <c r="AJ103" t="s">
        <v>62</v>
      </c>
      <c r="AK103" t="s">
        <v>63</v>
      </c>
      <c r="AL103" t="s">
        <v>64</v>
      </c>
      <c r="AM103" t="s">
        <v>65</v>
      </c>
      <c r="AN103" t="s">
        <v>66</v>
      </c>
      <c r="AO103" t="s">
        <v>67</v>
      </c>
      <c r="AP103" t="s">
        <v>68</v>
      </c>
      <c r="AQ103" t="s">
        <v>69</v>
      </c>
      <c r="AR103" t="s">
        <v>70</v>
      </c>
      <c r="AS103" t="s">
        <v>71</v>
      </c>
      <c r="AT103" t="s">
        <v>72</v>
      </c>
      <c r="AU103" t="s">
        <v>73</v>
      </c>
      <c r="AV103" t="s">
        <v>74</v>
      </c>
      <c r="AW103" t="s">
        <v>75</v>
      </c>
      <c r="AX103" t="s">
        <v>76</v>
      </c>
      <c r="AY103" t="s">
        <v>77</v>
      </c>
      <c r="AZ103" t="s">
        <v>78</v>
      </c>
      <c r="BA103" t="s">
        <v>79</v>
      </c>
      <c r="BB103" t="s">
        <v>80</v>
      </c>
      <c r="BC103" t="s">
        <v>81</v>
      </c>
      <c r="BD103" t="s">
        <v>82</v>
      </c>
      <c r="BE103" t="s">
        <v>83</v>
      </c>
      <c r="BF103" t="s">
        <v>84</v>
      </c>
      <c r="BG103" t="s">
        <v>85</v>
      </c>
      <c r="BH103" t="s">
        <v>96</v>
      </c>
      <c r="BI103" t="s">
        <v>97</v>
      </c>
      <c r="BJ103" t="s">
        <v>98</v>
      </c>
      <c r="BK103" t="s">
        <v>99</v>
      </c>
      <c r="BL103" t="s">
        <v>100</v>
      </c>
      <c r="BM103" t="s">
        <v>101</v>
      </c>
      <c r="BN103" t="s">
        <v>102</v>
      </c>
      <c r="BO103" t="s">
        <v>103</v>
      </c>
      <c r="BP103" t="s">
        <v>104</v>
      </c>
      <c r="BQ103" t="s">
        <v>105</v>
      </c>
      <c r="BR103" t="s">
        <v>106</v>
      </c>
      <c r="BS103" t="s">
        <v>107</v>
      </c>
      <c r="BT103" t="s">
        <v>108</v>
      </c>
      <c r="BU103" t="s">
        <v>109</v>
      </c>
      <c r="BV103" t="s">
        <v>110</v>
      </c>
      <c r="BW103" t="s">
        <v>111</v>
      </c>
      <c r="BX103" t="s">
        <v>112</v>
      </c>
      <c r="BY103" t="s">
        <v>113</v>
      </c>
      <c r="BZ103" t="s">
        <v>114</v>
      </c>
      <c r="CA103" t="s">
        <v>115</v>
      </c>
      <c r="CB103" t="s">
        <v>116</v>
      </c>
      <c r="CC103" t="s">
        <v>117</v>
      </c>
      <c r="CD103" t="s">
        <v>118</v>
      </c>
      <c r="CE103" t="s">
        <v>119</v>
      </c>
      <c r="CF103" t="s">
        <v>120</v>
      </c>
      <c r="CG103" t="s">
        <v>121</v>
      </c>
      <c r="CH103" t="s">
        <v>122</v>
      </c>
      <c r="CI103" t="s">
        <v>123</v>
      </c>
      <c r="CJ103" t="s">
        <v>124</v>
      </c>
      <c r="CK103" t="s">
        <v>125</v>
      </c>
      <c r="CL103" t="s">
        <v>126</v>
      </c>
      <c r="CM103" t="s">
        <v>127</v>
      </c>
      <c r="CN103" t="s">
        <v>128</v>
      </c>
      <c r="CO103" t="s">
        <v>129</v>
      </c>
      <c r="CP103" t="s">
        <v>130</v>
      </c>
      <c r="CQ103" t="s">
        <v>131</v>
      </c>
      <c r="CR103" t="s">
        <v>132</v>
      </c>
      <c r="CS103" t="s">
        <v>133</v>
      </c>
      <c r="CT103" t="s">
        <v>134</v>
      </c>
      <c r="CU103" t="s">
        <v>135</v>
      </c>
      <c r="CV103" t="s">
        <v>136</v>
      </c>
      <c r="CW103" t="s">
        <v>137</v>
      </c>
      <c r="CX103" t="s">
        <v>138</v>
      </c>
    </row>
    <row r="104" spans="1:102" x14ac:dyDescent="0.3">
      <c r="A104" t="str">
        <f t="shared" ref="A104:P104" si="0">IF(NOT(A2=123456),A2,IF(NOT(A2="123456"),A2,"TEST"))</f>
        <v>DetritusNLNode</v>
      </c>
      <c r="B104" t="str">
        <f t="shared" si="0"/>
        <v/>
      </c>
      <c r="C104" t="str">
        <f t="shared" si="0"/>
        <v/>
      </c>
      <c r="D104" t="str">
        <f t="shared" si="0"/>
        <v>1</v>
      </c>
      <c r="E104" t="str">
        <f t="shared" si="0"/>
        <v/>
      </c>
      <c r="F104" t="str">
        <f t="shared" si="0"/>
        <v/>
      </c>
      <c r="G104" t="str">
        <f t="shared" si="0"/>
        <v/>
      </c>
      <c r="H104" t="str">
        <f t="shared" si="0"/>
        <v/>
      </c>
      <c r="I104" t="str">
        <f t="shared" si="0"/>
        <v/>
      </c>
      <c r="J104" t="str">
        <f t="shared" si="0"/>
        <v/>
      </c>
      <c r="K104" t="str">
        <f t="shared" si="0"/>
        <v/>
      </c>
      <c r="L104" t="str">
        <f t="shared" si="0"/>
        <v/>
      </c>
      <c r="M104" t="str">
        <f t="shared" si="0"/>
        <v/>
      </c>
      <c r="N104" t="str">
        <f t="shared" si="0"/>
        <v/>
      </c>
      <c r="O104" t="str">
        <f t="shared" si="0"/>
        <v/>
      </c>
      <c r="P104" t="str">
        <f t="shared" si="0"/>
        <v/>
      </c>
      <c r="Q104" t="str">
        <f t="shared" ref="Q104:CB104" si="1">IF(NOT(Q2=123456),Q2,IF(NOT(Q2="123456"),Q2,"TEST"))</f>
        <v/>
      </c>
      <c r="R104" t="str">
        <f t="shared" si="1"/>
        <v/>
      </c>
      <c r="S104" t="str">
        <f t="shared" si="1"/>
        <v/>
      </c>
      <c r="T104" t="str">
        <f t="shared" si="1"/>
        <v/>
      </c>
      <c r="U104" t="str">
        <f t="shared" si="1"/>
        <v/>
      </c>
      <c r="V104" t="str">
        <f t="shared" si="1"/>
        <v/>
      </c>
      <c r="W104" t="str">
        <f t="shared" si="1"/>
        <v/>
      </c>
      <c r="X104" t="str">
        <f t="shared" si="1"/>
        <v/>
      </c>
      <c r="Y104" t="str">
        <f t="shared" si="1"/>
        <v/>
      </c>
      <c r="Z104" t="str">
        <f t="shared" si="1"/>
        <v/>
      </c>
      <c r="AA104" t="str">
        <f t="shared" si="1"/>
        <v/>
      </c>
      <c r="AB104" t="str">
        <f t="shared" si="1"/>
        <v/>
      </c>
      <c r="AC104" t="str">
        <f t="shared" si="1"/>
        <v/>
      </c>
      <c r="AD104" t="str">
        <f t="shared" si="1"/>
        <v/>
      </c>
      <c r="AE104" t="str">
        <f t="shared" si="1"/>
        <v/>
      </c>
      <c r="AF104" t="str">
        <f t="shared" si="1"/>
        <v/>
      </c>
      <c r="AG104" t="str">
        <f t="shared" si="1"/>
        <v/>
      </c>
      <c r="AH104" t="str">
        <f t="shared" si="1"/>
        <v/>
      </c>
      <c r="AI104" t="str">
        <f t="shared" si="1"/>
        <v/>
      </c>
      <c r="AJ104" t="str">
        <f t="shared" si="1"/>
        <v/>
      </c>
      <c r="AK104" t="str">
        <f t="shared" si="1"/>
        <v/>
      </c>
      <c r="AL104" t="str">
        <f t="shared" si="1"/>
        <v/>
      </c>
      <c r="AM104" t="str">
        <f t="shared" si="1"/>
        <v/>
      </c>
      <c r="AN104" t="str">
        <f t="shared" si="1"/>
        <v/>
      </c>
      <c r="AO104" t="str">
        <f t="shared" si="1"/>
        <v/>
      </c>
      <c r="AP104" t="str">
        <f t="shared" si="1"/>
        <v/>
      </c>
      <c r="AQ104" t="str">
        <f t="shared" si="1"/>
        <v/>
      </c>
      <c r="AR104" t="str">
        <f t="shared" si="1"/>
        <v/>
      </c>
      <c r="AS104" t="str">
        <f t="shared" si="1"/>
        <v/>
      </c>
      <c r="AT104" t="str">
        <f t="shared" si="1"/>
        <v/>
      </c>
      <c r="AU104" t="str">
        <f t="shared" si="1"/>
        <v/>
      </c>
      <c r="AV104" t="str">
        <f t="shared" si="1"/>
        <v/>
      </c>
      <c r="AW104" t="str">
        <f t="shared" si="1"/>
        <v/>
      </c>
      <c r="AX104" t="str">
        <f t="shared" si="1"/>
        <v/>
      </c>
      <c r="AY104" t="str">
        <f t="shared" si="1"/>
        <v/>
      </c>
      <c r="AZ104" t="str">
        <f t="shared" si="1"/>
        <v/>
      </c>
      <c r="BA104" t="str">
        <f t="shared" si="1"/>
        <v/>
      </c>
      <c r="BB104" t="str">
        <f t="shared" si="1"/>
        <v/>
      </c>
      <c r="BC104" t="str">
        <f t="shared" si="1"/>
        <v/>
      </c>
      <c r="BD104" t="str">
        <f t="shared" si="1"/>
        <v/>
      </c>
      <c r="BE104" t="str">
        <f t="shared" si="1"/>
        <v/>
      </c>
      <c r="BF104" t="str">
        <f t="shared" si="1"/>
        <v/>
      </c>
      <c r="BG104" t="str">
        <f t="shared" si="1"/>
        <v/>
      </c>
      <c r="BH104" t="str">
        <f t="shared" si="1"/>
        <v/>
      </c>
      <c r="BI104" t="str">
        <f t="shared" si="1"/>
        <v/>
      </c>
      <c r="BJ104" t="str">
        <f t="shared" si="1"/>
        <v/>
      </c>
      <c r="BK104" t="str">
        <f t="shared" si="1"/>
        <v/>
      </c>
      <c r="BL104" t="str">
        <f t="shared" si="1"/>
        <v/>
      </c>
      <c r="BM104" t="str">
        <f t="shared" si="1"/>
        <v/>
      </c>
      <c r="BN104" t="str">
        <f t="shared" si="1"/>
        <v/>
      </c>
      <c r="BO104" t="str">
        <f t="shared" si="1"/>
        <v/>
      </c>
      <c r="BP104" t="str">
        <f t="shared" si="1"/>
        <v/>
      </c>
      <c r="BQ104" t="str">
        <f t="shared" si="1"/>
        <v/>
      </c>
      <c r="BR104" t="str">
        <f t="shared" si="1"/>
        <v/>
      </c>
      <c r="BS104" t="str">
        <f t="shared" si="1"/>
        <v/>
      </c>
      <c r="BT104" t="str">
        <f t="shared" si="1"/>
        <v/>
      </c>
      <c r="BU104" t="str">
        <f t="shared" si="1"/>
        <v/>
      </c>
      <c r="BV104" t="str">
        <f t="shared" si="1"/>
        <v/>
      </c>
      <c r="BW104" t="str">
        <f t="shared" si="1"/>
        <v/>
      </c>
      <c r="BX104" t="str">
        <f t="shared" si="1"/>
        <v/>
      </c>
      <c r="BY104" t="str">
        <f t="shared" si="1"/>
        <v/>
      </c>
      <c r="BZ104" t="str">
        <f t="shared" si="1"/>
        <v/>
      </c>
      <c r="CA104" t="str">
        <f t="shared" si="1"/>
        <v/>
      </c>
      <c r="CB104" t="str">
        <f t="shared" si="1"/>
        <v/>
      </c>
      <c r="CC104" t="str">
        <f t="shared" ref="CC104:CX104" si="2">IF(NOT(CC2=123456),CC2,IF(NOT(CC2="123456"),CC2,"TEST"))</f>
        <v/>
      </c>
      <c r="CD104" t="str">
        <f t="shared" si="2"/>
        <v/>
      </c>
      <c r="CE104" t="str">
        <f t="shared" si="2"/>
        <v/>
      </c>
      <c r="CF104" t="str">
        <f t="shared" si="2"/>
        <v/>
      </c>
      <c r="CG104" t="str">
        <f t="shared" si="2"/>
        <v/>
      </c>
      <c r="CH104" t="str">
        <f t="shared" si="2"/>
        <v/>
      </c>
      <c r="CI104" t="str">
        <f t="shared" si="2"/>
        <v/>
      </c>
      <c r="CJ104" t="str">
        <f t="shared" si="2"/>
        <v/>
      </c>
      <c r="CK104" t="str">
        <f t="shared" si="2"/>
        <v/>
      </c>
      <c r="CL104" t="str">
        <f t="shared" si="2"/>
        <v/>
      </c>
      <c r="CM104" t="str">
        <f t="shared" si="2"/>
        <v/>
      </c>
      <c r="CN104" t="str">
        <f t="shared" si="2"/>
        <v/>
      </c>
      <c r="CO104" t="str">
        <f t="shared" si="2"/>
        <v/>
      </c>
      <c r="CP104" t="str">
        <f t="shared" si="2"/>
        <v/>
      </c>
      <c r="CQ104" t="str">
        <f t="shared" si="2"/>
        <v/>
      </c>
      <c r="CR104" t="str">
        <f t="shared" si="2"/>
        <v/>
      </c>
      <c r="CS104" t="str">
        <f t="shared" si="2"/>
        <v/>
      </c>
      <c r="CT104" t="str">
        <f t="shared" si="2"/>
        <v/>
      </c>
      <c r="CU104" t="str">
        <f t="shared" si="2"/>
        <v/>
      </c>
      <c r="CV104" t="str">
        <f t="shared" si="2"/>
        <v/>
      </c>
      <c r="CW104" t="str">
        <f t="shared" si="2"/>
        <v/>
      </c>
      <c r="CX104">
        <f t="shared" si="2"/>
        <v>0</v>
      </c>
    </row>
    <row r="105" spans="1:102" x14ac:dyDescent="0.3">
      <c r="A105" t="str">
        <f t="shared" ref="A105:BL105" si="3">IF(NOT(A3=123456),A3,IF(NOT(A3="123456"),A3,"TEST"))</f>
        <v>Plant</v>
      </c>
      <c r="B105" t="str">
        <f t="shared" si="3"/>
        <v>1</v>
      </c>
      <c r="C105" t="str">
        <f t="shared" si="3"/>
        <v/>
      </c>
      <c r="D105" t="str">
        <f t="shared" si="3"/>
        <v>1</v>
      </c>
      <c r="E105" t="str">
        <f t="shared" si="3"/>
        <v/>
      </c>
      <c r="F105" t="str">
        <f t="shared" si="3"/>
        <v/>
      </c>
      <c r="G105" t="str">
        <f t="shared" si="3"/>
        <v/>
      </c>
      <c r="H105" t="str">
        <f t="shared" si="3"/>
        <v/>
      </c>
      <c r="I105" t="str">
        <f t="shared" si="3"/>
        <v/>
      </c>
      <c r="J105" t="str">
        <f t="shared" si="3"/>
        <v/>
      </c>
      <c r="K105" t="str">
        <f t="shared" si="3"/>
        <v/>
      </c>
      <c r="L105" t="str">
        <f t="shared" si="3"/>
        <v/>
      </c>
      <c r="M105" t="str">
        <f t="shared" si="3"/>
        <v/>
      </c>
      <c r="N105" t="str">
        <f t="shared" si="3"/>
        <v/>
      </c>
      <c r="O105" t="str">
        <f t="shared" si="3"/>
        <v/>
      </c>
      <c r="P105" t="str">
        <f t="shared" si="3"/>
        <v/>
      </c>
      <c r="Q105" t="str">
        <f t="shared" si="3"/>
        <v/>
      </c>
      <c r="R105" t="str">
        <f t="shared" si="3"/>
        <v/>
      </c>
      <c r="S105" t="str">
        <f t="shared" si="3"/>
        <v/>
      </c>
      <c r="T105" t="str">
        <f t="shared" si="3"/>
        <v/>
      </c>
      <c r="U105" t="str">
        <f t="shared" si="3"/>
        <v/>
      </c>
      <c r="V105" t="str">
        <f t="shared" si="3"/>
        <v/>
      </c>
      <c r="W105" t="str">
        <f t="shared" si="3"/>
        <v/>
      </c>
      <c r="X105" t="str">
        <f t="shared" si="3"/>
        <v/>
      </c>
      <c r="Y105" t="str">
        <f t="shared" si="3"/>
        <v/>
      </c>
      <c r="Z105" t="str">
        <f t="shared" si="3"/>
        <v/>
      </c>
      <c r="AA105" t="str">
        <f t="shared" si="3"/>
        <v/>
      </c>
      <c r="AB105" t="str">
        <f t="shared" si="3"/>
        <v/>
      </c>
      <c r="AC105" t="str">
        <f t="shared" si="3"/>
        <v/>
      </c>
      <c r="AD105" t="str">
        <f t="shared" si="3"/>
        <v/>
      </c>
      <c r="AE105" t="str">
        <f t="shared" si="3"/>
        <v/>
      </c>
      <c r="AF105" t="str">
        <f t="shared" si="3"/>
        <v/>
      </c>
      <c r="AG105" t="str">
        <f t="shared" si="3"/>
        <v/>
      </c>
      <c r="AH105" t="str">
        <f t="shared" si="3"/>
        <v/>
      </c>
      <c r="AI105" t="str">
        <f t="shared" si="3"/>
        <v/>
      </c>
      <c r="AJ105" t="str">
        <f t="shared" si="3"/>
        <v/>
      </c>
      <c r="AK105" t="str">
        <f t="shared" si="3"/>
        <v/>
      </c>
      <c r="AL105" t="str">
        <f t="shared" si="3"/>
        <v/>
      </c>
      <c r="AM105" t="str">
        <f t="shared" si="3"/>
        <v/>
      </c>
      <c r="AN105" t="str">
        <f t="shared" si="3"/>
        <v/>
      </c>
      <c r="AO105" t="str">
        <f t="shared" si="3"/>
        <v/>
      </c>
      <c r="AP105" t="str">
        <f t="shared" si="3"/>
        <v/>
      </c>
      <c r="AQ105" t="str">
        <f t="shared" si="3"/>
        <v/>
      </c>
      <c r="AR105" t="str">
        <f t="shared" si="3"/>
        <v/>
      </c>
      <c r="AS105" t="str">
        <f t="shared" si="3"/>
        <v/>
      </c>
      <c r="AT105" t="str">
        <f t="shared" si="3"/>
        <v/>
      </c>
      <c r="AU105" t="str">
        <f t="shared" si="3"/>
        <v/>
      </c>
      <c r="AV105" t="str">
        <f t="shared" si="3"/>
        <v/>
      </c>
      <c r="AW105" t="str">
        <f t="shared" si="3"/>
        <v/>
      </c>
      <c r="AX105" t="str">
        <f t="shared" si="3"/>
        <v/>
      </c>
      <c r="AY105" t="str">
        <f t="shared" si="3"/>
        <v/>
      </c>
      <c r="AZ105" t="str">
        <f t="shared" si="3"/>
        <v/>
      </c>
      <c r="BA105" t="str">
        <f t="shared" si="3"/>
        <v/>
      </c>
      <c r="BB105" t="str">
        <f t="shared" si="3"/>
        <v/>
      </c>
      <c r="BC105" t="str">
        <f t="shared" si="3"/>
        <v/>
      </c>
      <c r="BD105" t="str">
        <f t="shared" si="3"/>
        <v/>
      </c>
      <c r="BE105" t="str">
        <f t="shared" si="3"/>
        <v/>
      </c>
      <c r="BF105" t="str">
        <f t="shared" si="3"/>
        <v/>
      </c>
      <c r="BG105" t="str">
        <f t="shared" si="3"/>
        <v/>
      </c>
      <c r="BH105" t="str">
        <f t="shared" si="3"/>
        <v/>
      </c>
      <c r="BI105" t="str">
        <f t="shared" si="3"/>
        <v/>
      </c>
      <c r="BJ105" t="str">
        <f t="shared" si="3"/>
        <v/>
      </c>
      <c r="BK105" t="str">
        <f t="shared" si="3"/>
        <v/>
      </c>
      <c r="BL105" t="str">
        <f t="shared" si="3"/>
        <v/>
      </c>
      <c r="BM105" t="str">
        <f t="shared" ref="BM105:CX105" si="4">IF(NOT(BM3=123456),BM3,IF(NOT(BM3="123456"),BM3,"TEST"))</f>
        <v/>
      </c>
      <c r="BN105" t="str">
        <f t="shared" si="4"/>
        <v/>
      </c>
      <c r="BO105" t="str">
        <f t="shared" si="4"/>
        <v/>
      </c>
      <c r="BP105" t="str">
        <f t="shared" si="4"/>
        <v/>
      </c>
      <c r="BQ105" t="str">
        <f t="shared" si="4"/>
        <v/>
      </c>
      <c r="BR105" t="str">
        <f t="shared" si="4"/>
        <v/>
      </c>
      <c r="BS105" t="str">
        <f t="shared" si="4"/>
        <v/>
      </c>
      <c r="BT105" t="str">
        <f t="shared" si="4"/>
        <v/>
      </c>
      <c r="BU105" t="str">
        <f t="shared" si="4"/>
        <v/>
      </c>
      <c r="BV105" t="str">
        <f t="shared" si="4"/>
        <v/>
      </c>
      <c r="BW105" t="str">
        <f t="shared" si="4"/>
        <v/>
      </c>
      <c r="BX105" t="str">
        <f t="shared" si="4"/>
        <v/>
      </c>
      <c r="BY105" t="str">
        <f t="shared" si="4"/>
        <v/>
      </c>
      <c r="BZ105" t="str">
        <f t="shared" si="4"/>
        <v/>
      </c>
      <c r="CA105" t="str">
        <f t="shared" si="4"/>
        <v/>
      </c>
      <c r="CB105" t="str">
        <f t="shared" si="4"/>
        <v/>
      </c>
      <c r="CC105" t="str">
        <f t="shared" si="4"/>
        <v/>
      </c>
      <c r="CD105" t="str">
        <f t="shared" si="4"/>
        <v/>
      </c>
      <c r="CE105" t="str">
        <f t="shared" si="4"/>
        <v/>
      </c>
      <c r="CF105" t="str">
        <f t="shared" si="4"/>
        <v/>
      </c>
      <c r="CG105" t="str">
        <f t="shared" si="4"/>
        <v/>
      </c>
      <c r="CH105" t="str">
        <f t="shared" si="4"/>
        <v/>
      </c>
      <c r="CI105" t="str">
        <f t="shared" si="4"/>
        <v/>
      </c>
      <c r="CJ105" t="str">
        <f t="shared" si="4"/>
        <v/>
      </c>
      <c r="CK105" t="str">
        <f t="shared" si="4"/>
        <v/>
      </c>
      <c r="CL105" t="str">
        <f t="shared" si="4"/>
        <v/>
      </c>
      <c r="CM105" t="str">
        <f t="shared" si="4"/>
        <v/>
      </c>
      <c r="CN105" t="str">
        <f t="shared" si="4"/>
        <v/>
      </c>
      <c r="CO105" t="str">
        <f t="shared" si="4"/>
        <v/>
      </c>
      <c r="CP105" t="str">
        <f t="shared" si="4"/>
        <v/>
      </c>
      <c r="CQ105" t="str">
        <f t="shared" si="4"/>
        <v/>
      </c>
      <c r="CR105" t="str">
        <f t="shared" si="4"/>
        <v/>
      </c>
      <c r="CS105" t="str">
        <f t="shared" si="4"/>
        <v/>
      </c>
      <c r="CT105" t="str">
        <f t="shared" si="4"/>
        <v/>
      </c>
      <c r="CU105" t="str">
        <f t="shared" si="4"/>
        <v/>
      </c>
      <c r="CV105" t="str">
        <f t="shared" si="4"/>
        <v/>
      </c>
      <c r="CW105" t="str">
        <f t="shared" si="4"/>
        <v/>
      </c>
      <c r="CX105">
        <f t="shared" si="4"/>
        <v>0</v>
      </c>
    </row>
    <row r="106" spans="1:102" x14ac:dyDescent="0.3">
      <c r="A106" t="str">
        <f t="shared" ref="A106:BL106" si="5">IF(NOT(A4=123456),A4,IF(NOT(A4="123456"),A4,"TEST"))</f>
        <v>Invertebrate</v>
      </c>
      <c r="B106" t="str">
        <f t="shared" si="5"/>
        <v>1</v>
      </c>
      <c r="C106" t="str">
        <f t="shared" si="5"/>
        <v/>
      </c>
      <c r="D106" t="str">
        <f t="shared" si="5"/>
        <v/>
      </c>
      <c r="E106" t="str">
        <f t="shared" si="5"/>
        <v>1</v>
      </c>
      <c r="F106" t="str">
        <f t="shared" si="5"/>
        <v/>
      </c>
      <c r="G106" t="str">
        <f t="shared" si="5"/>
        <v/>
      </c>
      <c r="H106" t="str">
        <f t="shared" si="5"/>
        <v/>
      </c>
      <c r="I106" t="str">
        <f t="shared" si="5"/>
        <v/>
      </c>
      <c r="J106" t="str">
        <f t="shared" si="5"/>
        <v/>
      </c>
      <c r="K106" t="str">
        <f t="shared" si="5"/>
        <v/>
      </c>
      <c r="L106" t="str">
        <f t="shared" si="5"/>
        <v/>
      </c>
      <c r="M106" t="str">
        <f t="shared" si="5"/>
        <v/>
      </c>
      <c r="N106" t="str">
        <f t="shared" si="5"/>
        <v/>
      </c>
      <c r="O106" t="str">
        <f t="shared" si="5"/>
        <v/>
      </c>
      <c r="P106" t="str">
        <f t="shared" si="5"/>
        <v/>
      </c>
      <c r="Q106" t="str">
        <f t="shared" si="5"/>
        <v/>
      </c>
      <c r="R106" t="str">
        <f t="shared" si="5"/>
        <v/>
      </c>
      <c r="S106" t="str">
        <f t="shared" si="5"/>
        <v/>
      </c>
      <c r="T106" t="str">
        <f t="shared" si="5"/>
        <v/>
      </c>
      <c r="U106" t="str">
        <f t="shared" si="5"/>
        <v/>
      </c>
      <c r="V106" t="str">
        <f t="shared" si="5"/>
        <v/>
      </c>
      <c r="W106" t="str">
        <f t="shared" si="5"/>
        <v/>
      </c>
      <c r="X106" t="str">
        <f t="shared" si="5"/>
        <v/>
      </c>
      <c r="Y106" t="str">
        <f t="shared" si="5"/>
        <v/>
      </c>
      <c r="Z106" t="str">
        <f t="shared" si="5"/>
        <v/>
      </c>
      <c r="AA106" t="str">
        <f t="shared" si="5"/>
        <v/>
      </c>
      <c r="AB106" t="str">
        <f t="shared" si="5"/>
        <v/>
      </c>
      <c r="AC106" t="str">
        <f t="shared" si="5"/>
        <v/>
      </c>
      <c r="AD106" t="str">
        <f t="shared" si="5"/>
        <v/>
      </c>
      <c r="AE106" t="str">
        <f t="shared" si="5"/>
        <v/>
      </c>
      <c r="AF106" t="str">
        <f t="shared" si="5"/>
        <v/>
      </c>
      <c r="AG106" t="str">
        <f t="shared" si="5"/>
        <v/>
      </c>
      <c r="AH106" t="str">
        <f t="shared" si="5"/>
        <v/>
      </c>
      <c r="AI106" t="str">
        <f t="shared" si="5"/>
        <v/>
      </c>
      <c r="AJ106" t="str">
        <f t="shared" si="5"/>
        <v/>
      </c>
      <c r="AK106" t="str">
        <f t="shared" si="5"/>
        <v/>
      </c>
      <c r="AL106" t="str">
        <f t="shared" si="5"/>
        <v/>
      </c>
      <c r="AM106" t="str">
        <f t="shared" si="5"/>
        <v/>
      </c>
      <c r="AN106" t="str">
        <f t="shared" si="5"/>
        <v/>
      </c>
      <c r="AO106" t="str">
        <f t="shared" si="5"/>
        <v/>
      </c>
      <c r="AP106" t="str">
        <f t="shared" si="5"/>
        <v/>
      </c>
      <c r="AQ106" t="str">
        <f t="shared" si="5"/>
        <v/>
      </c>
      <c r="AR106" t="str">
        <f t="shared" si="5"/>
        <v/>
      </c>
      <c r="AS106" t="str">
        <f t="shared" si="5"/>
        <v/>
      </c>
      <c r="AT106" t="str">
        <f t="shared" si="5"/>
        <v/>
      </c>
      <c r="AU106" t="str">
        <f t="shared" si="5"/>
        <v/>
      </c>
      <c r="AV106" t="str">
        <f t="shared" si="5"/>
        <v/>
      </c>
      <c r="AW106" t="str">
        <f t="shared" si="5"/>
        <v/>
      </c>
      <c r="AX106" t="str">
        <f t="shared" si="5"/>
        <v/>
      </c>
      <c r="AY106" t="str">
        <f t="shared" si="5"/>
        <v/>
      </c>
      <c r="AZ106" t="str">
        <f t="shared" si="5"/>
        <v/>
      </c>
      <c r="BA106" t="str">
        <f t="shared" si="5"/>
        <v/>
      </c>
      <c r="BB106" t="str">
        <f t="shared" si="5"/>
        <v/>
      </c>
      <c r="BC106" t="str">
        <f t="shared" si="5"/>
        <v/>
      </c>
      <c r="BD106" t="str">
        <f t="shared" si="5"/>
        <v/>
      </c>
      <c r="BE106" t="str">
        <f t="shared" si="5"/>
        <v/>
      </c>
      <c r="BF106" t="str">
        <f t="shared" si="5"/>
        <v/>
      </c>
      <c r="BG106" t="str">
        <f t="shared" si="5"/>
        <v/>
      </c>
      <c r="BH106" t="str">
        <f t="shared" si="5"/>
        <v/>
      </c>
      <c r="BI106" t="str">
        <f t="shared" si="5"/>
        <v/>
      </c>
      <c r="BJ106" t="str">
        <f t="shared" si="5"/>
        <v/>
      </c>
      <c r="BK106" t="str">
        <f t="shared" si="5"/>
        <v/>
      </c>
      <c r="BL106" t="str">
        <f t="shared" si="5"/>
        <v/>
      </c>
      <c r="BM106" t="str">
        <f t="shared" ref="BM106:CX106" si="6">IF(NOT(BM4=123456),BM4,IF(NOT(BM4="123456"),BM4,"TEST"))</f>
        <v/>
      </c>
      <c r="BN106" t="str">
        <f t="shared" si="6"/>
        <v/>
      </c>
      <c r="BO106" t="str">
        <f t="shared" si="6"/>
        <v/>
      </c>
      <c r="BP106" t="str">
        <f t="shared" si="6"/>
        <v/>
      </c>
      <c r="BQ106" t="str">
        <f t="shared" si="6"/>
        <v/>
      </c>
      <c r="BR106" t="str">
        <f t="shared" si="6"/>
        <v/>
      </c>
      <c r="BS106" t="str">
        <f t="shared" si="6"/>
        <v/>
      </c>
      <c r="BT106" t="str">
        <f t="shared" si="6"/>
        <v/>
      </c>
      <c r="BU106" t="str">
        <f t="shared" si="6"/>
        <v/>
      </c>
      <c r="BV106" t="str">
        <f t="shared" si="6"/>
        <v/>
      </c>
      <c r="BW106" t="str">
        <f t="shared" si="6"/>
        <v/>
      </c>
      <c r="BX106" t="str">
        <f t="shared" si="6"/>
        <v/>
      </c>
      <c r="BY106" t="str">
        <f t="shared" si="6"/>
        <v/>
      </c>
      <c r="BZ106" t="str">
        <f t="shared" si="6"/>
        <v/>
      </c>
      <c r="CA106" t="str">
        <f t="shared" si="6"/>
        <v/>
      </c>
      <c r="CB106" t="str">
        <f t="shared" si="6"/>
        <v/>
      </c>
      <c r="CC106" t="str">
        <f t="shared" si="6"/>
        <v/>
      </c>
      <c r="CD106" t="str">
        <f t="shared" si="6"/>
        <v/>
      </c>
      <c r="CE106" t="str">
        <f t="shared" si="6"/>
        <v/>
      </c>
      <c r="CF106" t="str">
        <f t="shared" si="6"/>
        <v/>
      </c>
      <c r="CG106" t="str">
        <f t="shared" si="6"/>
        <v/>
      </c>
      <c r="CH106" t="str">
        <f t="shared" si="6"/>
        <v/>
      </c>
      <c r="CI106" t="str">
        <f t="shared" si="6"/>
        <v/>
      </c>
      <c r="CJ106" t="str">
        <f t="shared" si="6"/>
        <v/>
      </c>
      <c r="CK106" t="str">
        <f t="shared" si="6"/>
        <v/>
      </c>
      <c r="CL106" t="str">
        <f t="shared" si="6"/>
        <v/>
      </c>
      <c r="CM106" t="str">
        <f t="shared" si="6"/>
        <v/>
      </c>
      <c r="CN106" t="str">
        <f t="shared" si="6"/>
        <v/>
      </c>
      <c r="CO106" t="str">
        <f t="shared" si="6"/>
        <v/>
      </c>
      <c r="CP106" t="str">
        <f t="shared" si="6"/>
        <v/>
      </c>
      <c r="CQ106" t="str">
        <f t="shared" si="6"/>
        <v/>
      </c>
      <c r="CR106" t="str">
        <f t="shared" si="6"/>
        <v/>
      </c>
      <c r="CS106" t="str">
        <f t="shared" si="6"/>
        <v/>
      </c>
      <c r="CT106" t="str">
        <f t="shared" si="6"/>
        <v/>
      </c>
      <c r="CU106" t="str">
        <f t="shared" si="6"/>
        <v/>
      </c>
      <c r="CV106" t="str">
        <f t="shared" si="6"/>
        <v/>
      </c>
      <c r="CW106" t="str">
        <f t="shared" si="6"/>
        <v/>
      </c>
      <c r="CX106">
        <f t="shared" si="6"/>
        <v>0</v>
      </c>
    </row>
    <row r="107" spans="1:102" x14ac:dyDescent="0.3">
      <c r="A107" t="str">
        <f t="shared" ref="A107:BL107" si="7">IF(NOT(A5=123456),A5,IF(NOT(A5="123456"),A5,"TEST"))</f>
        <v>Vertebrate</v>
      </c>
      <c r="B107" t="str">
        <f t="shared" si="7"/>
        <v>1</v>
      </c>
      <c r="C107" t="str">
        <f t="shared" si="7"/>
        <v/>
      </c>
      <c r="D107" t="str">
        <f t="shared" si="7"/>
        <v/>
      </c>
      <c r="E107" t="str">
        <f t="shared" si="7"/>
        <v/>
      </c>
      <c r="F107" t="str">
        <f t="shared" si="7"/>
        <v/>
      </c>
      <c r="G107" t="str">
        <f t="shared" si="7"/>
        <v/>
      </c>
      <c r="H107" t="str">
        <f t="shared" si="7"/>
        <v/>
      </c>
      <c r="I107" t="str">
        <f t="shared" si="7"/>
        <v/>
      </c>
      <c r="J107" t="str">
        <f t="shared" si="7"/>
        <v/>
      </c>
      <c r="K107" t="str">
        <f t="shared" si="7"/>
        <v/>
      </c>
      <c r="L107" t="str">
        <f t="shared" si="7"/>
        <v/>
      </c>
      <c r="M107" t="str">
        <f t="shared" si="7"/>
        <v/>
      </c>
      <c r="N107" t="str">
        <f t="shared" si="7"/>
        <v/>
      </c>
      <c r="O107" t="str">
        <f t="shared" si="7"/>
        <v/>
      </c>
      <c r="P107" t="str">
        <f t="shared" si="7"/>
        <v/>
      </c>
      <c r="Q107" t="str">
        <f t="shared" si="7"/>
        <v/>
      </c>
      <c r="R107" t="str">
        <f t="shared" si="7"/>
        <v/>
      </c>
      <c r="S107" t="str">
        <f t="shared" si="7"/>
        <v/>
      </c>
      <c r="T107" t="str">
        <f t="shared" si="7"/>
        <v/>
      </c>
      <c r="U107" t="str">
        <f t="shared" si="7"/>
        <v/>
      </c>
      <c r="V107" t="str">
        <f t="shared" si="7"/>
        <v/>
      </c>
      <c r="W107" t="str">
        <f t="shared" si="7"/>
        <v/>
      </c>
      <c r="X107" t="str">
        <f t="shared" si="7"/>
        <v/>
      </c>
      <c r="Y107" t="str">
        <f t="shared" si="7"/>
        <v/>
      </c>
      <c r="Z107" t="str">
        <f t="shared" si="7"/>
        <v/>
      </c>
      <c r="AA107" t="str">
        <f t="shared" si="7"/>
        <v/>
      </c>
      <c r="AB107" t="str">
        <f t="shared" si="7"/>
        <v/>
      </c>
      <c r="AC107" t="str">
        <f t="shared" si="7"/>
        <v/>
      </c>
      <c r="AD107" t="str">
        <f t="shared" si="7"/>
        <v/>
      </c>
      <c r="AE107" t="str">
        <f t="shared" si="7"/>
        <v/>
      </c>
      <c r="AF107" t="str">
        <f t="shared" si="7"/>
        <v/>
      </c>
      <c r="AG107" t="str">
        <f t="shared" si="7"/>
        <v/>
      </c>
      <c r="AH107" t="str">
        <f t="shared" si="7"/>
        <v/>
      </c>
      <c r="AI107" t="str">
        <f t="shared" si="7"/>
        <v/>
      </c>
      <c r="AJ107" t="str">
        <f t="shared" si="7"/>
        <v/>
      </c>
      <c r="AK107" t="str">
        <f t="shared" si="7"/>
        <v/>
      </c>
      <c r="AL107" t="str">
        <f t="shared" si="7"/>
        <v/>
      </c>
      <c r="AM107" t="str">
        <f t="shared" si="7"/>
        <v/>
      </c>
      <c r="AN107" t="str">
        <f t="shared" si="7"/>
        <v/>
      </c>
      <c r="AO107" t="str">
        <f t="shared" si="7"/>
        <v/>
      </c>
      <c r="AP107" t="str">
        <f t="shared" si="7"/>
        <v/>
      </c>
      <c r="AQ107" t="str">
        <f t="shared" si="7"/>
        <v/>
      </c>
      <c r="AR107" t="str">
        <f t="shared" si="7"/>
        <v/>
      </c>
      <c r="AS107" t="str">
        <f t="shared" si="7"/>
        <v/>
      </c>
      <c r="AT107" t="str">
        <f t="shared" si="7"/>
        <v/>
      </c>
      <c r="AU107" t="str">
        <f t="shared" si="7"/>
        <v/>
      </c>
      <c r="AV107" t="str">
        <f t="shared" si="7"/>
        <v/>
      </c>
      <c r="AW107" t="str">
        <f t="shared" si="7"/>
        <v/>
      </c>
      <c r="AX107" t="str">
        <f t="shared" si="7"/>
        <v/>
      </c>
      <c r="AY107" t="str">
        <f t="shared" si="7"/>
        <v/>
      </c>
      <c r="AZ107" t="str">
        <f t="shared" si="7"/>
        <v/>
      </c>
      <c r="BA107" t="str">
        <f t="shared" si="7"/>
        <v/>
      </c>
      <c r="BB107" t="str">
        <f t="shared" si="7"/>
        <v/>
      </c>
      <c r="BC107" t="str">
        <f t="shared" si="7"/>
        <v/>
      </c>
      <c r="BD107" t="str">
        <f t="shared" si="7"/>
        <v/>
      </c>
      <c r="BE107" t="str">
        <f t="shared" si="7"/>
        <v/>
      </c>
      <c r="BF107" t="str">
        <f t="shared" si="7"/>
        <v/>
      </c>
      <c r="BG107" t="str">
        <f t="shared" si="7"/>
        <v/>
      </c>
      <c r="BH107" t="str">
        <f t="shared" si="7"/>
        <v/>
      </c>
      <c r="BI107" t="str">
        <f t="shared" si="7"/>
        <v/>
      </c>
      <c r="BJ107" t="str">
        <f t="shared" si="7"/>
        <v/>
      </c>
      <c r="BK107" t="str">
        <f t="shared" si="7"/>
        <v/>
      </c>
      <c r="BL107" t="str">
        <f t="shared" si="7"/>
        <v/>
      </c>
      <c r="BM107" t="str">
        <f t="shared" ref="BM107:CX107" si="8">IF(NOT(BM5=123456),BM5,IF(NOT(BM5="123456"),BM5,"TEST"))</f>
        <v/>
      </c>
      <c r="BN107" t="str">
        <f t="shared" si="8"/>
        <v/>
      </c>
      <c r="BO107" t="str">
        <f t="shared" si="8"/>
        <v/>
      </c>
      <c r="BP107" t="str">
        <f t="shared" si="8"/>
        <v/>
      </c>
      <c r="BQ107" t="str">
        <f t="shared" si="8"/>
        <v/>
      </c>
      <c r="BR107" t="str">
        <f t="shared" si="8"/>
        <v/>
      </c>
      <c r="BS107" t="str">
        <f t="shared" si="8"/>
        <v/>
      </c>
      <c r="BT107" t="str">
        <f t="shared" si="8"/>
        <v/>
      </c>
      <c r="BU107" t="str">
        <f t="shared" si="8"/>
        <v/>
      </c>
      <c r="BV107" t="str">
        <f t="shared" si="8"/>
        <v/>
      </c>
      <c r="BW107" t="str">
        <f t="shared" si="8"/>
        <v/>
      </c>
      <c r="BX107" t="str">
        <f t="shared" si="8"/>
        <v/>
      </c>
      <c r="BY107" t="str">
        <f t="shared" si="8"/>
        <v/>
      </c>
      <c r="BZ107" t="str">
        <f t="shared" si="8"/>
        <v/>
      </c>
      <c r="CA107" t="str">
        <f t="shared" si="8"/>
        <v/>
      </c>
      <c r="CB107" t="str">
        <f t="shared" si="8"/>
        <v/>
      </c>
      <c r="CC107" t="str">
        <f t="shared" si="8"/>
        <v/>
      </c>
      <c r="CD107" t="str">
        <f t="shared" si="8"/>
        <v/>
      </c>
      <c r="CE107" t="str">
        <f t="shared" si="8"/>
        <v/>
      </c>
      <c r="CF107" t="str">
        <f t="shared" si="8"/>
        <v/>
      </c>
      <c r="CG107" t="str">
        <f t="shared" si="8"/>
        <v/>
      </c>
      <c r="CH107" t="str">
        <f t="shared" si="8"/>
        <v/>
      </c>
      <c r="CI107" t="str">
        <f t="shared" si="8"/>
        <v/>
      </c>
      <c r="CJ107" t="str">
        <f t="shared" si="8"/>
        <v/>
      </c>
      <c r="CK107" t="str">
        <f t="shared" si="8"/>
        <v/>
      </c>
      <c r="CL107" t="str">
        <f t="shared" si="8"/>
        <v/>
      </c>
      <c r="CM107" t="str">
        <f t="shared" si="8"/>
        <v/>
      </c>
      <c r="CN107" t="str">
        <f t="shared" si="8"/>
        <v/>
      </c>
      <c r="CO107" t="str">
        <f t="shared" si="8"/>
        <v/>
      </c>
      <c r="CP107" t="str">
        <f t="shared" si="8"/>
        <v/>
      </c>
      <c r="CQ107" t="str">
        <f t="shared" si="8"/>
        <v/>
      </c>
      <c r="CR107" t="str">
        <f t="shared" si="8"/>
        <v/>
      </c>
      <c r="CS107" t="str">
        <f t="shared" si="8"/>
        <v/>
      </c>
      <c r="CT107" t="str">
        <f t="shared" si="8"/>
        <v/>
      </c>
      <c r="CU107" t="str">
        <f t="shared" si="8"/>
        <v/>
      </c>
      <c r="CV107" t="str">
        <f t="shared" si="8"/>
        <v/>
      </c>
      <c r="CW107" t="str">
        <f t="shared" si="8"/>
        <v/>
      </c>
      <c r="CX107">
        <f t="shared" si="8"/>
        <v>0</v>
      </c>
    </row>
    <row r="108" spans="1:102" x14ac:dyDescent="0.3">
      <c r="A108" t="str">
        <f t="shared" ref="A108:BL108" si="9">IF(NOT(A6=123456),A6,IF(NOT(A6="123456"),A6,"TEST"))</f>
        <v/>
      </c>
      <c r="B108" t="str">
        <f t="shared" si="9"/>
        <v/>
      </c>
      <c r="C108" t="str">
        <f t="shared" si="9"/>
        <v/>
      </c>
      <c r="D108" t="str">
        <f t="shared" si="9"/>
        <v/>
      </c>
      <c r="E108" t="str">
        <f t="shared" si="9"/>
        <v/>
      </c>
      <c r="F108" t="str">
        <f t="shared" si="9"/>
        <v/>
      </c>
      <c r="G108" t="str">
        <f t="shared" si="9"/>
        <v/>
      </c>
      <c r="H108" t="str">
        <f t="shared" si="9"/>
        <v/>
      </c>
      <c r="I108" t="str">
        <f t="shared" si="9"/>
        <v/>
      </c>
      <c r="J108" t="str">
        <f t="shared" si="9"/>
        <v/>
      </c>
      <c r="K108" t="str">
        <f t="shared" si="9"/>
        <v/>
      </c>
      <c r="L108" t="str">
        <f t="shared" si="9"/>
        <v/>
      </c>
      <c r="M108" t="str">
        <f t="shared" si="9"/>
        <v/>
      </c>
      <c r="N108" t="str">
        <f t="shared" si="9"/>
        <v/>
      </c>
      <c r="O108" t="str">
        <f t="shared" si="9"/>
        <v/>
      </c>
      <c r="P108" t="str">
        <f t="shared" si="9"/>
        <v/>
      </c>
      <c r="Q108" t="str">
        <f t="shared" si="9"/>
        <v/>
      </c>
      <c r="R108" t="str">
        <f t="shared" si="9"/>
        <v/>
      </c>
      <c r="S108" t="str">
        <f t="shared" si="9"/>
        <v/>
      </c>
      <c r="T108" t="str">
        <f t="shared" si="9"/>
        <v/>
      </c>
      <c r="U108" t="str">
        <f t="shared" si="9"/>
        <v/>
      </c>
      <c r="V108" t="str">
        <f t="shared" si="9"/>
        <v/>
      </c>
      <c r="W108" t="str">
        <f t="shared" si="9"/>
        <v/>
      </c>
      <c r="X108" t="str">
        <f t="shared" si="9"/>
        <v/>
      </c>
      <c r="Y108" t="str">
        <f t="shared" si="9"/>
        <v/>
      </c>
      <c r="Z108" t="str">
        <f t="shared" si="9"/>
        <v/>
      </c>
      <c r="AA108" t="str">
        <f t="shared" si="9"/>
        <v/>
      </c>
      <c r="AB108" t="str">
        <f t="shared" si="9"/>
        <v/>
      </c>
      <c r="AC108" t="str">
        <f t="shared" si="9"/>
        <v/>
      </c>
      <c r="AD108" t="str">
        <f t="shared" si="9"/>
        <v/>
      </c>
      <c r="AE108" t="str">
        <f t="shared" si="9"/>
        <v/>
      </c>
      <c r="AF108" t="str">
        <f t="shared" si="9"/>
        <v/>
      </c>
      <c r="AG108" t="str">
        <f t="shared" si="9"/>
        <v/>
      </c>
      <c r="AH108" t="str">
        <f t="shared" si="9"/>
        <v/>
      </c>
      <c r="AI108" t="str">
        <f t="shared" si="9"/>
        <v/>
      </c>
      <c r="AJ108" t="str">
        <f t="shared" si="9"/>
        <v/>
      </c>
      <c r="AK108" t="str">
        <f t="shared" si="9"/>
        <v/>
      </c>
      <c r="AL108" t="str">
        <f t="shared" si="9"/>
        <v/>
      </c>
      <c r="AM108" t="str">
        <f t="shared" si="9"/>
        <v/>
      </c>
      <c r="AN108" t="str">
        <f t="shared" si="9"/>
        <v/>
      </c>
      <c r="AO108" t="str">
        <f t="shared" si="9"/>
        <v/>
      </c>
      <c r="AP108" t="str">
        <f t="shared" si="9"/>
        <v/>
      </c>
      <c r="AQ108" t="str">
        <f t="shared" si="9"/>
        <v/>
      </c>
      <c r="AR108" t="str">
        <f t="shared" si="9"/>
        <v/>
      </c>
      <c r="AS108" t="str">
        <f t="shared" si="9"/>
        <v/>
      </c>
      <c r="AT108" t="str">
        <f t="shared" si="9"/>
        <v/>
      </c>
      <c r="AU108" t="str">
        <f t="shared" si="9"/>
        <v/>
      </c>
      <c r="AV108" t="str">
        <f t="shared" si="9"/>
        <v/>
      </c>
      <c r="AW108" t="str">
        <f t="shared" si="9"/>
        <v/>
      </c>
      <c r="AX108" t="str">
        <f t="shared" si="9"/>
        <v/>
      </c>
      <c r="AY108" t="str">
        <f t="shared" si="9"/>
        <v/>
      </c>
      <c r="AZ108" t="str">
        <f t="shared" si="9"/>
        <v/>
      </c>
      <c r="BA108" t="str">
        <f t="shared" si="9"/>
        <v/>
      </c>
      <c r="BB108" t="str">
        <f t="shared" si="9"/>
        <v/>
      </c>
      <c r="BC108" t="str">
        <f t="shared" si="9"/>
        <v/>
      </c>
      <c r="BD108" t="str">
        <f t="shared" si="9"/>
        <v/>
      </c>
      <c r="BE108" t="str">
        <f t="shared" si="9"/>
        <v/>
      </c>
      <c r="BF108" t="str">
        <f t="shared" si="9"/>
        <v/>
      </c>
      <c r="BG108" t="str">
        <f t="shared" si="9"/>
        <v/>
      </c>
      <c r="BH108" t="str">
        <f t="shared" si="9"/>
        <v/>
      </c>
      <c r="BI108" t="str">
        <f t="shared" si="9"/>
        <v/>
      </c>
      <c r="BJ108" t="str">
        <f t="shared" si="9"/>
        <v/>
      </c>
      <c r="BK108" t="str">
        <f t="shared" si="9"/>
        <v/>
      </c>
      <c r="BL108" t="str">
        <f t="shared" si="9"/>
        <v/>
      </c>
      <c r="BM108" t="str">
        <f t="shared" ref="BM108:CX108" si="10">IF(NOT(BM6=123456),BM6,IF(NOT(BM6="123456"),BM6,"TEST"))</f>
        <v/>
      </c>
      <c r="BN108" t="str">
        <f t="shared" si="10"/>
        <v/>
      </c>
      <c r="BO108" t="str">
        <f t="shared" si="10"/>
        <v/>
      </c>
      <c r="BP108" t="str">
        <f t="shared" si="10"/>
        <v/>
      </c>
      <c r="BQ108" t="str">
        <f t="shared" si="10"/>
        <v/>
      </c>
      <c r="BR108" t="str">
        <f t="shared" si="10"/>
        <v/>
      </c>
      <c r="BS108" t="str">
        <f t="shared" si="10"/>
        <v/>
      </c>
      <c r="BT108" t="str">
        <f t="shared" si="10"/>
        <v/>
      </c>
      <c r="BU108" t="str">
        <f t="shared" si="10"/>
        <v/>
      </c>
      <c r="BV108" t="str">
        <f t="shared" si="10"/>
        <v/>
      </c>
      <c r="BW108" t="str">
        <f t="shared" si="10"/>
        <v/>
      </c>
      <c r="BX108" t="str">
        <f t="shared" si="10"/>
        <v/>
      </c>
      <c r="BY108" t="str">
        <f t="shared" si="10"/>
        <v/>
      </c>
      <c r="BZ108" t="str">
        <f t="shared" si="10"/>
        <v/>
      </c>
      <c r="CA108" t="str">
        <f t="shared" si="10"/>
        <v/>
      </c>
      <c r="CB108" t="str">
        <f t="shared" si="10"/>
        <v/>
      </c>
      <c r="CC108" t="str">
        <f t="shared" si="10"/>
        <v/>
      </c>
      <c r="CD108" t="str">
        <f t="shared" si="10"/>
        <v/>
      </c>
      <c r="CE108" t="str">
        <f t="shared" si="10"/>
        <v/>
      </c>
      <c r="CF108" t="str">
        <f t="shared" si="10"/>
        <v/>
      </c>
      <c r="CG108" t="str">
        <f t="shared" si="10"/>
        <v/>
      </c>
      <c r="CH108" t="str">
        <f t="shared" si="10"/>
        <v/>
      </c>
      <c r="CI108" t="str">
        <f t="shared" si="10"/>
        <v/>
      </c>
      <c r="CJ108" t="str">
        <f t="shared" si="10"/>
        <v/>
      </c>
      <c r="CK108" t="str">
        <f t="shared" si="10"/>
        <v/>
      </c>
      <c r="CL108" t="str">
        <f t="shared" si="10"/>
        <v/>
      </c>
      <c r="CM108" t="str">
        <f t="shared" si="10"/>
        <v/>
      </c>
      <c r="CN108" t="str">
        <f t="shared" si="10"/>
        <v/>
      </c>
      <c r="CO108" t="str">
        <f t="shared" si="10"/>
        <v/>
      </c>
      <c r="CP108" t="str">
        <f t="shared" si="10"/>
        <v/>
      </c>
      <c r="CQ108" t="str">
        <f t="shared" si="10"/>
        <v/>
      </c>
      <c r="CR108" t="str">
        <f t="shared" si="10"/>
        <v/>
      </c>
      <c r="CS108" t="str">
        <f t="shared" si="10"/>
        <v/>
      </c>
      <c r="CT108" t="str">
        <f t="shared" si="10"/>
        <v/>
      </c>
      <c r="CU108" t="str">
        <f t="shared" si="10"/>
        <v/>
      </c>
      <c r="CV108" t="str">
        <f t="shared" si="10"/>
        <v/>
      </c>
      <c r="CW108" t="str">
        <f t="shared" si="10"/>
        <v/>
      </c>
      <c r="CX108">
        <f t="shared" si="10"/>
        <v>0</v>
      </c>
    </row>
    <row r="109" spans="1:102" x14ac:dyDescent="0.3">
      <c r="A109" t="str">
        <f t="shared" ref="A109:BL109" si="11">IF(NOT(A7=123456),A7,IF(NOT(A7="123456"),A7,"TEST"))</f>
        <v/>
      </c>
      <c r="B109" t="str">
        <f t="shared" si="11"/>
        <v/>
      </c>
      <c r="C109" t="str">
        <f t="shared" si="11"/>
        <v/>
      </c>
      <c r="D109" t="str">
        <f t="shared" si="11"/>
        <v/>
      </c>
      <c r="E109" t="str">
        <f t="shared" si="11"/>
        <v/>
      </c>
      <c r="F109" t="str">
        <f t="shared" si="11"/>
        <v/>
      </c>
      <c r="G109" t="str">
        <f t="shared" si="11"/>
        <v/>
      </c>
      <c r="H109" t="str">
        <f t="shared" si="11"/>
        <v/>
      </c>
      <c r="I109" t="str">
        <f t="shared" si="11"/>
        <v/>
      </c>
      <c r="J109" t="str">
        <f t="shared" si="11"/>
        <v/>
      </c>
      <c r="K109" t="str">
        <f t="shared" si="11"/>
        <v/>
      </c>
      <c r="L109" t="str">
        <f t="shared" si="11"/>
        <v/>
      </c>
      <c r="M109" t="str">
        <f t="shared" si="11"/>
        <v/>
      </c>
      <c r="N109" t="str">
        <f t="shared" si="11"/>
        <v/>
      </c>
      <c r="O109" t="str">
        <f t="shared" si="11"/>
        <v/>
      </c>
      <c r="P109" t="str">
        <f t="shared" si="11"/>
        <v/>
      </c>
      <c r="Q109" t="str">
        <f t="shared" si="11"/>
        <v/>
      </c>
      <c r="R109" t="str">
        <f t="shared" si="11"/>
        <v/>
      </c>
      <c r="S109" t="str">
        <f t="shared" si="11"/>
        <v/>
      </c>
      <c r="T109" t="str">
        <f t="shared" si="11"/>
        <v/>
      </c>
      <c r="U109" t="str">
        <f t="shared" si="11"/>
        <v/>
      </c>
      <c r="V109" t="str">
        <f t="shared" si="11"/>
        <v/>
      </c>
      <c r="W109" t="str">
        <f t="shared" si="11"/>
        <v/>
      </c>
      <c r="X109" t="str">
        <f t="shared" si="11"/>
        <v/>
      </c>
      <c r="Y109" t="str">
        <f t="shared" si="11"/>
        <v/>
      </c>
      <c r="Z109" t="str">
        <f t="shared" si="11"/>
        <v/>
      </c>
      <c r="AA109" t="str">
        <f t="shared" si="11"/>
        <v/>
      </c>
      <c r="AB109" t="str">
        <f t="shared" si="11"/>
        <v/>
      </c>
      <c r="AC109" t="str">
        <f t="shared" si="11"/>
        <v/>
      </c>
      <c r="AD109" t="str">
        <f t="shared" si="11"/>
        <v/>
      </c>
      <c r="AE109" t="str">
        <f t="shared" si="11"/>
        <v/>
      </c>
      <c r="AF109" t="str">
        <f t="shared" si="11"/>
        <v/>
      </c>
      <c r="AG109" t="str">
        <f t="shared" si="11"/>
        <v/>
      </c>
      <c r="AH109" t="str">
        <f t="shared" si="11"/>
        <v/>
      </c>
      <c r="AI109" t="str">
        <f t="shared" si="11"/>
        <v/>
      </c>
      <c r="AJ109" t="str">
        <f t="shared" si="11"/>
        <v/>
      </c>
      <c r="AK109" t="str">
        <f t="shared" si="11"/>
        <v/>
      </c>
      <c r="AL109" t="str">
        <f t="shared" si="11"/>
        <v/>
      </c>
      <c r="AM109" t="str">
        <f t="shared" si="11"/>
        <v/>
      </c>
      <c r="AN109" t="str">
        <f t="shared" si="11"/>
        <v/>
      </c>
      <c r="AO109" t="str">
        <f t="shared" si="11"/>
        <v/>
      </c>
      <c r="AP109" t="str">
        <f t="shared" si="11"/>
        <v/>
      </c>
      <c r="AQ109" t="str">
        <f t="shared" si="11"/>
        <v/>
      </c>
      <c r="AR109" t="str">
        <f t="shared" si="11"/>
        <v/>
      </c>
      <c r="AS109" t="str">
        <f t="shared" si="11"/>
        <v/>
      </c>
      <c r="AT109" t="str">
        <f t="shared" si="11"/>
        <v/>
      </c>
      <c r="AU109" t="str">
        <f t="shared" si="11"/>
        <v/>
      </c>
      <c r="AV109" t="str">
        <f t="shared" si="11"/>
        <v/>
      </c>
      <c r="AW109" t="str">
        <f t="shared" si="11"/>
        <v/>
      </c>
      <c r="AX109" t="str">
        <f t="shared" si="11"/>
        <v/>
      </c>
      <c r="AY109" t="str">
        <f t="shared" si="11"/>
        <v/>
      </c>
      <c r="AZ109" t="str">
        <f t="shared" si="11"/>
        <v/>
      </c>
      <c r="BA109" t="str">
        <f t="shared" si="11"/>
        <v/>
      </c>
      <c r="BB109" t="str">
        <f t="shared" si="11"/>
        <v/>
      </c>
      <c r="BC109" t="str">
        <f t="shared" si="11"/>
        <v/>
      </c>
      <c r="BD109" t="str">
        <f t="shared" si="11"/>
        <v/>
      </c>
      <c r="BE109" t="str">
        <f t="shared" si="11"/>
        <v/>
      </c>
      <c r="BF109" t="str">
        <f t="shared" si="11"/>
        <v/>
      </c>
      <c r="BG109" t="str">
        <f t="shared" si="11"/>
        <v/>
      </c>
      <c r="BH109" t="str">
        <f t="shared" si="11"/>
        <v/>
      </c>
      <c r="BI109" t="str">
        <f t="shared" si="11"/>
        <v/>
      </c>
      <c r="BJ109" t="str">
        <f t="shared" si="11"/>
        <v/>
      </c>
      <c r="BK109" t="str">
        <f t="shared" si="11"/>
        <v/>
      </c>
      <c r="BL109" t="str">
        <f t="shared" si="11"/>
        <v/>
      </c>
      <c r="BM109" t="str">
        <f t="shared" ref="BM109:CX109" si="12">IF(NOT(BM7=123456),BM7,IF(NOT(BM7="123456"),BM7,"TEST"))</f>
        <v/>
      </c>
      <c r="BN109" t="str">
        <f t="shared" si="12"/>
        <v/>
      </c>
      <c r="BO109" t="str">
        <f t="shared" si="12"/>
        <v/>
      </c>
      <c r="BP109" t="str">
        <f t="shared" si="12"/>
        <v/>
      </c>
      <c r="BQ109" t="str">
        <f t="shared" si="12"/>
        <v/>
      </c>
      <c r="BR109" t="str">
        <f t="shared" si="12"/>
        <v/>
      </c>
      <c r="BS109" t="str">
        <f t="shared" si="12"/>
        <v/>
      </c>
      <c r="BT109" t="str">
        <f t="shared" si="12"/>
        <v/>
      </c>
      <c r="BU109" t="str">
        <f t="shared" si="12"/>
        <v/>
      </c>
      <c r="BV109" t="str">
        <f t="shared" si="12"/>
        <v/>
      </c>
      <c r="BW109" t="str">
        <f t="shared" si="12"/>
        <v/>
      </c>
      <c r="BX109" t="str">
        <f t="shared" si="12"/>
        <v/>
      </c>
      <c r="BY109" t="str">
        <f t="shared" si="12"/>
        <v/>
      </c>
      <c r="BZ109" t="str">
        <f t="shared" si="12"/>
        <v/>
      </c>
      <c r="CA109" t="str">
        <f t="shared" si="12"/>
        <v/>
      </c>
      <c r="CB109" t="str">
        <f t="shared" si="12"/>
        <v/>
      </c>
      <c r="CC109" t="str">
        <f t="shared" si="12"/>
        <v/>
      </c>
      <c r="CD109" t="str">
        <f t="shared" si="12"/>
        <v/>
      </c>
      <c r="CE109" t="str">
        <f t="shared" si="12"/>
        <v/>
      </c>
      <c r="CF109" t="str">
        <f t="shared" si="12"/>
        <v/>
      </c>
      <c r="CG109" t="str">
        <f t="shared" si="12"/>
        <v/>
      </c>
      <c r="CH109" t="str">
        <f t="shared" si="12"/>
        <v/>
      </c>
      <c r="CI109" t="str">
        <f t="shared" si="12"/>
        <v/>
      </c>
      <c r="CJ109" t="str">
        <f t="shared" si="12"/>
        <v/>
      </c>
      <c r="CK109" t="str">
        <f t="shared" si="12"/>
        <v/>
      </c>
      <c r="CL109" t="str">
        <f t="shared" si="12"/>
        <v/>
      </c>
      <c r="CM109" t="str">
        <f t="shared" si="12"/>
        <v/>
      </c>
      <c r="CN109" t="str">
        <f t="shared" si="12"/>
        <v/>
      </c>
      <c r="CO109" t="str">
        <f t="shared" si="12"/>
        <v/>
      </c>
      <c r="CP109" t="str">
        <f t="shared" si="12"/>
        <v/>
      </c>
      <c r="CQ109" t="str">
        <f t="shared" si="12"/>
        <v/>
      </c>
      <c r="CR109" t="str">
        <f t="shared" si="12"/>
        <v/>
      </c>
      <c r="CS109" t="str">
        <f t="shared" si="12"/>
        <v/>
      </c>
      <c r="CT109" t="str">
        <f t="shared" si="12"/>
        <v/>
      </c>
      <c r="CU109" t="str">
        <f t="shared" si="12"/>
        <v/>
      </c>
      <c r="CV109" t="str">
        <f t="shared" si="12"/>
        <v/>
      </c>
      <c r="CW109" t="str">
        <f t="shared" si="12"/>
        <v/>
      </c>
      <c r="CX109">
        <f t="shared" si="12"/>
        <v>0</v>
      </c>
    </row>
    <row r="110" spans="1:102" x14ac:dyDescent="0.3">
      <c r="A110" t="str">
        <f t="shared" ref="A110:BL110" si="13">IF(NOT(A8=123456),A8,IF(NOT(A8="123456"),A8,"TEST"))</f>
        <v/>
      </c>
      <c r="B110" t="str">
        <f t="shared" si="13"/>
        <v/>
      </c>
      <c r="C110" t="str">
        <f t="shared" si="13"/>
        <v/>
      </c>
      <c r="D110" t="str">
        <f t="shared" si="13"/>
        <v/>
      </c>
      <c r="E110" t="str">
        <f t="shared" si="13"/>
        <v/>
      </c>
      <c r="F110" t="str">
        <f t="shared" si="13"/>
        <v/>
      </c>
      <c r="G110" t="str">
        <f t="shared" si="13"/>
        <v/>
      </c>
      <c r="H110" t="str">
        <f t="shared" si="13"/>
        <v/>
      </c>
      <c r="I110" t="str">
        <f t="shared" si="13"/>
        <v/>
      </c>
      <c r="J110" t="str">
        <f t="shared" si="13"/>
        <v/>
      </c>
      <c r="K110" t="str">
        <f t="shared" si="13"/>
        <v/>
      </c>
      <c r="L110" t="str">
        <f t="shared" si="13"/>
        <v/>
      </c>
      <c r="M110" t="str">
        <f t="shared" si="13"/>
        <v/>
      </c>
      <c r="N110" t="str">
        <f t="shared" si="13"/>
        <v/>
      </c>
      <c r="O110" t="str">
        <f t="shared" si="13"/>
        <v/>
      </c>
      <c r="P110" t="str">
        <f t="shared" si="13"/>
        <v/>
      </c>
      <c r="Q110" t="str">
        <f t="shared" si="13"/>
        <v/>
      </c>
      <c r="R110" t="str">
        <f t="shared" si="13"/>
        <v/>
      </c>
      <c r="S110" t="str">
        <f t="shared" si="13"/>
        <v/>
      </c>
      <c r="T110" t="str">
        <f t="shared" si="13"/>
        <v/>
      </c>
      <c r="U110" t="str">
        <f t="shared" si="13"/>
        <v/>
      </c>
      <c r="V110" t="str">
        <f t="shared" si="13"/>
        <v/>
      </c>
      <c r="W110" t="str">
        <f t="shared" si="13"/>
        <v/>
      </c>
      <c r="X110" t="str">
        <f t="shared" si="13"/>
        <v/>
      </c>
      <c r="Y110" t="str">
        <f t="shared" si="13"/>
        <v/>
      </c>
      <c r="Z110" t="str">
        <f t="shared" si="13"/>
        <v/>
      </c>
      <c r="AA110" t="str">
        <f t="shared" si="13"/>
        <v/>
      </c>
      <c r="AB110" t="str">
        <f t="shared" si="13"/>
        <v/>
      </c>
      <c r="AC110" t="str">
        <f t="shared" si="13"/>
        <v/>
      </c>
      <c r="AD110" t="str">
        <f t="shared" si="13"/>
        <v/>
      </c>
      <c r="AE110" t="str">
        <f t="shared" si="13"/>
        <v/>
      </c>
      <c r="AF110" t="str">
        <f t="shared" si="13"/>
        <v/>
      </c>
      <c r="AG110" t="str">
        <f t="shared" si="13"/>
        <v/>
      </c>
      <c r="AH110" t="str">
        <f t="shared" si="13"/>
        <v/>
      </c>
      <c r="AI110" t="str">
        <f t="shared" si="13"/>
        <v/>
      </c>
      <c r="AJ110" t="str">
        <f t="shared" si="13"/>
        <v/>
      </c>
      <c r="AK110" t="str">
        <f t="shared" si="13"/>
        <v/>
      </c>
      <c r="AL110" t="str">
        <f t="shared" si="13"/>
        <v/>
      </c>
      <c r="AM110" t="str">
        <f t="shared" si="13"/>
        <v/>
      </c>
      <c r="AN110" t="str">
        <f t="shared" si="13"/>
        <v/>
      </c>
      <c r="AO110" t="str">
        <f t="shared" si="13"/>
        <v/>
      </c>
      <c r="AP110" t="str">
        <f t="shared" si="13"/>
        <v/>
      </c>
      <c r="AQ110" t="str">
        <f t="shared" si="13"/>
        <v/>
      </c>
      <c r="AR110" t="str">
        <f t="shared" si="13"/>
        <v/>
      </c>
      <c r="AS110" t="str">
        <f t="shared" si="13"/>
        <v/>
      </c>
      <c r="AT110" t="str">
        <f t="shared" si="13"/>
        <v/>
      </c>
      <c r="AU110" t="str">
        <f t="shared" si="13"/>
        <v/>
      </c>
      <c r="AV110" t="str">
        <f t="shared" si="13"/>
        <v/>
      </c>
      <c r="AW110" t="str">
        <f t="shared" si="13"/>
        <v/>
      </c>
      <c r="AX110" t="str">
        <f t="shared" si="13"/>
        <v/>
      </c>
      <c r="AY110" t="str">
        <f t="shared" si="13"/>
        <v/>
      </c>
      <c r="AZ110" t="str">
        <f t="shared" si="13"/>
        <v/>
      </c>
      <c r="BA110" t="str">
        <f t="shared" si="13"/>
        <v/>
      </c>
      <c r="BB110" t="str">
        <f t="shared" si="13"/>
        <v/>
      </c>
      <c r="BC110" t="str">
        <f t="shared" si="13"/>
        <v/>
      </c>
      <c r="BD110" t="str">
        <f t="shared" si="13"/>
        <v/>
      </c>
      <c r="BE110" t="str">
        <f t="shared" si="13"/>
        <v/>
      </c>
      <c r="BF110" t="str">
        <f t="shared" si="13"/>
        <v/>
      </c>
      <c r="BG110" t="str">
        <f t="shared" si="13"/>
        <v/>
      </c>
      <c r="BH110" t="str">
        <f t="shared" si="13"/>
        <v/>
      </c>
      <c r="BI110" t="str">
        <f t="shared" si="13"/>
        <v/>
      </c>
      <c r="BJ110" t="str">
        <f t="shared" si="13"/>
        <v/>
      </c>
      <c r="BK110" t="str">
        <f t="shared" si="13"/>
        <v/>
      </c>
      <c r="BL110" t="str">
        <f t="shared" si="13"/>
        <v/>
      </c>
      <c r="BM110" t="str">
        <f t="shared" ref="BM110:CX110" si="14">IF(NOT(BM8=123456),BM8,IF(NOT(BM8="123456"),BM8,"TEST"))</f>
        <v/>
      </c>
      <c r="BN110" t="str">
        <f t="shared" si="14"/>
        <v/>
      </c>
      <c r="BO110" t="str">
        <f t="shared" si="14"/>
        <v/>
      </c>
      <c r="BP110" t="str">
        <f t="shared" si="14"/>
        <v/>
      </c>
      <c r="BQ110" t="str">
        <f t="shared" si="14"/>
        <v/>
      </c>
      <c r="BR110" t="str">
        <f t="shared" si="14"/>
        <v/>
      </c>
      <c r="BS110" t="str">
        <f t="shared" si="14"/>
        <v/>
      </c>
      <c r="BT110" t="str">
        <f t="shared" si="14"/>
        <v/>
      </c>
      <c r="BU110" t="str">
        <f t="shared" si="14"/>
        <v/>
      </c>
      <c r="BV110" t="str">
        <f t="shared" si="14"/>
        <v/>
      </c>
      <c r="BW110" t="str">
        <f t="shared" si="14"/>
        <v/>
      </c>
      <c r="BX110" t="str">
        <f t="shared" si="14"/>
        <v/>
      </c>
      <c r="BY110" t="str">
        <f t="shared" si="14"/>
        <v/>
      </c>
      <c r="BZ110" t="str">
        <f t="shared" si="14"/>
        <v/>
      </c>
      <c r="CA110" t="str">
        <f t="shared" si="14"/>
        <v/>
      </c>
      <c r="CB110" t="str">
        <f t="shared" si="14"/>
        <v/>
      </c>
      <c r="CC110" t="str">
        <f t="shared" si="14"/>
        <v/>
      </c>
      <c r="CD110" t="str">
        <f t="shared" si="14"/>
        <v/>
      </c>
      <c r="CE110" t="str">
        <f t="shared" si="14"/>
        <v/>
      </c>
      <c r="CF110" t="str">
        <f t="shared" si="14"/>
        <v/>
      </c>
      <c r="CG110" t="str">
        <f t="shared" si="14"/>
        <v/>
      </c>
      <c r="CH110" t="str">
        <f t="shared" si="14"/>
        <v/>
      </c>
      <c r="CI110" t="str">
        <f t="shared" si="14"/>
        <v/>
      </c>
      <c r="CJ110" t="str">
        <f t="shared" si="14"/>
        <v/>
      </c>
      <c r="CK110" t="str">
        <f t="shared" si="14"/>
        <v/>
      </c>
      <c r="CL110" t="str">
        <f t="shared" si="14"/>
        <v/>
      </c>
      <c r="CM110" t="str">
        <f t="shared" si="14"/>
        <v/>
      </c>
      <c r="CN110" t="str">
        <f t="shared" si="14"/>
        <v/>
      </c>
      <c r="CO110" t="str">
        <f t="shared" si="14"/>
        <v/>
      </c>
      <c r="CP110" t="str">
        <f t="shared" si="14"/>
        <v/>
      </c>
      <c r="CQ110" t="str">
        <f t="shared" si="14"/>
        <v/>
      </c>
      <c r="CR110" t="str">
        <f t="shared" si="14"/>
        <v/>
      </c>
      <c r="CS110" t="str">
        <f t="shared" si="14"/>
        <v/>
      </c>
      <c r="CT110" t="str">
        <f t="shared" si="14"/>
        <v/>
      </c>
      <c r="CU110" t="str">
        <f t="shared" si="14"/>
        <v/>
      </c>
      <c r="CV110" t="str">
        <f t="shared" si="14"/>
        <v/>
      </c>
      <c r="CW110" t="str">
        <f t="shared" si="14"/>
        <v/>
      </c>
      <c r="CX110">
        <f t="shared" si="14"/>
        <v>0</v>
      </c>
    </row>
    <row r="111" spans="1:102" x14ac:dyDescent="0.3">
      <c r="A111" t="str">
        <f t="shared" ref="A111:BL111" si="15">IF(NOT(A9=123456),A9,IF(NOT(A9="123456"),A9,"TEST"))</f>
        <v/>
      </c>
      <c r="B111" t="str">
        <f t="shared" si="15"/>
        <v/>
      </c>
      <c r="C111" t="str">
        <f t="shared" si="15"/>
        <v/>
      </c>
      <c r="D111" t="str">
        <f t="shared" si="15"/>
        <v/>
      </c>
      <c r="E111" t="str">
        <f t="shared" si="15"/>
        <v/>
      </c>
      <c r="F111" t="str">
        <f t="shared" si="15"/>
        <v/>
      </c>
      <c r="G111" t="str">
        <f t="shared" si="15"/>
        <v/>
      </c>
      <c r="H111" t="str">
        <f t="shared" si="15"/>
        <v/>
      </c>
      <c r="I111" t="str">
        <f t="shared" si="15"/>
        <v/>
      </c>
      <c r="J111" t="str">
        <f t="shared" si="15"/>
        <v/>
      </c>
      <c r="K111" t="str">
        <f t="shared" si="15"/>
        <v/>
      </c>
      <c r="L111" t="str">
        <f t="shared" si="15"/>
        <v/>
      </c>
      <c r="M111" t="str">
        <f t="shared" si="15"/>
        <v/>
      </c>
      <c r="N111" t="str">
        <f t="shared" si="15"/>
        <v/>
      </c>
      <c r="O111" t="str">
        <f t="shared" si="15"/>
        <v/>
      </c>
      <c r="P111" t="str">
        <f t="shared" si="15"/>
        <v/>
      </c>
      <c r="Q111" t="str">
        <f t="shared" si="15"/>
        <v/>
      </c>
      <c r="R111" t="str">
        <f t="shared" si="15"/>
        <v/>
      </c>
      <c r="S111" t="str">
        <f t="shared" si="15"/>
        <v/>
      </c>
      <c r="T111" t="str">
        <f t="shared" si="15"/>
        <v/>
      </c>
      <c r="U111" t="str">
        <f t="shared" si="15"/>
        <v/>
      </c>
      <c r="V111" t="str">
        <f t="shared" si="15"/>
        <v/>
      </c>
      <c r="W111" t="str">
        <f t="shared" si="15"/>
        <v/>
      </c>
      <c r="X111" t="str">
        <f t="shared" si="15"/>
        <v/>
      </c>
      <c r="Y111" t="str">
        <f t="shared" si="15"/>
        <v/>
      </c>
      <c r="Z111" t="str">
        <f t="shared" si="15"/>
        <v/>
      </c>
      <c r="AA111" t="str">
        <f t="shared" si="15"/>
        <v/>
      </c>
      <c r="AB111" t="str">
        <f t="shared" si="15"/>
        <v/>
      </c>
      <c r="AC111" t="str">
        <f t="shared" si="15"/>
        <v/>
      </c>
      <c r="AD111" t="str">
        <f t="shared" si="15"/>
        <v/>
      </c>
      <c r="AE111" t="str">
        <f t="shared" si="15"/>
        <v/>
      </c>
      <c r="AF111" t="str">
        <f t="shared" si="15"/>
        <v/>
      </c>
      <c r="AG111" t="str">
        <f t="shared" si="15"/>
        <v/>
      </c>
      <c r="AH111" t="str">
        <f t="shared" si="15"/>
        <v/>
      </c>
      <c r="AI111" t="str">
        <f t="shared" si="15"/>
        <v/>
      </c>
      <c r="AJ111" t="str">
        <f t="shared" si="15"/>
        <v/>
      </c>
      <c r="AK111" t="str">
        <f t="shared" si="15"/>
        <v/>
      </c>
      <c r="AL111" t="str">
        <f t="shared" si="15"/>
        <v/>
      </c>
      <c r="AM111" t="str">
        <f t="shared" si="15"/>
        <v/>
      </c>
      <c r="AN111" t="str">
        <f t="shared" si="15"/>
        <v/>
      </c>
      <c r="AO111" t="str">
        <f t="shared" si="15"/>
        <v/>
      </c>
      <c r="AP111" t="str">
        <f t="shared" si="15"/>
        <v/>
      </c>
      <c r="AQ111" t="str">
        <f t="shared" si="15"/>
        <v/>
      </c>
      <c r="AR111" t="str">
        <f t="shared" si="15"/>
        <v/>
      </c>
      <c r="AS111" t="str">
        <f t="shared" si="15"/>
        <v/>
      </c>
      <c r="AT111" t="str">
        <f t="shared" si="15"/>
        <v/>
      </c>
      <c r="AU111" t="str">
        <f t="shared" si="15"/>
        <v/>
      </c>
      <c r="AV111" t="str">
        <f t="shared" si="15"/>
        <v/>
      </c>
      <c r="AW111" t="str">
        <f t="shared" si="15"/>
        <v/>
      </c>
      <c r="AX111" t="str">
        <f t="shared" si="15"/>
        <v/>
      </c>
      <c r="AY111" t="str">
        <f t="shared" si="15"/>
        <v/>
      </c>
      <c r="AZ111" t="str">
        <f t="shared" si="15"/>
        <v/>
      </c>
      <c r="BA111" t="str">
        <f t="shared" si="15"/>
        <v/>
      </c>
      <c r="BB111" t="str">
        <f t="shared" si="15"/>
        <v/>
      </c>
      <c r="BC111" t="str">
        <f t="shared" si="15"/>
        <v/>
      </c>
      <c r="BD111" t="str">
        <f t="shared" si="15"/>
        <v/>
      </c>
      <c r="BE111" t="str">
        <f t="shared" si="15"/>
        <v/>
      </c>
      <c r="BF111" t="str">
        <f t="shared" si="15"/>
        <v/>
      </c>
      <c r="BG111" t="str">
        <f t="shared" si="15"/>
        <v/>
      </c>
      <c r="BH111" t="str">
        <f t="shared" si="15"/>
        <v/>
      </c>
      <c r="BI111" t="str">
        <f t="shared" si="15"/>
        <v/>
      </c>
      <c r="BJ111" t="str">
        <f t="shared" si="15"/>
        <v/>
      </c>
      <c r="BK111" t="str">
        <f t="shared" si="15"/>
        <v/>
      </c>
      <c r="BL111" t="str">
        <f t="shared" si="15"/>
        <v/>
      </c>
      <c r="BM111" t="str">
        <f t="shared" ref="BM111:CX111" si="16">IF(NOT(BM9=123456),BM9,IF(NOT(BM9="123456"),BM9,"TEST"))</f>
        <v/>
      </c>
      <c r="BN111" t="str">
        <f t="shared" si="16"/>
        <v/>
      </c>
      <c r="BO111" t="str">
        <f t="shared" si="16"/>
        <v/>
      </c>
      <c r="BP111" t="str">
        <f t="shared" si="16"/>
        <v/>
      </c>
      <c r="BQ111" t="str">
        <f t="shared" si="16"/>
        <v/>
      </c>
      <c r="BR111" t="str">
        <f t="shared" si="16"/>
        <v/>
      </c>
      <c r="BS111" t="str">
        <f t="shared" si="16"/>
        <v/>
      </c>
      <c r="BT111" t="str">
        <f t="shared" si="16"/>
        <v/>
      </c>
      <c r="BU111" t="str">
        <f t="shared" si="16"/>
        <v/>
      </c>
      <c r="BV111" t="str">
        <f t="shared" si="16"/>
        <v/>
      </c>
      <c r="BW111" t="str">
        <f t="shared" si="16"/>
        <v/>
      </c>
      <c r="BX111" t="str">
        <f t="shared" si="16"/>
        <v/>
      </c>
      <c r="BY111" t="str">
        <f t="shared" si="16"/>
        <v/>
      </c>
      <c r="BZ111" t="str">
        <f t="shared" si="16"/>
        <v/>
      </c>
      <c r="CA111" t="str">
        <f t="shared" si="16"/>
        <v/>
      </c>
      <c r="CB111" t="str">
        <f t="shared" si="16"/>
        <v/>
      </c>
      <c r="CC111" t="str">
        <f t="shared" si="16"/>
        <v/>
      </c>
      <c r="CD111" t="str">
        <f t="shared" si="16"/>
        <v/>
      </c>
      <c r="CE111" t="str">
        <f t="shared" si="16"/>
        <v/>
      </c>
      <c r="CF111" t="str">
        <f t="shared" si="16"/>
        <v/>
      </c>
      <c r="CG111" t="str">
        <f t="shared" si="16"/>
        <v/>
      </c>
      <c r="CH111" t="str">
        <f t="shared" si="16"/>
        <v/>
      </c>
      <c r="CI111" t="str">
        <f t="shared" si="16"/>
        <v/>
      </c>
      <c r="CJ111" t="str">
        <f t="shared" si="16"/>
        <v/>
      </c>
      <c r="CK111" t="str">
        <f t="shared" si="16"/>
        <v/>
      </c>
      <c r="CL111" t="str">
        <f t="shared" si="16"/>
        <v/>
      </c>
      <c r="CM111" t="str">
        <f t="shared" si="16"/>
        <v/>
      </c>
      <c r="CN111" t="str">
        <f t="shared" si="16"/>
        <v/>
      </c>
      <c r="CO111" t="str">
        <f t="shared" si="16"/>
        <v/>
      </c>
      <c r="CP111" t="str">
        <f t="shared" si="16"/>
        <v/>
      </c>
      <c r="CQ111" t="str">
        <f t="shared" si="16"/>
        <v/>
      </c>
      <c r="CR111" t="str">
        <f t="shared" si="16"/>
        <v/>
      </c>
      <c r="CS111" t="str">
        <f t="shared" si="16"/>
        <v/>
      </c>
      <c r="CT111" t="str">
        <f t="shared" si="16"/>
        <v/>
      </c>
      <c r="CU111" t="str">
        <f t="shared" si="16"/>
        <v/>
      </c>
      <c r="CV111" t="str">
        <f t="shared" si="16"/>
        <v/>
      </c>
      <c r="CW111" t="str">
        <f t="shared" si="16"/>
        <v/>
      </c>
      <c r="CX111">
        <f t="shared" si="16"/>
        <v>0</v>
      </c>
    </row>
    <row r="112" spans="1:102" x14ac:dyDescent="0.3">
      <c r="A112" t="str">
        <f t="shared" ref="A112:BL112" si="17">IF(NOT(A10=123456),A10,IF(NOT(A10="123456"),A10,"TEST"))</f>
        <v/>
      </c>
      <c r="B112" t="str">
        <f t="shared" si="17"/>
        <v/>
      </c>
      <c r="C112" t="str">
        <f t="shared" si="17"/>
        <v/>
      </c>
      <c r="D112" t="str">
        <f t="shared" si="17"/>
        <v/>
      </c>
      <c r="E112" t="str">
        <f t="shared" si="17"/>
        <v/>
      </c>
      <c r="F112" t="str">
        <f t="shared" si="17"/>
        <v/>
      </c>
      <c r="G112" t="str">
        <f t="shared" si="17"/>
        <v/>
      </c>
      <c r="H112" t="str">
        <f t="shared" si="17"/>
        <v/>
      </c>
      <c r="I112" t="str">
        <f t="shared" si="17"/>
        <v/>
      </c>
      <c r="J112" t="str">
        <f t="shared" si="17"/>
        <v/>
      </c>
      <c r="K112" t="str">
        <f t="shared" si="17"/>
        <v/>
      </c>
      <c r="L112" t="str">
        <f t="shared" si="17"/>
        <v/>
      </c>
      <c r="M112" t="str">
        <f t="shared" si="17"/>
        <v/>
      </c>
      <c r="N112" t="str">
        <f t="shared" si="17"/>
        <v/>
      </c>
      <c r="O112" t="str">
        <f t="shared" si="17"/>
        <v/>
      </c>
      <c r="P112" t="str">
        <f t="shared" si="17"/>
        <v/>
      </c>
      <c r="Q112" t="str">
        <f t="shared" si="17"/>
        <v/>
      </c>
      <c r="R112" t="str">
        <f t="shared" si="17"/>
        <v/>
      </c>
      <c r="S112" t="str">
        <f t="shared" si="17"/>
        <v/>
      </c>
      <c r="T112" t="str">
        <f t="shared" si="17"/>
        <v/>
      </c>
      <c r="U112" t="str">
        <f t="shared" si="17"/>
        <v/>
      </c>
      <c r="V112" t="str">
        <f t="shared" si="17"/>
        <v/>
      </c>
      <c r="W112" t="str">
        <f t="shared" si="17"/>
        <v/>
      </c>
      <c r="X112" t="str">
        <f t="shared" si="17"/>
        <v/>
      </c>
      <c r="Y112" t="str">
        <f t="shared" si="17"/>
        <v/>
      </c>
      <c r="Z112" t="str">
        <f t="shared" si="17"/>
        <v/>
      </c>
      <c r="AA112" t="str">
        <f t="shared" si="17"/>
        <v/>
      </c>
      <c r="AB112" t="str">
        <f t="shared" si="17"/>
        <v/>
      </c>
      <c r="AC112" t="str">
        <f t="shared" si="17"/>
        <v/>
      </c>
      <c r="AD112" t="str">
        <f t="shared" si="17"/>
        <v/>
      </c>
      <c r="AE112" t="str">
        <f t="shared" si="17"/>
        <v/>
      </c>
      <c r="AF112" t="str">
        <f t="shared" si="17"/>
        <v/>
      </c>
      <c r="AG112" t="str">
        <f t="shared" si="17"/>
        <v/>
      </c>
      <c r="AH112" t="str">
        <f t="shared" si="17"/>
        <v/>
      </c>
      <c r="AI112" t="str">
        <f t="shared" si="17"/>
        <v/>
      </c>
      <c r="AJ112" t="str">
        <f t="shared" si="17"/>
        <v/>
      </c>
      <c r="AK112" t="str">
        <f t="shared" si="17"/>
        <v/>
      </c>
      <c r="AL112" t="str">
        <f t="shared" si="17"/>
        <v/>
      </c>
      <c r="AM112" t="str">
        <f t="shared" si="17"/>
        <v/>
      </c>
      <c r="AN112" t="str">
        <f t="shared" si="17"/>
        <v/>
      </c>
      <c r="AO112" t="str">
        <f t="shared" si="17"/>
        <v/>
      </c>
      <c r="AP112" t="str">
        <f t="shared" si="17"/>
        <v/>
      </c>
      <c r="AQ112" t="str">
        <f t="shared" si="17"/>
        <v/>
      </c>
      <c r="AR112" t="str">
        <f t="shared" si="17"/>
        <v/>
      </c>
      <c r="AS112" t="str">
        <f t="shared" si="17"/>
        <v/>
      </c>
      <c r="AT112" t="str">
        <f t="shared" si="17"/>
        <v/>
      </c>
      <c r="AU112" t="str">
        <f t="shared" si="17"/>
        <v/>
      </c>
      <c r="AV112" t="str">
        <f t="shared" si="17"/>
        <v/>
      </c>
      <c r="AW112" t="str">
        <f t="shared" si="17"/>
        <v/>
      </c>
      <c r="AX112" t="str">
        <f t="shared" si="17"/>
        <v/>
      </c>
      <c r="AY112" t="str">
        <f t="shared" si="17"/>
        <v/>
      </c>
      <c r="AZ112" t="str">
        <f t="shared" si="17"/>
        <v/>
      </c>
      <c r="BA112" t="str">
        <f t="shared" si="17"/>
        <v/>
      </c>
      <c r="BB112" t="str">
        <f t="shared" si="17"/>
        <v/>
      </c>
      <c r="BC112" t="str">
        <f t="shared" si="17"/>
        <v/>
      </c>
      <c r="BD112" t="str">
        <f t="shared" si="17"/>
        <v/>
      </c>
      <c r="BE112" t="str">
        <f t="shared" si="17"/>
        <v/>
      </c>
      <c r="BF112" t="str">
        <f t="shared" si="17"/>
        <v/>
      </c>
      <c r="BG112" t="str">
        <f t="shared" si="17"/>
        <v/>
      </c>
      <c r="BH112" t="str">
        <f t="shared" si="17"/>
        <v/>
      </c>
      <c r="BI112" t="str">
        <f t="shared" si="17"/>
        <v/>
      </c>
      <c r="BJ112" t="str">
        <f t="shared" si="17"/>
        <v/>
      </c>
      <c r="BK112" t="str">
        <f t="shared" si="17"/>
        <v/>
      </c>
      <c r="BL112" t="str">
        <f t="shared" si="17"/>
        <v/>
      </c>
      <c r="BM112" t="str">
        <f t="shared" ref="BM112:CX112" si="18">IF(NOT(BM10=123456),BM10,IF(NOT(BM10="123456"),BM10,"TEST"))</f>
        <v/>
      </c>
      <c r="BN112" t="str">
        <f t="shared" si="18"/>
        <v/>
      </c>
      <c r="BO112" t="str">
        <f t="shared" si="18"/>
        <v/>
      </c>
      <c r="BP112" t="str">
        <f t="shared" si="18"/>
        <v/>
      </c>
      <c r="BQ112" t="str">
        <f t="shared" si="18"/>
        <v/>
      </c>
      <c r="BR112" t="str">
        <f t="shared" si="18"/>
        <v/>
      </c>
      <c r="BS112" t="str">
        <f t="shared" si="18"/>
        <v/>
      </c>
      <c r="BT112" t="str">
        <f t="shared" si="18"/>
        <v/>
      </c>
      <c r="BU112" t="str">
        <f t="shared" si="18"/>
        <v/>
      </c>
      <c r="BV112" t="str">
        <f t="shared" si="18"/>
        <v/>
      </c>
      <c r="BW112" t="str">
        <f t="shared" si="18"/>
        <v/>
      </c>
      <c r="BX112" t="str">
        <f t="shared" si="18"/>
        <v/>
      </c>
      <c r="BY112" t="str">
        <f t="shared" si="18"/>
        <v/>
      </c>
      <c r="BZ112" t="str">
        <f t="shared" si="18"/>
        <v/>
      </c>
      <c r="CA112" t="str">
        <f t="shared" si="18"/>
        <v/>
      </c>
      <c r="CB112" t="str">
        <f t="shared" si="18"/>
        <v/>
      </c>
      <c r="CC112" t="str">
        <f t="shared" si="18"/>
        <v/>
      </c>
      <c r="CD112" t="str">
        <f t="shared" si="18"/>
        <v/>
      </c>
      <c r="CE112" t="str">
        <f t="shared" si="18"/>
        <v/>
      </c>
      <c r="CF112" t="str">
        <f t="shared" si="18"/>
        <v/>
      </c>
      <c r="CG112" t="str">
        <f t="shared" si="18"/>
        <v/>
      </c>
      <c r="CH112" t="str">
        <f t="shared" si="18"/>
        <v/>
      </c>
      <c r="CI112" t="str">
        <f t="shared" si="18"/>
        <v/>
      </c>
      <c r="CJ112" t="str">
        <f t="shared" si="18"/>
        <v/>
      </c>
      <c r="CK112" t="str">
        <f t="shared" si="18"/>
        <v/>
      </c>
      <c r="CL112" t="str">
        <f t="shared" si="18"/>
        <v/>
      </c>
      <c r="CM112" t="str">
        <f t="shared" si="18"/>
        <v/>
      </c>
      <c r="CN112" t="str">
        <f t="shared" si="18"/>
        <v/>
      </c>
      <c r="CO112" t="str">
        <f t="shared" si="18"/>
        <v/>
      </c>
      <c r="CP112" t="str">
        <f t="shared" si="18"/>
        <v/>
      </c>
      <c r="CQ112" t="str">
        <f t="shared" si="18"/>
        <v/>
      </c>
      <c r="CR112" t="str">
        <f t="shared" si="18"/>
        <v/>
      </c>
      <c r="CS112" t="str">
        <f t="shared" si="18"/>
        <v/>
      </c>
      <c r="CT112" t="str">
        <f t="shared" si="18"/>
        <v/>
      </c>
      <c r="CU112" t="str">
        <f t="shared" si="18"/>
        <v/>
      </c>
      <c r="CV112" t="str">
        <f t="shared" si="18"/>
        <v/>
      </c>
      <c r="CW112" t="str">
        <f t="shared" si="18"/>
        <v/>
      </c>
      <c r="CX112">
        <f t="shared" si="18"/>
        <v>0</v>
      </c>
    </row>
    <row r="113" spans="1:102" x14ac:dyDescent="0.3">
      <c r="A113" t="str">
        <f t="shared" ref="A113:BL113" si="19">IF(NOT(A11=123456),A11,IF(NOT(A11="123456"),A11,"TEST"))</f>
        <v/>
      </c>
      <c r="B113" t="str">
        <f t="shared" si="19"/>
        <v/>
      </c>
      <c r="C113" t="str">
        <f t="shared" si="19"/>
        <v/>
      </c>
      <c r="D113" t="str">
        <f t="shared" si="19"/>
        <v/>
      </c>
      <c r="E113" t="str">
        <f t="shared" si="19"/>
        <v/>
      </c>
      <c r="F113" t="str">
        <f t="shared" si="19"/>
        <v/>
      </c>
      <c r="G113" t="str">
        <f t="shared" si="19"/>
        <v/>
      </c>
      <c r="H113" t="str">
        <f t="shared" si="19"/>
        <v/>
      </c>
      <c r="I113" t="str">
        <f t="shared" si="19"/>
        <v/>
      </c>
      <c r="J113" t="str">
        <f t="shared" si="19"/>
        <v/>
      </c>
      <c r="K113" t="str">
        <f t="shared" si="19"/>
        <v/>
      </c>
      <c r="L113" t="str">
        <f t="shared" si="19"/>
        <v/>
      </c>
      <c r="M113" t="str">
        <f t="shared" si="19"/>
        <v/>
      </c>
      <c r="N113" t="str">
        <f t="shared" si="19"/>
        <v/>
      </c>
      <c r="O113" t="str">
        <f t="shared" si="19"/>
        <v/>
      </c>
      <c r="P113" t="str">
        <f t="shared" si="19"/>
        <v/>
      </c>
      <c r="Q113" t="str">
        <f t="shared" si="19"/>
        <v/>
      </c>
      <c r="R113" t="str">
        <f t="shared" si="19"/>
        <v/>
      </c>
      <c r="S113" t="str">
        <f t="shared" si="19"/>
        <v/>
      </c>
      <c r="T113" t="str">
        <f t="shared" si="19"/>
        <v/>
      </c>
      <c r="U113" t="str">
        <f t="shared" si="19"/>
        <v/>
      </c>
      <c r="V113" t="str">
        <f t="shared" si="19"/>
        <v/>
      </c>
      <c r="W113" t="str">
        <f t="shared" si="19"/>
        <v/>
      </c>
      <c r="X113" t="str">
        <f t="shared" si="19"/>
        <v/>
      </c>
      <c r="Y113" t="str">
        <f t="shared" si="19"/>
        <v/>
      </c>
      <c r="Z113" t="str">
        <f t="shared" si="19"/>
        <v/>
      </c>
      <c r="AA113" t="str">
        <f t="shared" si="19"/>
        <v/>
      </c>
      <c r="AB113" t="str">
        <f t="shared" si="19"/>
        <v/>
      </c>
      <c r="AC113" t="str">
        <f t="shared" si="19"/>
        <v/>
      </c>
      <c r="AD113" t="str">
        <f t="shared" si="19"/>
        <v/>
      </c>
      <c r="AE113" t="str">
        <f t="shared" si="19"/>
        <v/>
      </c>
      <c r="AF113" t="str">
        <f t="shared" si="19"/>
        <v/>
      </c>
      <c r="AG113" t="str">
        <f t="shared" si="19"/>
        <v/>
      </c>
      <c r="AH113" t="str">
        <f t="shared" si="19"/>
        <v/>
      </c>
      <c r="AI113" t="str">
        <f t="shared" si="19"/>
        <v/>
      </c>
      <c r="AJ113" t="str">
        <f t="shared" si="19"/>
        <v/>
      </c>
      <c r="AK113" t="str">
        <f t="shared" si="19"/>
        <v/>
      </c>
      <c r="AL113" t="str">
        <f t="shared" si="19"/>
        <v/>
      </c>
      <c r="AM113" t="str">
        <f t="shared" si="19"/>
        <v/>
      </c>
      <c r="AN113" t="str">
        <f t="shared" si="19"/>
        <v/>
      </c>
      <c r="AO113" t="str">
        <f t="shared" si="19"/>
        <v/>
      </c>
      <c r="AP113" t="str">
        <f t="shared" si="19"/>
        <v/>
      </c>
      <c r="AQ113" t="str">
        <f t="shared" si="19"/>
        <v/>
      </c>
      <c r="AR113" t="str">
        <f t="shared" si="19"/>
        <v/>
      </c>
      <c r="AS113" t="str">
        <f t="shared" si="19"/>
        <v/>
      </c>
      <c r="AT113" t="str">
        <f t="shared" si="19"/>
        <v/>
      </c>
      <c r="AU113" t="str">
        <f t="shared" si="19"/>
        <v/>
      </c>
      <c r="AV113" t="str">
        <f t="shared" si="19"/>
        <v/>
      </c>
      <c r="AW113" t="str">
        <f t="shared" si="19"/>
        <v/>
      </c>
      <c r="AX113" t="str">
        <f t="shared" si="19"/>
        <v/>
      </c>
      <c r="AY113" t="str">
        <f t="shared" si="19"/>
        <v/>
      </c>
      <c r="AZ113" t="str">
        <f t="shared" si="19"/>
        <v/>
      </c>
      <c r="BA113" t="str">
        <f t="shared" si="19"/>
        <v/>
      </c>
      <c r="BB113" t="str">
        <f t="shared" si="19"/>
        <v/>
      </c>
      <c r="BC113" t="str">
        <f t="shared" si="19"/>
        <v/>
      </c>
      <c r="BD113" t="str">
        <f t="shared" si="19"/>
        <v/>
      </c>
      <c r="BE113" t="str">
        <f t="shared" si="19"/>
        <v/>
      </c>
      <c r="BF113" t="str">
        <f t="shared" si="19"/>
        <v/>
      </c>
      <c r="BG113" t="str">
        <f t="shared" si="19"/>
        <v/>
      </c>
      <c r="BH113" t="str">
        <f t="shared" si="19"/>
        <v/>
      </c>
      <c r="BI113" t="str">
        <f t="shared" si="19"/>
        <v/>
      </c>
      <c r="BJ113" t="str">
        <f t="shared" si="19"/>
        <v/>
      </c>
      <c r="BK113" t="str">
        <f t="shared" si="19"/>
        <v/>
      </c>
      <c r="BL113" t="str">
        <f t="shared" si="19"/>
        <v/>
      </c>
      <c r="BM113" t="str">
        <f t="shared" ref="BM113:CX113" si="20">IF(NOT(BM11=123456),BM11,IF(NOT(BM11="123456"),BM11,"TEST"))</f>
        <v/>
      </c>
      <c r="BN113" t="str">
        <f t="shared" si="20"/>
        <v/>
      </c>
      <c r="BO113" t="str">
        <f t="shared" si="20"/>
        <v/>
      </c>
      <c r="BP113" t="str">
        <f t="shared" si="20"/>
        <v/>
      </c>
      <c r="BQ113" t="str">
        <f t="shared" si="20"/>
        <v/>
      </c>
      <c r="BR113" t="str">
        <f t="shared" si="20"/>
        <v/>
      </c>
      <c r="BS113" t="str">
        <f t="shared" si="20"/>
        <v/>
      </c>
      <c r="BT113" t="str">
        <f t="shared" si="20"/>
        <v/>
      </c>
      <c r="BU113" t="str">
        <f t="shared" si="20"/>
        <v/>
      </c>
      <c r="BV113" t="str">
        <f t="shared" si="20"/>
        <v/>
      </c>
      <c r="BW113" t="str">
        <f t="shared" si="20"/>
        <v/>
      </c>
      <c r="BX113" t="str">
        <f t="shared" si="20"/>
        <v/>
      </c>
      <c r="BY113" t="str">
        <f t="shared" si="20"/>
        <v/>
      </c>
      <c r="BZ113" t="str">
        <f t="shared" si="20"/>
        <v/>
      </c>
      <c r="CA113" t="str">
        <f t="shared" si="20"/>
        <v/>
      </c>
      <c r="CB113" t="str">
        <f t="shared" si="20"/>
        <v/>
      </c>
      <c r="CC113" t="str">
        <f t="shared" si="20"/>
        <v/>
      </c>
      <c r="CD113" t="str">
        <f t="shared" si="20"/>
        <v/>
      </c>
      <c r="CE113" t="str">
        <f t="shared" si="20"/>
        <v/>
      </c>
      <c r="CF113" t="str">
        <f t="shared" si="20"/>
        <v/>
      </c>
      <c r="CG113" t="str">
        <f t="shared" si="20"/>
        <v/>
      </c>
      <c r="CH113" t="str">
        <f t="shared" si="20"/>
        <v/>
      </c>
      <c r="CI113" t="str">
        <f t="shared" si="20"/>
        <v/>
      </c>
      <c r="CJ113" t="str">
        <f t="shared" si="20"/>
        <v/>
      </c>
      <c r="CK113" t="str">
        <f t="shared" si="20"/>
        <v/>
      </c>
      <c r="CL113" t="str">
        <f t="shared" si="20"/>
        <v/>
      </c>
      <c r="CM113" t="str">
        <f t="shared" si="20"/>
        <v/>
      </c>
      <c r="CN113" t="str">
        <f t="shared" si="20"/>
        <v/>
      </c>
      <c r="CO113" t="str">
        <f t="shared" si="20"/>
        <v/>
      </c>
      <c r="CP113" t="str">
        <f t="shared" si="20"/>
        <v/>
      </c>
      <c r="CQ113" t="str">
        <f t="shared" si="20"/>
        <v/>
      </c>
      <c r="CR113" t="str">
        <f t="shared" si="20"/>
        <v/>
      </c>
      <c r="CS113" t="str">
        <f t="shared" si="20"/>
        <v/>
      </c>
      <c r="CT113" t="str">
        <f t="shared" si="20"/>
        <v/>
      </c>
      <c r="CU113" t="str">
        <f t="shared" si="20"/>
        <v/>
      </c>
      <c r="CV113" t="str">
        <f t="shared" si="20"/>
        <v/>
      </c>
      <c r="CW113" t="str">
        <f t="shared" si="20"/>
        <v/>
      </c>
      <c r="CX113">
        <f t="shared" si="20"/>
        <v>0</v>
      </c>
    </row>
    <row r="114" spans="1:102" x14ac:dyDescent="0.3">
      <c r="A114" t="str">
        <f t="shared" ref="A114:BL114" si="21">IF(NOT(A12=123456),A12,IF(NOT(A12="123456"),A12,"TEST"))</f>
        <v/>
      </c>
      <c r="B114" t="str">
        <f t="shared" si="21"/>
        <v/>
      </c>
      <c r="C114" t="str">
        <f t="shared" si="21"/>
        <v/>
      </c>
      <c r="D114" t="str">
        <f t="shared" si="21"/>
        <v/>
      </c>
      <c r="E114" t="str">
        <f t="shared" si="21"/>
        <v/>
      </c>
      <c r="F114" t="str">
        <f t="shared" si="21"/>
        <v/>
      </c>
      <c r="G114" t="str">
        <f t="shared" si="21"/>
        <v/>
      </c>
      <c r="H114" t="str">
        <f t="shared" si="21"/>
        <v/>
      </c>
      <c r="I114" t="str">
        <f t="shared" si="21"/>
        <v/>
      </c>
      <c r="J114" t="str">
        <f t="shared" si="21"/>
        <v/>
      </c>
      <c r="K114" t="str">
        <f t="shared" si="21"/>
        <v/>
      </c>
      <c r="L114" t="str">
        <f t="shared" si="21"/>
        <v/>
      </c>
      <c r="M114" t="str">
        <f t="shared" si="21"/>
        <v/>
      </c>
      <c r="N114" t="str">
        <f t="shared" si="21"/>
        <v/>
      </c>
      <c r="O114" t="str">
        <f t="shared" si="21"/>
        <v/>
      </c>
      <c r="P114" t="str">
        <f t="shared" si="21"/>
        <v/>
      </c>
      <c r="Q114" t="str">
        <f t="shared" si="21"/>
        <v/>
      </c>
      <c r="R114" t="str">
        <f t="shared" si="21"/>
        <v/>
      </c>
      <c r="S114" t="str">
        <f t="shared" si="21"/>
        <v/>
      </c>
      <c r="T114" t="str">
        <f t="shared" si="21"/>
        <v/>
      </c>
      <c r="U114" t="str">
        <f t="shared" si="21"/>
        <v/>
      </c>
      <c r="V114" t="str">
        <f t="shared" si="21"/>
        <v/>
      </c>
      <c r="W114" t="str">
        <f t="shared" si="21"/>
        <v/>
      </c>
      <c r="X114" t="str">
        <f t="shared" si="21"/>
        <v/>
      </c>
      <c r="Y114" t="str">
        <f t="shared" si="21"/>
        <v/>
      </c>
      <c r="Z114" t="str">
        <f t="shared" si="21"/>
        <v/>
      </c>
      <c r="AA114" t="str">
        <f t="shared" si="21"/>
        <v/>
      </c>
      <c r="AB114" t="str">
        <f t="shared" si="21"/>
        <v/>
      </c>
      <c r="AC114" t="str">
        <f t="shared" si="21"/>
        <v/>
      </c>
      <c r="AD114" t="str">
        <f t="shared" si="21"/>
        <v/>
      </c>
      <c r="AE114" t="str">
        <f t="shared" si="21"/>
        <v/>
      </c>
      <c r="AF114" t="str">
        <f t="shared" si="21"/>
        <v/>
      </c>
      <c r="AG114" t="str">
        <f t="shared" si="21"/>
        <v/>
      </c>
      <c r="AH114" t="str">
        <f t="shared" si="21"/>
        <v/>
      </c>
      <c r="AI114" t="str">
        <f t="shared" si="21"/>
        <v/>
      </c>
      <c r="AJ114" t="str">
        <f t="shared" si="21"/>
        <v/>
      </c>
      <c r="AK114" t="str">
        <f t="shared" si="21"/>
        <v/>
      </c>
      <c r="AL114" t="str">
        <f t="shared" si="21"/>
        <v/>
      </c>
      <c r="AM114" t="str">
        <f t="shared" si="21"/>
        <v/>
      </c>
      <c r="AN114" t="str">
        <f t="shared" si="21"/>
        <v/>
      </c>
      <c r="AO114" t="str">
        <f t="shared" si="21"/>
        <v/>
      </c>
      <c r="AP114" t="str">
        <f t="shared" si="21"/>
        <v/>
      </c>
      <c r="AQ114" t="str">
        <f t="shared" si="21"/>
        <v/>
      </c>
      <c r="AR114" t="str">
        <f t="shared" si="21"/>
        <v/>
      </c>
      <c r="AS114" t="str">
        <f t="shared" si="21"/>
        <v/>
      </c>
      <c r="AT114" t="str">
        <f t="shared" si="21"/>
        <v/>
      </c>
      <c r="AU114" t="str">
        <f t="shared" si="21"/>
        <v/>
      </c>
      <c r="AV114" t="str">
        <f t="shared" si="21"/>
        <v/>
      </c>
      <c r="AW114" t="str">
        <f t="shared" si="21"/>
        <v/>
      </c>
      <c r="AX114" t="str">
        <f t="shared" si="21"/>
        <v/>
      </c>
      <c r="AY114" t="str">
        <f t="shared" si="21"/>
        <v/>
      </c>
      <c r="AZ114" t="str">
        <f t="shared" si="21"/>
        <v/>
      </c>
      <c r="BA114" t="str">
        <f t="shared" si="21"/>
        <v/>
      </c>
      <c r="BB114" t="str">
        <f t="shared" si="21"/>
        <v/>
      </c>
      <c r="BC114" t="str">
        <f t="shared" si="21"/>
        <v/>
      </c>
      <c r="BD114" t="str">
        <f t="shared" si="21"/>
        <v/>
      </c>
      <c r="BE114" t="str">
        <f t="shared" si="21"/>
        <v/>
      </c>
      <c r="BF114" t="str">
        <f t="shared" si="21"/>
        <v/>
      </c>
      <c r="BG114" t="str">
        <f t="shared" si="21"/>
        <v/>
      </c>
      <c r="BH114" t="str">
        <f t="shared" si="21"/>
        <v/>
      </c>
      <c r="BI114" t="str">
        <f t="shared" si="21"/>
        <v/>
      </c>
      <c r="BJ114" t="str">
        <f t="shared" si="21"/>
        <v/>
      </c>
      <c r="BK114" t="str">
        <f t="shared" si="21"/>
        <v/>
      </c>
      <c r="BL114" t="str">
        <f t="shared" si="21"/>
        <v/>
      </c>
      <c r="BM114" t="str">
        <f t="shared" ref="BM114:CX114" si="22">IF(NOT(BM12=123456),BM12,IF(NOT(BM12="123456"),BM12,"TEST"))</f>
        <v/>
      </c>
      <c r="BN114" t="str">
        <f t="shared" si="22"/>
        <v/>
      </c>
      <c r="BO114" t="str">
        <f t="shared" si="22"/>
        <v/>
      </c>
      <c r="BP114" t="str">
        <f t="shared" si="22"/>
        <v/>
      </c>
      <c r="BQ114" t="str">
        <f t="shared" si="22"/>
        <v/>
      </c>
      <c r="BR114" t="str">
        <f t="shared" si="22"/>
        <v/>
      </c>
      <c r="BS114" t="str">
        <f t="shared" si="22"/>
        <v/>
      </c>
      <c r="BT114" t="str">
        <f t="shared" si="22"/>
        <v/>
      </c>
      <c r="BU114" t="str">
        <f t="shared" si="22"/>
        <v/>
      </c>
      <c r="BV114" t="str">
        <f t="shared" si="22"/>
        <v/>
      </c>
      <c r="BW114" t="str">
        <f t="shared" si="22"/>
        <v/>
      </c>
      <c r="BX114" t="str">
        <f t="shared" si="22"/>
        <v/>
      </c>
      <c r="BY114" t="str">
        <f t="shared" si="22"/>
        <v/>
      </c>
      <c r="BZ114" t="str">
        <f t="shared" si="22"/>
        <v/>
      </c>
      <c r="CA114" t="str">
        <f t="shared" si="22"/>
        <v/>
      </c>
      <c r="CB114" t="str">
        <f t="shared" si="22"/>
        <v/>
      </c>
      <c r="CC114" t="str">
        <f t="shared" si="22"/>
        <v/>
      </c>
      <c r="CD114" t="str">
        <f t="shared" si="22"/>
        <v/>
      </c>
      <c r="CE114" t="str">
        <f t="shared" si="22"/>
        <v/>
      </c>
      <c r="CF114" t="str">
        <f t="shared" si="22"/>
        <v/>
      </c>
      <c r="CG114" t="str">
        <f t="shared" si="22"/>
        <v/>
      </c>
      <c r="CH114" t="str">
        <f t="shared" si="22"/>
        <v/>
      </c>
      <c r="CI114" t="str">
        <f t="shared" si="22"/>
        <v/>
      </c>
      <c r="CJ114" t="str">
        <f t="shared" si="22"/>
        <v/>
      </c>
      <c r="CK114" t="str">
        <f t="shared" si="22"/>
        <v/>
      </c>
      <c r="CL114" t="str">
        <f t="shared" si="22"/>
        <v/>
      </c>
      <c r="CM114" t="str">
        <f t="shared" si="22"/>
        <v/>
      </c>
      <c r="CN114" t="str">
        <f t="shared" si="22"/>
        <v/>
      </c>
      <c r="CO114" t="str">
        <f t="shared" si="22"/>
        <v/>
      </c>
      <c r="CP114" t="str">
        <f t="shared" si="22"/>
        <v/>
      </c>
      <c r="CQ114" t="str">
        <f t="shared" si="22"/>
        <v/>
      </c>
      <c r="CR114" t="str">
        <f t="shared" si="22"/>
        <v/>
      </c>
      <c r="CS114" t="str">
        <f t="shared" si="22"/>
        <v/>
      </c>
      <c r="CT114" t="str">
        <f t="shared" si="22"/>
        <v/>
      </c>
      <c r="CU114" t="str">
        <f t="shared" si="22"/>
        <v/>
      </c>
      <c r="CV114" t="str">
        <f t="shared" si="22"/>
        <v/>
      </c>
      <c r="CW114" t="str">
        <f t="shared" si="22"/>
        <v/>
      </c>
      <c r="CX114">
        <f t="shared" si="22"/>
        <v>0</v>
      </c>
    </row>
    <row r="115" spans="1:102" x14ac:dyDescent="0.3">
      <c r="A115" t="str">
        <f t="shared" ref="A115:BL115" si="23">IF(NOT(A13=123456),A13,IF(NOT(A13="123456"),A13,"TEST"))</f>
        <v/>
      </c>
      <c r="B115" t="str">
        <f t="shared" si="23"/>
        <v/>
      </c>
      <c r="C115" t="str">
        <f t="shared" si="23"/>
        <v/>
      </c>
      <c r="D115" t="str">
        <f t="shared" si="23"/>
        <v/>
      </c>
      <c r="E115" t="str">
        <f t="shared" si="23"/>
        <v/>
      </c>
      <c r="F115" t="str">
        <f t="shared" si="23"/>
        <v/>
      </c>
      <c r="G115" t="str">
        <f t="shared" si="23"/>
        <v/>
      </c>
      <c r="H115" t="str">
        <f t="shared" si="23"/>
        <v/>
      </c>
      <c r="I115" t="str">
        <f t="shared" si="23"/>
        <v/>
      </c>
      <c r="J115" t="str">
        <f t="shared" si="23"/>
        <v/>
      </c>
      <c r="K115" t="str">
        <f t="shared" si="23"/>
        <v/>
      </c>
      <c r="L115" t="str">
        <f t="shared" si="23"/>
        <v/>
      </c>
      <c r="M115" t="str">
        <f t="shared" si="23"/>
        <v/>
      </c>
      <c r="N115" t="str">
        <f t="shared" si="23"/>
        <v/>
      </c>
      <c r="O115" t="str">
        <f t="shared" si="23"/>
        <v/>
      </c>
      <c r="P115" t="str">
        <f t="shared" si="23"/>
        <v/>
      </c>
      <c r="Q115" t="str">
        <f t="shared" si="23"/>
        <v/>
      </c>
      <c r="R115" t="str">
        <f t="shared" si="23"/>
        <v/>
      </c>
      <c r="S115" t="str">
        <f t="shared" si="23"/>
        <v/>
      </c>
      <c r="T115" t="str">
        <f t="shared" si="23"/>
        <v/>
      </c>
      <c r="U115" t="str">
        <f t="shared" si="23"/>
        <v/>
      </c>
      <c r="V115" t="str">
        <f t="shared" si="23"/>
        <v/>
      </c>
      <c r="W115" t="str">
        <f t="shared" si="23"/>
        <v/>
      </c>
      <c r="X115" t="str">
        <f t="shared" si="23"/>
        <v/>
      </c>
      <c r="Y115" t="str">
        <f t="shared" si="23"/>
        <v/>
      </c>
      <c r="Z115" t="str">
        <f t="shared" si="23"/>
        <v/>
      </c>
      <c r="AA115" t="str">
        <f t="shared" si="23"/>
        <v/>
      </c>
      <c r="AB115" t="str">
        <f t="shared" si="23"/>
        <v/>
      </c>
      <c r="AC115" t="str">
        <f t="shared" si="23"/>
        <v/>
      </c>
      <c r="AD115" t="str">
        <f t="shared" si="23"/>
        <v/>
      </c>
      <c r="AE115" t="str">
        <f t="shared" si="23"/>
        <v/>
      </c>
      <c r="AF115" t="str">
        <f t="shared" si="23"/>
        <v/>
      </c>
      <c r="AG115" t="str">
        <f t="shared" si="23"/>
        <v/>
      </c>
      <c r="AH115" t="str">
        <f t="shared" si="23"/>
        <v/>
      </c>
      <c r="AI115" t="str">
        <f t="shared" si="23"/>
        <v/>
      </c>
      <c r="AJ115" t="str">
        <f t="shared" si="23"/>
        <v/>
      </c>
      <c r="AK115" t="str">
        <f t="shared" si="23"/>
        <v/>
      </c>
      <c r="AL115" t="str">
        <f t="shared" si="23"/>
        <v/>
      </c>
      <c r="AM115" t="str">
        <f t="shared" si="23"/>
        <v/>
      </c>
      <c r="AN115" t="str">
        <f t="shared" si="23"/>
        <v/>
      </c>
      <c r="AO115" t="str">
        <f t="shared" si="23"/>
        <v/>
      </c>
      <c r="AP115" t="str">
        <f t="shared" si="23"/>
        <v/>
      </c>
      <c r="AQ115" t="str">
        <f t="shared" si="23"/>
        <v/>
      </c>
      <c r="AR115" t="str">
        <f t="shared" si="23"/>
        <v/>
      </c>
      <c r="AS115" t="str">
        <f t="shared" si="23"/>
        <v/>
      </c>
      <c r="AT115" t="str">
        <f t="shared" si="23"/>
        <v/>
      </c>
      <c r="AU115" t="str">
        <f t="shared" si="23"/>
        <v/>
      </c>
      <c r="AV115" t="str">
        <f t="shared" si="23"/>
        <v/>
      </c>
      <c r="AW115" t="str">
        <f t="shared" si="23"/>
        <v/>
      </c>
      <c r="AX115" t="str">
        <f t="shared" si="23"/>
        <v/>
      </c>
      <c r="AY115" t="str">
        <f t="shared" si="23"/>
        <v/>
      </c>
      <c r="AZ115" t="str">
        <f t="shared" si="23"/>
        <v/>
      </c>
      <c r="BA115" t="str">
        <f t="shared" si="23"/>
        <v/>
      </c>
      <c r="BB115" t="str">
        <f t="shared" si="23"/>
        <v/>
      </c>
      <c r="BC115" t="str">
        <f t="shared" si="23"/>
        <v/>
      </c>
      <c r="BD115" t="str">
        <f t="shared" si="23"/>
        <v/>
      </c>
      <c r="BE115" t="str">
        <f t="shared" si="23"/>
        <v/>
      </c>
      <c r="BF115" t="str">
        <f t="shared" si="23"/>
        <v/>
      </c>
      <c r="BG115" t="str">
        <f t="shared" si="23"/>
        <v/>
      </c>
      <c r="BH115" t="str">
        <f t="shared" si="23"/>
        <v/>
      </c>
      <c r="BI115" t="str">
        <f t="shared" si="23"/>
        <v/>
      </c>
      <c r="BJ115" t="str">
        <f t="shared" si="23"/>
        <v/>
      </c>
      <c r="BK115" t="str">
        <f t="shared" si="23"/>
        <v/>
      </c>
      <c r="BL115" t="str">
        <f t="shared" si="23"/>
        <v/>
      </c>
      <c r="BM115" t="str">
        <f t="shared" ref="BM115:CX115" si="24">IF(NOT(BM13=123456),BM13,IF(NOT(BM13="123456"),BM13,"TEST"))</f>
        <v/>
      </c>
      <c r="BN115" t="str">
        <f t="shared" si="24"/>
        <v/>
      </c>
      <c r="BO115" t="str">
        <f t="shared" si="24"/>
        <v/>
      </c>
      <c r="BP115" t="str">
        <f t="shared" si="24"/>
        <v/>
      </c>
      <c r="BQ115" t="str">
        <f t="shared" si="24"/>
        <v/>
      </c>
      <c r="BR115" t="str">
        <f t="shared" si="24"/>
        <v/>
      </c>
      <c r="BS115" t="str">
        <f t="shared" si="24"/>
        <v/>
      </c>
      <c r="BT115" t="str">
        <f t="shared" si="24"/>
        <v/>
      </c>
      <c r="BU115" t="str">
        <f t="shared" si="24"/>
        <v/>
      </c>
      <c r="BV115" t="str">
        <f t="shared" si="24"/>
        <v/>
      </c>
      <c r="BW115" t="str">
        <f t="shared" si="24"/>
        <v/>
      </c>
      <c r="BX115" t="str">
        <f t="shared" si="24"/>
        <v/>
      </c>
      <c r="BY115" t="str">
        <f t="shared" si="24"/>
        <v/>
      </c>
      <c r="BZ115" t="str">
        <f t="shared" si="24"/>
        <v/>
      </c>
      <c r="CA115" t="str">
        <f t="shared" si="24"/>
        <v/>
      </c>
      <c r="CB115" t="str">
        <f t="shared" si="24"/>
        <v/>
      </c>
      <c r="CC115" t="str">
        <f t="shared" si="24"/>
        <v/>
      </c>
      <c r="CD115" t="str">
        <f t="shared" si="24"/>
        <v/>
      </c>
      <c r="CE115" t="str">
        <f t="shared" si="24"/>
        <v/>
      </c>
      <c r="CF115" t="str">
        <f t="shared" si="24"/>
        <v/>
      </c>
      <c r="CG115" t="str">
        <f t="shared" si="24"/>
        <v/>
      </c>
      <c r="CH115" t="str">
        <f t="shared" si="24"/>
        <v/>
      </c>
      <c r="CI115" t="str">
        <f t="shared" si="24"/>
        <v/>
      </c>
      <c r="CJ115" t="str">
        <f t="shared" si="24"/>
        <v/>
      </c>
      <c r="CK115" t="str">
        <f t="shared" si="24"/>
        <v/>
      </c>
      <c r="CL115" t="str">
        <f t="shared" si="24"/>
        <v/>
      </c>
      <c r="CM115" t="str">
        <f t="shared" si="24"/>
        <v/>
      </c>
      <c r="CN115" t="str">
        <f t="shared" si="24"/>
        <v/>
      </c>
      <c r="CO115" t="str">
        <f t="shared" si="24"/>
        <v/>
      </c>
      <c r="CP115" t="str">
        <f t="shared" si="24"/>
        <v/>
      </c>
      <c r="CQ115" t="str">
        <f t="shared" si="24"/>
        <v/>
      </c>
      <c r="CR115" t="str">
        <f t="shared" si="24"/>
        <v/>
      </c>
      <c r="CS115" t="str">
        <f t="shared" si="24"/>
        <v/>
      </c>
      <c r="CT115" t="str">
        <f t="shared" si="24"/>
        <v/>
      </c>
      <c r="CU115" t="str">
        <f t="shared" si="24"/>
        <v/>
      </c>
      <c r="CV115" t="str">
        <f t="shared" si="24"/>
        <v/>
      </c>
      <c r="CW115" t="str">
        <f t="shared" si="24"/>
        <v/>
      </c>
      <c r="CX115">
        <f t="shared" si="24"/>
        <v>0</v>
      </c>
    </row>
    <row r="116" spans="1:102" x14ac:dyDescent="0.3">
      <c r="A116" t="str">
        <f t="shared" ref="A116:BL116" si="25">IF(NOT(A14=123456),A14,IF(NOT(A14="123456"),A14,"TEST"))</f>
        <v/>
      </c>
      <c r="B116" t="str">
        <f t="shared" si="25"/>
        <v/>
      </c>
      <c r="C116" t="str">
        <f t="shared" si="25"/>
        <v/>
      </c>
      <c r="D116" t="str">
        <f t="shared" si="25"/>
        <v/>
      </c>
      <c r="E116" t="str">
        <f t="shared" si="25"/>
        <v/>
      </c>
      <c r="F116" t="str">
        <f t="shared" si="25"/>
        <v/>
      </c>
      <c r="G116" t="str">
        <f t="shared" si="25"/>
        <v/>
      </c>
      <c r="H116" t="str">
        <f t="shared" si="25"/>
        <v/>
      </c>
      <c r="I116" t="str">
        <f t="shared" si="25"/>
        <v/>
      </c>
      <c r="J116" t="str">
        <f t="shared" si="25"/>
        <v/>
      </c>
      <c r="K116" t="str">
        <f t="shared" si="25"/>
        <v/>
      </c>
      <c r="L116" t="str">
        <f t="shared" si="25"/>
        <v/>
      </c>
      <c r="M116" t="str">
        <f t="shared" si="25"/>
        <v/>
      </c>
      <c r="N116" t="str">
        <f t="shared" si="25"/>
        <v/>
      </c>
      <c r="O116" t="str">
        <f t="shared" si="25"/>
        <v/>
      </c>
      <c r="P116" t="str">
        <f t="shared" si="25"/>
        <v/>
      </c>
      <c r="Q116" t="str">
        <f t="shared" si="25"/>
        <v/>
      </c>
      <c r="R116" t="str">
        <f t="shared" si="25"/>
        <v/>
      </c>
      <c r="S116" t="str">
        <f t="shared" si="25"/>
        <v/>
      </c>
      <c r="T116" t="str">
        <f t="shared" si="25"/>
        <v/>
      </c>
      <c r="U116" t="str">
        <f t="shared" si="25"/>
        <v/>
      </c>
      <c r="V116" t="str">
        <f t="shared" si="25"/>
        <v/>
      </c>
      <c r="W116" t="str">
        <f t="shared" si="25"/>
        <v/>
      </c>
      <c r="X116" t="str">
        <f t="shared" si="25"/>
        <v/>
      </c>
      <c r="Y116" t="str">
        <f t="shared" si="25"/>
        <v/>
      </c>
      <c r="Z116" t="str">
        <f t="shared" si="25"/>
        <v/>
      </c>
      <c r="AA116" t="str">
        <f t="shared" si="25"/>
        <v/>
      </c>
      <c r="AB116" t="str">
        <f t="shared" si="25"/>
        <v/>
      </c>
      <c r="AC116" t="str">
        <f t="shared" si="25"/>
        <v/>
      </c>
      <c r="AD116" t="str">
        <f t="shared" si="25"/>
        <v/>
      </c>
      <c r="AE116" t="str">
        <f t="shared" si="25"/>
        <v/>
      </c>
      <c r="AF116" t="str">
        <f t="shared" si="25"/>
        <v/>
      </c>
      <c r="AG116" t="str">
        <f t="shared" si="25"/>
        <v/>
      </c>
      <c r="AH116" t="str">
        <f t="shared" si="25"/>
        <v/>
      </c>
      <c r="AI116" t="str">
        <f t="shared" si="25"/>
        <v/>
      </c>
      <c r="AJ116" t="str">
        <f t="shared" si="25"/>
        <v/>
      </c>
      <c r="AK116" t="str">
        <f t="shared" si="25"/>
        <v/>
      </c>
      <c r="AL116" t="str">
        <f t="shared" si="25"/>
        <v/>
      </c>
      <c r="AM116" t="str">
        <f t="shared" si="25"/>
        <v/>
      </c>
      <c r="AN116" t="str">
        <f t="shared" si="25"/>
        <v/>
      </c>
      <c r="AO116" t="str">
        <f t="shared" si="25"/>
        <v/>
      </c>
      <c r="AP116" t="str">
        <f t="shared" si="25"/>
        <v/>
      </c>
      <c r="AQ116" t="str">
        <f t="shared" si="25"/>
        <v/>
      </c>
      <c r="AR116" t="str">
        <f t="shared" si="25"/>
        <v/>
      </c>
      <c r="AS116" t="str">
        <f t="shared" si="25"/>
        <v/>
      </c>
      <c r="AT116" t="str">
        <f t="shared" si="25"/>
        <v/>
      </c>
      <c r="AU116" t="str">
        <f t="shared" si="25"/>
        <v/>
      </c>
      <c r="AV116" t="str">
        <f t="shared" si="25"/>
        <v/>
      </c>
      <c r="AW116" t="str">
        <f t="shared" si="25"/>
        <v/>
      </c>
      <c r="AX116" t="str">
        <f t="shared" si="25"/>
        <v/>
      </c>
      <c r="AY116" t="str">
        <f t="shared" si="25"/>
        <v/>
      </c>
      <c r="AZ116" t="str">
        <f t="shared" si="25"/>
        <v/>
      </c>
      <c r="BA116" t="str">
        <f t="shared" si="25"/>
        <v/>
      </c>
      <c r="BB116" t="str">
        <f t="shared" si="25"/>
        <v/>
      </c>
      <c r="BC116" t="str">
        <f t="shared" si="25"/>
        <v/>
      </c>
      <c r="BD116" t="str">
        <f t="shared" si="25"/>
        <v/>
      </c>
      <c r="BE116" t="str">
        <f t="shared" si="25"/>
        <v/>
      </c>
      <c r="BF116" t="str">
        <f t="shared" si="25"/>
        <v/>
      </c>
      <c r="BG116" t="str">
        <f t="shared" si="25"/>
        <v/>
      </c>
      <c r="BH116" t="str">
        <f t="shared" si="25"/>
        <v/>
      </c>
      <c r="BI116" t="str">
        <f t="shared" si="25"/>
        <v/>
      </c>
      <c r="BJ116" t="str">
        <f t="shared" si="25"/>
        <v/>
      </c>
      <c r="BK116" t="str">
        <f t="shared" si="25"/>
        <v/>
      </c>
      <c r="BL116" t="str">
        <f t="shared" si="25"/>
        <v/>
      </c>
      <c r="BM116" t="str">
        <f t="shared" ref="BM116:CX116" si="26">IF(NOT(BM14=123456),BM14,IF(NOT(BM14="123456"),BM14,"TEST"))</f>
        <v/>
      </c>
      <c r="BN116" t="str">
        <f t="shared" si="26"/>
        <v/>
      </c>
      <c r="BO116" t="str">
        <f t="shared" si="26"/>
        <v/>
      </c>
      <c r="BP116" t="str">
        <f t="shared" si="26"/>
        <v/>
      </c>
      <c r="BQ116" t="str">
        <f t="shared" si="26"/>
        <v/>
      </c>
      <c r="BR116" t="str">
        <f t="shared" si="26"/>
        <v/>
      </c>
      <c r="BS116" t="str">
        <f t="shared" si="26"/>
        <v/>
      </c>
      <c r="BT116" t="str">
        <f t="shared" si="26"/>
        <v/>
      </c>
      <c r="BU116" t="str">
        <f t="shared" si="26"/>
        <v/>
      </c>
      <c r="BV116" t="str">
        <f t="shared" si="26"/>
        <v/>
      </c>
      <c r="BW116" t="str">
        <f t="shared" si="26"/>
        <v/>
      </c>
      <c r="BX116" t="str">
        <f t="shared" si="26"/>
        <v/>
      </c>
      <c r="BY116" t="str">
        <f t="shared" si="26"/>
        <v/>
      </c>
      <c r="BZ116" t="str">
        <f t="shared" si="26"/>
        <v/>
      </c>
      <c r="CA116" t="str">
        <f t="shared" si="26"/>
        <v/>
      </c>
      <c r="CB116" t="str">
        <f t="shared" si="26"/>
        <v/>
      </c>
      <c r="CC116" t="str">
        <f t="shared" si="26"/>
        <v/>
      </c>
      <c r="CD116" t="str">
        <f t="shared" si="26"/>
        <v/>
      </c>
      <c r="CE116" t="str">
        <f t="shared" si="26"/>
        <v/>
      </c>
      <c r="CF116" t="str">
        <f t="shared" si="26"/>
        <v/>
      </c>
      <c r="CG116" t="str">
        <f t="shared" si="26"/>
        <v/>
      </c>
      <c r="CH116" t="str">
        <f t="shared" si="26"/>
        <v/>
      </c>
      <c r="CI116" t="str">
        <f t="shared" si="26"/>
        <v/>
      </c>
      <c r="CJ116" t="str">
        <f t="shared" si="26"/>
        <v/>
      </c>
      <c r="CK116" t="str">
        <f t="shared" si="26"/>
        <v/>
      </c>
      <c r="CL116" t="str">
        <f t="shared" si="26"/>
        <v/>
      </c>
      <c r="CM116" t="str">
        <f t="shared" si="26"/>
        <v/>
      </c>
      <c r="CN116" t="str">
        <f t="shared" si="26"/>
        <v/>
      </c>
      <c r="CO116" t="str">
        <f t="shared" si="26"/>
        <v/>
      </c>
      <c r="CP116" t="str">
        <f t="shared" si="26"/>
        <v/>
      </c>
      <c r="CQ116" t="str">
        <f t="shared" si="26"/>
        <v/>
      </c>
      <c r="CR116" t="str">
        <f t="shared" si="26"/>
        <v/>
      </c>
      <c r="CS116" t="str">
        <f t="shared" si="26"/>
        <v/>
      </c>
      <c r="CT116" t="str">
        <f t="shared" si="26"/>
        <v/>
      </c>
      <c r="CU116" t="str">
        <f t="shared" si="26"/>
        <v/>
      </c>
      <c r="CV116" t="str">
        <f t="shared" si="26"/>
        <v/>
      </c>
      <c r="CW116" t="str">
        <f t="shared" si="26"/>
        <v/>
      </c>
      <c r="CX116">
        <f t="shared" si="26"/>
        <v>0</v>
      </c>
    </row>
    <row r="117" spans="1:102" x14ac:dyDescent="0.3">
      <c r="A117" t="str">
        <f t="shared" ref="A117:BL117" si="27">IF(NOT(A15=123456),A15,IF(NOT(A15="123456"),A15,"TEST"))</f>
        <v/>
      </c>
      <c r="B117" t="str">
        <f t="shared" si="27"/>
        <v/>
      </c>
      <c r="C117" t="str">
        <f t="shared" si="27"/>
        <v/>
      </c>
      <c r="D117" t="str">
        <f t="shared" si="27"/>
        <v/>
      </c>
      <c r="E117" t="str">
        <f t="shared" si="27"/>
        <v/>
      </c>
      <c r="F117" t="str">
        <f t="shared" si="27"/>
        <v/>
      </c>
      <c r="G117" t="str">
        <f t="shared" si="27"/>
        <v/>
      </c>
      <c r="H117" t="str">
        <f t="shared" si="27"/>
        <v/>
      </c>
      <c r="I117" t="str">
        <f t="shared" si="27"/>
        <v/>
      </c>
      <c r="J117" t="str">
        <f t="shared" si="27"/>
        <v/>
      </c>
      <c r="K117" t="str">
        <f t="shared" si="27"/>
        <v/>
      </c>
      <c r="L117" t="str">
        <f t="shared" si="27"/>
        <v/>
      </c>
      <c r="M117" t="str">
        <f t="shared" si="27"/>
        <v/>
      </c>
      <c r="N117" t="str">
        <f t="shared" si="27"/>
        <v/>
      </c>
      <c r="O117" t="str">
        <f t="shared" si="27"/>
        <v/>
      </c>
      <c r="P117" t="str">
        <f t="shared" si="27"/>
        <v/>
      </c>
      <c r="Q117" t="str">
        <f t="shared" si="27"/>
        <v/>
      </c>
      <c r="R117" t="str">
        <f t="shared" si="27"/>
        <v/>
      </c>
      <c r="S117" t="str">
        <f t="shared" si="27"/>
        <v/>
      </c>
      <c r="T117" t="str">
        <f t="shared" si="27"/>
        <v/>
      </c>
      <c r="U117" t="str">
        <f t="shared" si="27"/>
        <v/>
      </c>
      <c r="V117" t="str">
        <f t="shared" si="27"/>
        <v/>
      </c>
      <c r="W117" t="str">
        <f t="shared" si="27"/>
        <v/>
      </c>
      <c r="X117" t="str">
        <f t="shared" si="27"/>
        <v/>
      </c>
      <c r="Y117" t="str">
        <f t="shared" si="27"/>
        <v/>
      </c>
      <c r="Z117" t="str">
        <f t="shared" si="27"/>
        <v/>
      </c>
      <c r="AA117" t="str">
        <f t="shared" si="27"/>
        <v/>
      </c>
      <c r="AB117" t="str">
        <f t="shared" si="27"/>
        <v/>
      </c>
      <c r="AC117" t="str">
        <f t="shared" si="27"/>
        <v/>
      </c>
      <c r="AD117" t="str">
        <f t="shared" si="27"/>
        <v/>
      </c>
      <c r="AE117" t="str">
        <f t="shared" si="27"/>
        <v/>
      </c>
      <c r="AF117" t="str">
        <f t="shared" si="27"/>
        <v/>
      </c>
      <c r="AG117" t="str">
        <f t="shared" si="27"/>
        <v/>
      </c>
      <c r="AH117" t="str">
        <f t="shared" si="27"/>
        <v/>
      </c>
      <c r="AI117" t="str">
        <f t="shared" si="27"/>
        <v/>
      </c>
      <c r="AJ117" t="str">
        <f t="shared" si="27"/>
        <v/>
      </c>
      <c r="AK117" t="str">
        <f t="shared" si="27"/>
        <v/>
      </c>
      <c r="AL117" t="str">
        <f t="shared" si="27"/>
        <v/>
      </c>
      <c r="AM117" t="str">
        <f t="shared" si="27"/>
        <v/>
      </c>
      <c r="AN117" t="str">
        <f t="shared" si="27"/>
        <v/>
      </c>
      <c r="AO117" t="str">
        <f t="shared" si="27"/>
        <v/>
      </c>
      <c r="AP117" t="str">
        <f t="shared" si="27"/>
        <v/>
      </c>
      <c r="AQ117" t="str">
        <f t="shared" si="27"/>
        <v/>
      </c>
      <c r="AR117" t="str">
        <f t="shared" si="27"/>
        <v/>
      </c>
      <c r="AS117" t="str">
        <f t="shared" si="27"/>
        <v/>
      </c>
      <c r="AT117" t="str">
        <f t="shared" si="27"/>
        <v/>
      </c>
      <c r="AU117" t="str">
        <f t="shared" si="27"/>
        <v/>
      </c>
      <c r="AV117" t="str">
        <f t="shared" si="27"/>
        <v/>
      </c>
      <c r="AW117" t="str">
        <f t="shared" si="27"/>
        <v/>
      </c>
      <c r="AX117" t="str">
        <f t="shared" si="27"/>
        <v/>
      </c>
      <c r="AY117" t="str">
        <f t="shared" si="27"/>
        <v/>
      </c>
      <c r="AZ117" t="str">
        <f t="shared" si="27"/>
        <v/>
      </c>
      <c r="BA117" t="str">
        <f t="shared" si="27"/>
        <v/>
      </c>
      <c r="BB117" t="str">
        <f t="shared" si="27"/>
        <v/>
      </c>
      <c r="BC117" t="str">
        <f t="shared" si="27"/>
        <v/>
      </c>
      <c r="BD117" t="str">
        <f t="shared" si="27"/>
        <v/>
      </c>
      <c r="BE117" t="str">
        <f t="shared" si="27"/>
        <v/>
      </c>
      <c r="BF117" t="str">
        <f t="shared" si="27"/>
        <v/>
      </c>
      <c r="BG117" t="str">
        <f t="shared" si="27"/>
        <v/>
      </c>
      <c r="BH117" t="str">
        <f t="shared" si="27"/>
        <v/>
      </c>
      <c r="BI117" t="str">
        <f t="shared" si="27"/>
        <v/>
      </c>
      <c r="BJ117" t="str">
        <f t="shared" si="27"/>
        <v/>
      </c>
      <c r="BK117" t="str">
        <f t="shared" si="27"/>
        <v/>
      </c>
      <c r="BL117" t="str">
        <f t="shared" si="27"/>
        <v/>
      </c>
      <c r="BM117" t="str">
        <f t="shared" ref="BM117:CX117" si="28">IF(NOT(BM15=123456),BM15,IF(NOT(BM15="123456"),BM15,"TEST"))</f>
        <v/>
      </c>
      <c r="BN117" t="str">
        <f t="shared" si="28"/>
        <v/>
      </c>
      <c r="BO117" t="str">
        <f t="shared" si="28"/>
        <v/>
      </c>
      <c r="BP117" t="str">
        <f t="shared" si="28"/>
        <v/>
      </c>
      <c r="BQ117" t="str">
        <f t="shared" si="28"/>
        <v/>
      </c>
      <c r="BR117" t="str">
        <f t="shared" si="28"/>
        <v/>
      </c>
      <c r="BS117" t="str">
        <f t="shared" si="28"/>
        <v/>
      </c>
      <c r="BT117" t="str">
        <f t="shared" si="28"/>
        <v/>
      </c>
      <c r="BU117" t="str">
        <f t="shared" si="28"/>
        <v/>
      </c>
      <c r="BV117" t="str">
        <f t="shared" si="28"/>
        <v/>
      </c>
      <c r="BW117" t="str">
        <f t="shared" si="28"/>
        <v/>
      </c>
      <c r="BX117" t="str">
        <f t="shared" si="28"/>
        <v/>
      </c>
      <c r="BY117" t="str">
        <f t="shared" si="28"/>
        <v/>
      </c>
      <c r="BZ117" t="str">
        <f t="shared" si="28"/>
        <v/>
      </c>
      <c r="CA117" t="str">
        <f t="shared" si="28"/>
        <v/>
      </c>
      <c r="CB117" t="str">
        <f t="shared" si="28"/>
        <v/>
      </c>
      <c r="CC117" t="str">
        <f t="shared" si="28"/>
        <v/>
      </c>
      <c r="CD117" t="str">
        <f t="shared" si="28"/>
        <v/>
      </c>
      <c r="CE117" t="str">
        <f t="shared" si="28"/>
        <v/>
      </c>
      <c r="CF117" t="str">
        <f t="shared" si="28"/>
        <v/>
      </c>
      <c r="CG117" t="str">
        <f t="shared" si="28"/>
        <v/>
      </c>
      <c r="CH117" t="str">
        <f t="shared" si="28"/>
        <v/>
      </c>
      <c r="CI117" t="str">
        <f t="shared" si="28"/>
        <v/>
      </c>
      <c r="CJ117" t="str">
        <f t="shared" si="28"/>
        <v/>
      </c>
      <c r="CK117" t="str">
        <f t="shared" si="28"/>
        <v/>
      </c>
      <c r="CL117" t="str">
        <f t="shared" si="28"/>
        <v/>
      </c>
      <c r="CM117" t="str">
        <f t="shared" si="28"/>
        <v/>
      </c>
      <c r="CN117" t="str">
        <f t="shared" si="28"/>
        <v/>
      </c>
      <c r="CO117" t="str">
        <f t="shared" si="28"/>
        <v/>
      </c>
      <c r="CP117" t="str">
        <f t="shared" si="28"/>
        <v/>
      </c>
      <c r="CQ117" t="str">
        <f t="shared" si="28"/>
        <v/>
      </c>
      <c r="CR117" t="str">
        <f t="shared" si="28"/>
        <v/>
      </c>
      <c r="CS117" t="str">
        <f t="shared" si="28"/>
        <v/>
      </c>
      <c r="CT117" t="str">
        <f t="shared" si="28"/>
        <v/>
      </c>
      <c r="CU117" t="str">
        <f t="shared" si="28"/>
        <v/>
      </c>
      <c r="CV117" t="str">
        <f t="shared" si="28"/>
        <v/>
      </c>
      <c r="CW117" t="str">
        <f t="shared" si="28"/>
        <v/>
      </c>
      <c r="CX117">
        <f t="shared" si="28"/>
        <v>0</v>
      </c>
    </row>
    <row r="118" spans="1:102" x14ac:dyDescent="0.3">
      <c r="A118" t="str">
        <f t="shared" ref="A118:BL118" si="29">IF(NOT(A16=123456),A16,IF(NOT(A16="123456"),A16,"TEST"))</f>
        <v/>
      </c>
      <c r="B118" t="str">
        <f t="shared" si="29"/>
        <v/>
      </c>
      <c r="C118" t="str">
        <f t="shared" si="29"/>
        <v/>
      </c>
      <c r="D118" t="str">
        <f t="shared" si="29"/>
        <v/>
      </c>
      <c r="E118" t="str">
        <f t="shared" si="29"/>
        <v/>
      </c>
      <c r="F118" t="str">
        <f t="shared" si="29"/>
        <v/>
      </c>
      <c r="G118" t="str">
        <f t="shared" si="29"/>
        <v/>
      </c>
      <c r="H118" t="str">
        <f t="shared" si="29"/>
        <v/>
      </c>
      <c r="I118" t="str">
        <f t="shared" si="29"/>
        <v/>
      </c>
      <c r="J118" t="str">
        <f t="shared" si="29"/>
        <v/>
      </c>
      <c r="K118" t="str">
        <f t="shared" si="29"/>
        <v/>
      </c>
      <c r="L118" t="str">
        <f t="shared" si="29"/>
        <v/>
      </c>
      <c r="M118" t="str">
        <f t="shared" si="29"/>
        <v/>
      </c>
      <c r="N118" t="str">
        <f t="shared" si="29"/>
        <v/>
      </c>
      <c r="O118" t="str">
        <f t="shared" si="29"/>
        <v/>
      </c>
      <c r="P118" t="str">
        <f t="shared" si="29"/>
        <v/>
      </c>
      <c r="Q118" t="str">
        <f t="shared" si="29"/>
        <v/>
      </c>
      <c r="R118" t="str">
        <f t="shared" si="29"/>
        <v/>
      </c>
      <c r="S118" t="str">
        <f t="shared" si="29"/>
        <v/>
      </c>
      <c r="T118" t="str">
        <f t="shared" si="29"/>
        <v/>
      </c>
      <c r="U118" t="str">
        <f t="shared" si="29"/>
        <v/>
      </c>
      <c r="V118" t="str">
        <f t="shared" si="29"/>
        <v/>
      </c>
      <c r="W118" t="str">
        <f t="shared" si="29"/>
        <v/>
      </c>
      <c r="X118" t="str">
        <f t="shared" si="29"/>
        <v/>
      </c>
      <c r="Y118" t="str">
        <f t="shared" si="29"/>
        <v/>
      </c>
      <c r="Z118" t="str">
        <f t="shared" si="29"/>
        <v/>
      </c>
      <c r="AA118" t="str">
        <f t="shared" si="29"/>
        <v/>
      </c>
      <c r="AB118" t="str">
        <f t="shared" si="29"/>
        <v/>
      </c>
      <c r="AC118" t="str">
        <f t="shared" si="29"/>
        <v/>
      </c>
      <c r="AD118" t="str">
        <f t="shared" si="29"/>
        <v/>
      </c>
      <c r="AE118" t="str">
        <f t="shared" si="29"/>
        <v/>
      </c>
      <c r="AF118" t="str">
        <f t="shared" si="29"/>
        <v/>
      </c>
      <c r="AG118" t="str">
        <f t="shared" si="29"/>
        <v/>
      </c>
      <c r="AH118" t="str">
        <f t="shared" si="29"/>
        <v/>
      </c>
      <c r="AI118" t="str">
        <f t="shared" si="29"/>
        <v/>
      </c>
      <c r="AJ118" t="str">
        <f t="shared" si="29"/>
        <v/>
      </c>
      <c r="AK118" t="str">
        <f t="shared" si="29"/>
        <v/>
      </c>
      <c r="AL118" t="str">
        <f t="shared" si="29"/>
        <v/>
      </c>
      <c r="AM118" t="str">
        <f t="shared" si="29"/>
        <v/>
      </c>
      <c r="AN118" t="str">
        <f t="shared" si="29"/>
        <v/>
      </c>
      <c r="AO118" t="str">
        <f t="shared" si="29"/>
        <v/>
      </c>
      <c r="AP118" t="str">
        <f t="shared" si="29"/>
        <v/>
      </c>
      <c r="AQ118" t="str">
        <f t="shared" si="29"/>
        <v/>
      </c>
      <c r="AR118" t="str">
        <f t="shared" si="29"/>
        <v/>
      </c>
      <c r="AS118" t="str">
        <f t="shared" si="29"/>
        <v/>
      </c>
      <c r="AT118" t="str">
        <f t="shared" si="29"/>
        <v/>
      </c>
      <c r="AU118" t="str">
        <f t="shared" si="29"/>
        <v/>
      </c>
      <c r="AV118" t="str">
        <f t="shared" si="29"/>
        <v/>
      </c>
      <c r="AW118" t="str">
        <f t="shared" si="29"/>
        <v/>
      </c>
      <c r="AX118" t="str">
        <f t="shared" si="29"/>
        <v/>
      </c>
      <c r="AY118" t="str">
        <f t="shared" si="29"/>
        <v/>
      </c>
      <c r="AZ118" t="str">
        <f t="shared" si="29"/>
        <v/>
      </c>
      <c r="BA118" t="str">
        <f t="shared" si="29"/>
        <v/>
      </c>
      <c r="BB118" t="str">
        <f t="shared" si="29"/>
        <v/>
      </c>
      <c r="BC118" t="str">
        <f t="shared" si="29"/>
        <v/>
      </c>
      <c r="BD118" t="str">
        <f t="shared" si="29"/>
        <v/>
      </c>
      <c r="BE118" t="str">
        <f t="shared" si="29"/>
        <v/>
      </c>
      <c r="BF118" t="str">
        <f t="shared" si="29"/>
        <v/>
      </c>
      <c r="BG118" t="str">
        <f t="shared" si="29"/>
        <v/>
      </c>
      <c r="BH118" t="str">
        <f t="shared" si="29"/>
        <v/>
      </c>
      <c r="BI118" t="str">
        <f t="shared" si="29"/>
        <v/>
      </c>
      <c r="BJ118" t="str">
        <f t="shared" si="29"/>
        <v/>
      </c>
      <c r="BK118" t="str">
        <f t="shared" si="29"/>
        <v/>
      </c>
      <c r="BL118" t="str">
        <f t="shared" si="29"/>
        <v/>
      </c>
      <c r="BM118" t="str">
        <f t="shared" ref="BM118:CX118" si="30">IF(NOT(BM16=123456),BM16,IF(NOT(BM16="123456"),BM16,"TEST"))</f>
        <v/>
      </c>
      <c r="BN118" t="str">
        <f t="shared" si="30"/>
        <v/>
      </c>
      <c r="BO118" t="str">
        <f t="shared" si="30"/>
        <v/>
      </c>
      <c r="BP118" t="str">
        <f t="shared" si="30"/>
        <v/>
      </c>
      <c r="BQ118" t="str">
        <f t="shared" si="30"/>
        <v/>
      </c>
      <c r="BR118" t="str">
        <f t="shared" si="30"/>
        <v/>
      </c>
      <c r="BS118" t="str">
        <f t="shared" si="30"/>
        <v/>
      </c>
      <c r="BT118" t="str">
        <f t="shared" si="30"/>
        <v/>
      </c>
      <c r="BU118" t="str">
        <f t="shared" si="30"/>
        <v/>
      </c>
      <c r="BV118" t="str">
        <f t="shared" si="30"/>
        <v/>
      </c>
      <c r="BW118" t="str">
        <f t="shared" si="30"/>
        <v/>
      </c>
      <c r="BX118" t="str">
        <f t="shared" si="30"/>
        <v/>
      </c>
      <c r="BY118" t="str">
        <f t="shared" si="30"/>
        <v/>
      </c>
      <c r="BZ118" t="str">
        <f t="shared" si="30"/>
        <v/>
      </c>
      <c r="CA118" t="str">
        <f t="shared" si="30"/>
        <v/>
      </c>
      <c r="CB118" t="str">
        <f t="shared" si="30"/>
        <v/>
      </c>
      <c r="CC118" t="str">
        <f t="shared" si="30"/>
        <v/>
      </c>
      <c r="CD118" t="str">
        <f t="shared" si="30"/>
        <v/>
      </c>
      <c r="CE118" t="str">
        <f t="shared" si="30"/>
        <v/>
      </c>
      <c r="CF118" t="str">
        <f t="shared" si="30"/>
        <v/>
      </c>
      <c r="CG118" t="str">
        <f t="shared" si="30"/>
        <v/>
      </c>
      <c r="CH118" t="str">
        <f t="shared" si="30"/>
        <v/>
      </c>
      <c r="CI118" t="str">
        <f t="shared" si="30"/>
        <v/>
      </c>
      <c r="CJ118" t="str">
        <f t="shared" si="30"/>
        <v/>
      </c>
      <c r="CK118" t="str">
        <f t="shared" si="30"/>
        <v/>
      </c>
      <c r="CL118" t="str">
        <f t="shared" si="30"/>
        <v/>
      </c>
      <c r="CM118" t="str">
        <f t="shared" si="30"/>
        <v/>
      </c>
      <c r="CN118" t="str">
        <f t="shared" si="30"/>
        <v/>
      </c>
      <c r="CO118" t="str">
        <f t="shared" si="30"/>
        <v/>
      </c>
      <c r="CP118" t="str">
        <f t="shared" si="30"/>
        <v/>
      </c>
      <c r="CQ118" t="str">
        <f t="shared" si="30"/>
        <v/>
      </c>
      <c r="CR118" t="str">
        <f t="shared" si="30"/>
        <v/>
      </c>
      <c r="CS118" t="str">
        <f t="shared" si="30"/>
        <v/>
      </c>
      <c r="CT118" t="str">
        <f t="shared" si="30"/>
        <v/>
      </c>
      <c r="CU118" t="str">
        <f t="shared" si="30"/>
        <v/>
      </c>
      <c r="CV118" t="str">
        <f t="shared" si="30"/>
        <v/>
      </c>
      <c r="CW118" t="str">
        <f t="shared" si="30"/>
        <v/>
      </c>
      <c r="CX118">
        <f t="shared" si="30"/>
        <v>0</v>
      </c>
    </row>
    <row r="119" spans="1:102" x14ac:dyDescent="0.3">
      <c r="A119" t="str">
        <f t="shared" ref="A119:BL119" si="31">IF(NOT(A17=123456),A17,IF(NOT(A17="123456"),A17,"TEST"))</f>
        <v/>
      </c>
      <c r="B119" t="str">
        <f t="shared" si="31"/>
        <v/>
      </c>
      <c r="C119" t="str">
        <f t="shared" si="31"/>
        <v/>
      </c>
      <c r="D119" t="str">
        <f t="shared" si="31"/>
        <v/>
      </c>
      <c r="E119" t="str">
        <f t="shared" si="31"/>
        <v/>
      </c>
      <c r="F119" t="str">
        <f t="shared" si="31"/>
        <v/>
      </c>
      <c r="G119" t="str">
        <f t="shared" si="31"/>
        <v/>
      </c>
      <c r="H119" t="str">
        <f t="shared" si="31"/>
        <v/>
      </c>
      <c r="I119" t="str">
        <f t="shared" si="31"/>
        <v/>
      </c>
      <c r="J119" t="str">
        <f t="shared" si="31"/>
        <v/>
      </c>
      <c r="K119" t="str">
        <f t="shared" si="31"/>
        <v/>
      </c>
      <c r="L119" t="str">
        <f t="shared" si="31"/>
        <v/>
      </c>
      <c r="M119" t="str">
        <f t="shared" si="31"/>
        <v/>
      </c>
      <c r="N119" t="str">
        <f t="shared" si="31"/>
        <v/>
      </c>
      <c r="O119" t="str">
        <f t="shared" si="31"/>
        <v/>
      </c>
      <c r="P119" t="str">
        <f t="shared" si="31"/>
        <v/>
      </c>
      <c r="Q119" t="str">
        <f t="shared" si="31"/>
        <v/>
      </c>
      <c r="R119" t="str">
        <f t="shared" si="31"/>
        <v/>
      </c>
      <c r="S119" t="str">
        <f t="shared" si="31"/>
        <v/>
      </c>
      <c r="T119" t="str">
        <f t="shared" si="31"/>
        <v/>
      </c>
      <c r="U119" t="str">
        <f t="shared" si="31"/>
        <v/>
      </c>
      <c r="V119" t="str">
        <f t="shared" si="31"/>
        <v/>
      </c>
      <c r="W119" t="str">
        <f t="shared" si="31"/>
        <v/>
      </c>
      <c r="X119" t="str">
        <f t="shared" si="31"/>
        <v/>
      </c>
      <c r="Y119" t="str">
        <f t="shared" si="31"/>
        <v/>
      </c>
      <c r="Z119" t="str">
        <f t="shared" si="31"/>
        <v/>
      </c>
      <c r="AA119" t="str">
        <f t="shared" si="31"/>
        <v/>
      </c>
      <c r="AB119" t="str">
        <f t="shared" si="31"/>
        <v/>
      </c>
      <c r="AC119" t="str">
        <f t="shared" si="31"/>
        <v/>
      </c>
      <c r="AD119" t="str">
        <f t="shared" si="31"/>
        <v/>
      </c>
      <c r="AE119" t="str">
        <f t="shared" si="31"/>
        <v/>
      </c>
      <c r="AF119" t="str">
        <f t="shared" si="31"/>
        <v/>
      </c>
      <c r="AG119" t="str">
        <f t="shared" si="31"/>
        <v/>
      </c>
      <c r="AH119" t="str">
        <f t="shared" si="31"/>
        <v/>
      </c>
      <c r="AI119" t="str">
        <f t="shared" si="31"/>
        <v/>
      </c>
      <c r="AJ119" t="str">
        <f t="shared" si="31"/>
        <v/>
      </c>
      <c r="AK119" t="str">
        <f t="shared" si="31"/>
        <v/>
      </c>
      <c r="AL119" t="str">
        <f t="shared" si="31"/>
        <v/>
      </c>
      <c r="AM119" t="str">
        <f t="shared" si="31"/>
        <v/>
      </c>
      <c r="AN119" t="str">
        <f t="shared" si="31"/>
        <v/>
      </c>
      <c r="AO119" t="str">
        <f t="shared" si="31"/>
        <v/>
      </c>
      <c r="AP119" t="str">
        <f t="shared" si="31"/>
        <v/>
      </c>
      <c r="AQ119" t="str">
        <f t="shared" si="31"/>
        <v/>
      </c>
      <c r="AR119" t="str">
        <f t="shared" si="31"/>
        <v/>
      </c>
      <c r="AS119" t="str">
        <f t="shared" si="31"/>
        <v/>
      </c>
      <c r="AT119" t="str">
        <f t="shared" si="31"/>
        <v/>
      </c>
      <c r="AU119" t="str">
        <f t="shared" si="31"/>
        <v/>
      </c>
      <c r="AV119" t="str">
        <f t="shared" si="31"/>
        <v/>
      </c>
      <c r="AW119" t="str">
        <f t="shared" si="31"/>
        <v/>
      </c>
      <c r="AX119" t="str">
        <f t="shared" si="31"/>
        <v/>
      </c>
      <c r="AY119" t="str">
        <f t="shared" si="31"/>
        <v/>
      </c>
      <c r="AZ119" t="str">
        <f t="shared" si="31"/>
        <v/>
      </c>
      <c r="BA119" t="str">
        <f t="shared" si="31"/>
        <v/>
      </c>
      <c r="BB119" t="str">
        <f t="shared" si="31"/>
        <v/>
      </c>
      <c r="BC119" t="str">
        <f t="shared" si="31"/>
        <v/>
      </c>
      <c r="BD119" t="str">
        <f t="shared" si="31"/>
        <v/>
      </c>
      <c r="BE119" t="str">
        <f t="shared" si="31"/>
        <v/>
      </c>
      <c r="BF119" t="str">
        <f t="shared" si="31"/>
        <v/>
      </c>
      <c r="BG119" t="str">
        <f t="shared" si="31"/>
        <v/>
      </c>
      <c r="BH119" t="str">
        <f t="shared" si="31"/>
        <v/>
      </c>
      <c r="BI119" t="str">
        <f t="shared" si="31"/>
        <v/>
      </c>
      <c r="BJ119" t="str">
        <f t="shared" si="31"/>
        <v/>
      </c>
      <c r="BK119" t="str">
        <f t="shared" si="31"/>
        <v/>
      </c>
      <c r="BL119" t="str">
        <f t="shared" si="31"/>
        <v/>
      </c>
      <c r="BM119" t="str">
        <f t="shared" ref="BM119:CX119" si="32">IF(NOT(BM17=123456),BM17,IF(NOT(BM17="123456"),BM17,"TEST"))</f>
        <v/>
      </c>
      <c r="BN119" t="str">
        <f t="shared" si="32"/>
        <v/>
      </c>
      <c r="BO119" t="str">
        <f t="shared" si="32"/>
        <v/>
      </c>
      <c r="BP119" t="str">
        <f t="shared" si="32"/>
        <v/>
      </c>
      <c r="BQ119" t="str">
        <f t="shared" si="32"/>
        <v/>
      </c>
      <c r="BR119" t="str">
        <f t="shared" si="32"/>
        <v/>
      </c>
      <c r="BS119" t="str">
        <f t="shared" si="32"/>
        <v/>
      </c>
      <c r="BT119" t="str">
        <f t="shared" si="32"/>
        <v/>
      </c>
      <c r="BU119" t="str">
        <f t="shared" si="32"/>
        <v/>
      </c>
      <c r="BV119" t="str">
        <f t="shared" si="32"/>
        <v/>
      </c>
      <c r="BW119" t="str">
        <f t="shared" si="32"/>
        <v/>
      </c>
      <c r="BX119" t="str">
        <f t="shared" si="32"/>
        <v/>
      </c>
      <c r="BY119" t="str">
        <f t="shared" si="32"/>
        <v/>
      </c>
      <c r="BZ119" t="str">
        <f t="shared" si="32"/>
        <v/>
      </c>
      <c r="CA119" t="str">
        <f t="shared" si="32"/>
        <v/>
      </c>
      <c r="CB119" t="str">
        <f t="shared" si="32"/>
        <v/>
      </c>
      <c r="CC119" t="str">
        <f t="shared" si="32"/>
        <v/>
      </c>
      <c r="CD119" t="str">
        <f t="shared" si="32"/>
        <v/>
      </c>
      <c r="CE119" t="str">
        <f t="shared" si="32"/>
        <v/>
      </c>
      <c r="CF119" t="str">
        <f t="shared" si="32"/>
        <v/>
      </c>
      <c r="CG119" t="str">
        <f t="shared" si="32"/>
        <v/>
      </c>
      <c r="CH119" t="str">
        <f t="shared" si="32"/>
        <v/>
      </c>
      <c r="CI119" t="str">
        <f t="shared" si="32"/>
        <v/>
      </c>
      <c r="CJ119" t="str">
        <f t="shared" si="32"/>
        <v/>
      </c>
      <c r="CK119" t="str">
        <f t="shared" si="32"/>
        <v/>
      </c>
      <c r="CL119" t="str">
        <f t="shared" si="32"/>
        <v/>
      </c>
      <c r="CM119" t="str">
        <f t="shared" si="32"/>
        <v/>
      </c>
      <c r="CN119" t="str">
        <f t="shared" si="32"/>
        <v/>
      </c>
      <c r="CO119" t="str">
        <f t="shared" si="32"/>
        <v/>
      </c>
      <c r="CP119" t="str">
        <f t="shared" si="32"/>
        <v/>
      </c>
      <c r="CQ119" t="str">
        <f t="shared" si="32"/>
        <v/>
      </c>
      <c r="CR119" t="str">
        <f t="shared" si="32"/>
        <v/>
      </c>
      <c r="CS119" t="str">
        <f t="shared" si="32"/>
        <v/>
      </c>
      <c r="CT119" t="str">
        <f t="shared" si="32"/>
        <v/>
      </c>
      <c r="CU119" t="str">
        <f t="shared" si="32"/>
        <v/>
      </c>
      <c r="CV119" t="str">
        <f t="shared" si="32"/>
        <v/>
      </c>
      <c r="CW119" t="str">
        <f t="shared" si="32"/>
        <v/>
      </c>
      <c r="CX119">
        <f t="shared" si="32"/>
        <v>0</v>
      </c>
    </row>
    <row r="120" spans="1:102" x14ac:dyDescent="0.3">
      <c r="A120" t="str">
        <f t="shared" ref="A120:BL120" si="33">IF(NOT(A18=123456),A18,IF(NOT(A18="123456"),A18,"TEST"))</f>
        <v/>
      </c>
      <c r="B120" t="str">
        <f t="shared" si="33"/>
        <v/>
      </c>
      <c r="C120" t="str">
        <f t="shared" si="33"/>
        <v/>
      </c>
      <c r="D120" t="str">
        <f t="shared" si="33"/>
        <v/>
      </c>
      <c r="E120" t="str">
        <f t="shared" si="33"/>
        <v/>
      </c>
      <c r="F120" t="str">
        <f t="shared" si="33"/>
        <v/>
      </c>
      <c r="G120" t="str">
        <f t="shared" si="33"/>
        <v/>
      </c>
      <c r="H120" t="str">
        <f t="shared" si="33"/>
        <v/>
      </c>
      <c r="I120" t="str">
        <f t="shared" si="33"/>
        <v/>
      </c>
      <c r="J120" t="str">
        <f t="shared" si="33"/>
        <v/>
      </c>
      <c r="K120" t="str">
        <f t="shared" si="33"/>
        <v/>
      </c>
      <c r="L120" t="str">
        <f t="shared" si="33"/>
        <v/>
      </c>
      <c r="M120" t="str">
        <f t="shared" si="33"/>
        <v/>
      </c>
      <c r="N120" t="str">
        <f t="shared" si="33"/>
        <v/>
      </c>
      <c r="O120" t="str">
        <f t="shared" si="33"/>
        <v/>
      </c>
      <c r="P120" t="str">
        <f t="shared" si="33"/>
        <v/>
      </c>
      <c r="Q120" t="str">
        <f t="shared" si="33"/>
        <v/>
      </c>
      <c r="R120" t="str">
        <f t="shared" si="33"/>
        <v/>
      </c>
      <c r="S120" t="str">
        <f t="shared" si="33"/>
        <v/>
      </c>
      <c r="T120" t="str">
        <f t="shared" si="33"/>
        <v/>
      </c>
      <c r="U120" t="str">
        <f t="shared" si="33"/>
        <v/>
      </c>
      <c r="V120" t="str">
        <f t="shared" si="33"/>
        <v/>
      </c>
      <c r="W120" t="str">
        <f t="shared" si="33"/>
        <v/>
      </c>
      <c r="X120" t="str">
        <f t="shared" si="33"/>
        <v/>
      </c>
      <c r="Y120" t="str">
        <f t="shared" si="33"/>
        <v/>
      </c>
      <c r="Z120" t="str">
        <f t="shared" si="33"/>
        <v/>
      </c>
      <c r="AA120" t="str">
        <f t="shared" si="33"/>
        <v/>
      </c>
      <c r="AB120" t="str">
        <f t="shared" si="33"/>
        <v/>
      </c>
      <c r="AC120" t="str">
        <f t="shared" si="33"/>
        <v/>
      </c>
      <c r="AD120" t="str">
        <f t="shared" si="33"/>
        <v/>
      </c>
      <c r="AE120" t="str">
        <f t="shared" si="33"/>
        <v/>
      </c>
      <c r="AF120" t="str">
        <f t="shared" si="33"/>
        <v/>
      </c>
      <c r="AG120" t="str">
        <f t="shared" si="33"/>
        <v/>
      </c>
      <c r="AH120" t="str">
        <f t="shared" si="33"/>
        <v/>
      </c>
      <c r="AI120" t="str">
        <f t="shared" si="33"/>
        <v/>
      </c>
      <c r="AJ120" t="str">
        <f t="shared" si="33"/>
        <v/>
      </c>
      <c r="AK120" t="str">
        <f t="shared" si="33"/>
        <v/>
      </c>
      <c r="AL120" t="str">
        <f t="shared" si="33"/>
        <v/>
      </c>
      <c r="AM120" t="str">
        <f t="shared" si="33"/>
        <v/>
      </c>
      <c r="AN120" t="str">
        <f t="shared" si="33"/>
        <v/>
      </c>
      <c r="AO120" t="str">
        <f t="shared" si="33"/>
        <v/>
      </c>
      <c r="AP120" t="str">
        <f t="shared" si="33"/>
        <v/>
      </c>
      <c r="AQ120" t="str">
        <f t="shared" si="33"/>
        <v/>
      </c>
      <c r="AR120" t="str">
        <f t="shared" si="33"/>
        <v/>
      </c>
      <c r="AS120" t="str">
        <f t="shared" si="33"/>
        <v/>
      </c>
      <c r="AT120" t="str">
        <f t="shared" si="33"/>
        <v/>
      </c>
      <c r="AU120" t="str">
        <f t="shared" si="33"/>
        <v/>
      </c>
      <c r="AV120" t="str">
        <f t="shared" si="33"/>
        <v/>
      </c>
      <c r="AW120" t="str">
        <f t="shared" si="33"/>
        <v/>
      </c>
      <c r="AX120" t="str">
        <f t="shared" si="33"/>
        <v/>
      </c>
      <c r="AY120" t="str">
        <f t="shared" si="33"/>
        <v/>
      </c>
      <c r="AZ120" t="str">
        <f t="shared" si="33"/>
        <v/>
      </c>
      <c r="BA120" t="str">
        <f t="shared" si="33"/>
        <v/>
      </c>
      <c r="BB120" t="str">
        <f t="shared" si="33"/>
        <v/>
      </c>
      <c r="BC120" t="str">
        <f t="shared" si="33"/>
        <v/>
      </c>
      <c r="BD120" t="str">
        <f t="shared" si="33"/>
        <v/>
      </c>
      <c r="BE120" t="str">
        <f t="shared" si="33"/>
        <v/>
      </c>
      <c r="BF120" t="str">
        <f t="shared" si="33"/>
        <v/>
      </c>
      <c r="BG120" t="str">
        <f t="shared" si="33"/>
        <v/>
      </c>
      <c r="BH120" t="str">
        <f t="shared" si="33"/>
        <v/>
      </c>
      <c r="BI120" t="str">
        <f t="shared" si="33"/>
        <v/>
      </c>
      <c r="BJ120" t="str">
        <f t="shared" si="33"/>
        <v/>
      </c>
      <c r="BK120" t="str">
        <f t="shared" si="33"/>
        <v/>
      </c>
      <c r="BL120" t="str">
        <f t="shared" si="33"/>
        <v/>
      </c>
      <c r="BM120" t="str">
        <f t="shared" ref="BM120:CX120" si="34">IF(NOT(BM18=123456),BM18,IF(NOT(BM18="123456"),BM18,"TEST"))</f>
        <v/>
      </c>
      <c r="BN120" t="str">
        <f t="shared" si="34"/>
        <v/>
      </c>
      <c r="BO120" t="str">
        <f t="shared" si="34"/>
        <v/>
      </c>
      <c r="BP120" t="str">
        <f t="shared" si="34"/>
        <v/>
      </c>
      <c r="BQ120" t="str">
        <f t="shared" si="34"/>
        <v/>
      </c>
      <c r="BR120" t="str">
        <f t="shared" si="34"/>
        <v/>
      </c>
      <c r="BS120" t="str">
        <f t="shared" si="34"/>
        <v/>
      </c>
      <c r="BT120" t="str">
        <f t="shared" si="34"/>
        <v/>
      </c>
      <c r="BU120" t="str">
        <f t="shared" si="34"/>
        <v/>
      </c>
      <c r="BV120" t="str">
        <f t="shared" si="34"/>
        <v/>
      </c>
      <c r="BW120" t="str">
        <f t="shared" si="34"/>
        <v/>
      </c>
      <c r="BX120" t="str">
        <f t="shared" si="34"/>
        <v/>
      </c>
      <c r="BY120" t="str">
        <f t="shared" si="34"/>
        <v/>
      </c>
      <c r="BZ120" t="str">
        <f t="shared" si="34"/>
        <v/>
      </c>
      <c r="CA120" t="str">
        <f t="shared" si="34"/>
        <v/>
      </c>
      <c r="CB120" t="str">
        <f t="shared" si="34"/>
        <v/>
      </c>
      <c r="CC120" t="str">
        <f t="shared" si="34"/>
        <v/>
      </c>
      <c r="CD120" t="str">
        <f t="shared" si="34"/>
        <v/>
      </c>
      <c r="CE120" t="str">
        <f t="shared" si="34"/>
        <v/>
      </c>
      <c r="CF120" t="str">
        <f t="shared" si="34"/>
        <v/>
      </c>
      <c r="CG120" t="str">
        <f t="shared" si="34"/>
        <v/>
      </c>
      <c r="CH120" t="str">
        <f t="shared" si="34"/>
        <v/>
      </c>
      <c r="CI120" t="str">
        <f t="shared" si="34"/>
        <v/>
      </c>
      <c r="CJ120" t="str">
        <f t="shared" si="34"/>
        <v/>
      </c>
      <c r="CK120" t="str">
        <f t="shared" si="34"/>
        <v/>
      </c>
      <c r="CL120" t="str">
        <f t="shared" si="34"/>
        <v/>
      </c>
      <c r="CM120" t="str">
        <f t="shared" si="34"/>
        <v/>
      </c>
      <c r="CN120" t="str">
        <f t="shared" si="34"/>
        <v/>
      </c>
      <c r="CO120" t="str">
        <f t="shared" si="34"/>
        <v/>
      </c>
      <c r="CP120" t="str">
        <f t="shared" si="34"/>
        <v/>
      </c>
      <c r="CQ120" t="str">
        <f t="shared" si="34"/>
        <v/>
      </c>
      <c r="CR120" t="str">
        <f t="shared" si="34"/>
        <v/>
      </c>
      <c r="CS120" t="str">
        <f t="shared" si="34"/>
        <v/>
      </c>
      <c r="CT120" t="str">
        <f t="shared" si="34"/>
        <v/>
      </c>
      <c r="CU120" t="str">
        <f t="shared" si="34"/>
        <v/>
      </c>
      <c r="CV120" t="str">
        <f t="shared" si="34"/>
        <v/>
      </c>
      <c r="CW120" t="str">
        <f t="shared" si="34"/>
        <v/>
      </c>
      <c r="CX120">
        <f t="shared" si="34"/>
        <v>0</v>
      </c>
    </row>
    <row r="121" spans="1:102" x14ac:dyDescent="0.3">
      <c r="A121" t="str">
        <f t="shared" ref="A121:BL121" si="35">IF(NOT(A19=123456),A19,IF(NOT(A19="123456"),A19,"TEST"))</f>
        <v/>
      </c>
      <c r="B121" t="str">
        <f t="shared" si="35"/>
        <v/>
      </c>
      <c r="C121" t="str">
        <f t="shared" si="35"/>
        <v/>
      </c>
      <c r="D121" t="str">
        <f t="shared" si="35"/>
        <v/>
      </c>
      <c r="E121" t="str">
        <f t="shared" si="35"/>
        <v/>
      </c>
      <c r="F121" t="str">
        <f t="shared" si="35"/>
        <v/>
      </c>
      <c r="G121" t="str">
        <f t="shared" si="35"/>
        <v/>
      </c>
      <c r="H121" t="str">
        <f t="shared" si="35"/>
        <v/>
      </c>
      <c r="I121" t="str">
        <f t="shared" si="35"/>
        <v/>
      </c>
      <c r="J121" t="str">
        <f t="shared" si="35"/>
        <v/>
      </c>
      <c r="K121" t="str">
        <f t="shared" si="35"/>
        <v/>
      </c>
      <c r="L121" t="str">
        <f t="shared" si="35"/>
        <v/>
      </c>
      <c r="M121" t="str">
        <f t="shared" si="35"/>
        <v/>
      </c>
      <c r="N121" t="str">
        <f t="shared" si="35"/>
        <v/>
      </c>
      <c r="O121" t="str">
        <f t="shared" si="35"/>
        <v/>
      </c>
      <c r="P121" t="str">
        <f t="shared" si="35"/>
        <v/>
      </c>
      <c r="Q121" t="str">
        <f t="shared" si="35"/>
        <v/>
      </c>
      <c r="R121" t="str">
        <f t="shared" si="35"/>
        <v/>
      </c>
      <c r="S121" t="str">
        <f t="shared" si="35"/>
        <v/>
      </c>
      <c r="T121" t="str">
        <f t="shared" si="35"/>
        <v/>
      </c>
      <c r="U121" t="str">
        <f t="shared" si="35"/>
        <v/>
      </c>
      <c r="V121" t="str">
        <f t="shared" si="35"/>
        <v/>
      </c>
      <c r="W121" t="str">
        <f t="shared" si="35"/>
        <v/>
      </c>
      <c r="X121" t="str">
        <f t="shared" si="35"/>
        <v/>
      </c>
      <c r="Y121" t="str">
        <f t="shared" si="35"/>
        <v/>
      </c>
      <c r="Z121" t="str">
        <f t="shared" si="35"/>
        <v/>
      </c>
      <c r="AA121" t="str">
        <f t="shared" si="35"/>
        <v/>
      </c>
      <c r="AB121" t="str">
        <f t="shared" si="35"/>
        <v/>
      </c>
      <c r="AC121" t="str">
        <f t="shared" si="35"/>
        <v/>
      </c>
      <c r="AD121" t="str">
        <f t="shared" si="35"/>
        <v/>
      </c>
      <c r="AE121" t="str">
        <f t="shared" si="35"/>
        <v/>
      </c>
      <c r="AF121" t="str">
        <f t="shared" si="35"/>
        <v/>
      </c>
      <c r="AG121" t="str">
        <f t="shared" si="35"/>
        <v/>
      </c>
      <c r="AH121" t="str">
        <f t="shared" si="35"/>
        <v/>
      </c>
      <c r="AI121" t="str">
        <f t="shared" si="35"/>
        <v/>
      </c>
      <c r="AJ121" t="str">
        <f t="shared" si="35"/>
        <v/>
      </c>
      <c r="AK121" t="str">
        <f t="shared" si="35"/>
        <v/>
      </c>
      <c r="AL121" t="str">
        <f t="shared" si="35"/>
        <v/>
      </c>
      <c r="AM121" t="str">
        <f t="shared" si="35"/>
        <v/>
      </c>
      <c r="AN121" t="str">
        <f t="shared" si="35"/>
        <v/>
      </c>
      <c r="AO121" t="str">
        <f t="shared" si="35"/>
        <v/>
      </c>
      <c r="AP121" t="str">
        <f t="shared" si="35"/>
        <v/>
      </c>
      <c r="AQ121" t="str">
        <f t="shared" si="35"/>
        <v/>
      </c>
      <c r="AR121" t="str">
        <f t="shared" si="35"/>
        <v/>
      </c>
      <c r="AS121" t="str">
        <f t="shared" si="35"/>
        <v/>
      </c>
      <c r="AT121" t="str">
        <f t="shared" si="35"/>
        <v/>
      </c>
      <c r="AU121" t="str">
        <f t="shared" si="35"/>
        <v/>
      </c>
      <c r="AV121" t="str">
        <f t="shared" si="35"/>
        <v/>
      </c>
      <c r="AW121" t="str">
        <f t="shared" si="35"/>
        <v/>
      </c>
      <c r="AX121" t="str">
        <f t="shared" si="35"/>
        <v/>
      </c>
      <c r="AY121" t="str">
        <f t="shared" si="35"/>
        <v/>
      </c>
      <c r="AZ121" t="str">
        <f t="shared" si="35"/>
        <v/>
      </c>
      <c r="BA121" t="str">
        <f t="shared" si="35"/>
        <v/>
      </c>
      <c r="BB121" t="str">
        <f t="shared" si="35"/>
        <v/>
      </c>
      <c r="BC121" t="str">
        <f t="shared" si="35"/>
        <v/>
      </c>
      <c r="BD121" t="str">
        <f t="shared" si="35"/>
        <v/>
      </c>
      <c r="BE121" t="str">
        <f t="shared" si="35"/>
        <v/>
      </c>
      <c r="BF121" t="str">
        <f t="shared" si="35"/>
        <v/>
      </c>
      <c r="BG121" t="str">
        <f t="shared" si="35"/>
        <v/>
      </c>
      <c r="BH121" t="str">
        <f t="shared" si="35"/>
        <v/>
      </c>
      <c r="BI121" t="str">
        <f t="shared" si="35"/>
        <v/>
      </c>
      <c r="BJ121" t="str">
        <f t="shared" si="35"/>
        <v/>
      </c>
      <c r="BK121" t="str">
        <f t="shared" si="35"/>
        <v/>
      </c>
      <c r="BL121" t="str">
        <f t="shared" si="35"/>
        <v/>
      </c>
      <c r="BM121" t="str">
        <f t="shared" ref="BM121:CX121" si="36">IF(NOT(BM19=123456),BM19,IF(NOT(BM19="123456"),BM19,"TEST"))</f>
        <v/>
      </c>
      <c r="BN121" t="str">
        <f t="shared" si="36"/>
        <v/>
      </c>
      <c r="BO121" t="str">
        <f t="shared" si="36"/>
        <v/>
      </c>
      <c r="BP121" t="str">
        <f t="shared" si="36"/>
        <v/>
      </c>
      <c r="BQ121" t="str">
        <f t="shared" si="36"/>
        <v/>
      </c>
      <c r="BR121" t="str">
        <f t="shared" si="36"/>
        <v/>
      </c>
      <c r="BS121" t="str">
        <f t="shared" si="36"/>
        <v/>
      </c>
      <c r="BT121" t="str">
        <f t="shared" si="36"/>
        <v/>
      </c>
      <c r="BU121" t="str">
        <f t="shared" si="36"/>
        <v/>
      </c>
      <c r="BV121" t="str">
        <f t="shared" si="36"/>
        <v/>
      </c>
      <c r="BW121" t="str">
        <f t="shared" si="36"/>
        <v/>
      </c>
      <c r="BX121" t="str">
        <f t="shared" si="36"/>
        <v/>
      </c>
      <c r="BY121" t="str">
        <f t="shared" si="36"/>
        <v/>
      </c>
      <c r="BZ121" t="str">
        <f t="shared" si="36"/>
        <v/>
      </c>
      <c r="CA121" t="str">
        <f t="shared" si="36"/>
        <v/>
      </c>
      <c r="CB121" t="str">
        <f t="shared" si="36"/>
        <v/>
      </c>
      <c r="CC121" t="str">
        <f t="shared" si="36"/>
        <v/>
      </c>
      <c r="CD121" t="str">
        <f t="shared" si="36"/>
        <v/>
      </c>
      <c r="CE121" t="str">
        <f t="shared" si="36"/>
        <v/>
      </c>
      <c r="CF121" t="str">
        <f t="shared" si="36"/>
        <v/>
      </c>
      <c r="CG121" t="str">
        <f t="shared" si="36"/>
        <v/>
      </c>
      <c r="CH121" t="str">
        <f t="shared" si="36"/>
        <v/>
      </c>
      <c r="CI121" t="str">
        <f t="shared" si="36"/>
        <v/>
      </c>
      <c r="CJ121" t="str">
        <f t="shared" si="36"/>
        <v/>
      </c>
      <c r="CK121" t="str">
        <f t="shared" si="36"/>
        <v/>
      </c>
      <c r="CL121" t="str">
        <f t="shared" si="36"/>
        <v/>
      </c>
      <c r="CM121" t="str">
        <f t="shared" si="36"/>
        <v/>
      </c>
      <c r="CN121" t="str">
        <f t="shared" si="36"/>
        <v/>
      </c>
      <c r="CO121" t="str">
        <f t="shared" si="36"/>
        <v/>
      </c>
      <c r="CP121" t="str">
        <f t="shared" si="36"/>
        <v/>
      </c>
      <c r="CQ121" t="str">
        <f t="shared" si="36"/>
        <v/>
      </c>
      <c r="CR121" t="str">
        <f t="shared" si="36"/>
        <v/>
      </c>
      <c r="CS121" t="str">
        <f t="shared" si="36"/>
        <v/>
      </c>
      <c r="CT121" t="str">
        <f t="shared" si="36"/>
        <v/>
      </c>
      <c r="CU121" t="str">
        <f t="shared" si="36"/>
        <v/>
      </c>
      <c r="CV121" t="str">
        <f t="shared" si="36"/>
        <v/>
      </c>
      <c r="CW121" t="str">
        <f t="shared" si="36"/>
        <v/>
      </c>
      <c r="CX121">
        <f t="shared" si="36"/>
        <v>0</v>
      </c>
    </row>
    <row r="122" spans="1:102" x14ac:dyDescent="0.3">
      <c r="A122" t="str">
        <f t="shared" ref="A122:BL122" si="37">IF(NOT(A20=123456),A20,IF(NOT(A20="123456"),A20,"TEST"))</f>
        <v/>
      </c>
      <c r="B122" t="str">
        <f t="shared" si="37"/>
        <v/>
      </c>
      <c r="C122" t="str">
        <f t="shared" si="37"/>
        <v/>
      </c>
      <c r="D122" t="str">
        <f t="shared" si="37"/>
        <v/>
      </c>
      <c r="E122" t="str">
        <f t="shared" si="37"/>
        <v/>
      </c>
      <c r="F122" t="str">
        <f t="shared" si="37"/>
        <v/>
      </c>
      <c r="G122" t="str">
        <f t="shared" si="37"/>
        <v/>
      </c>
      <c r="H122" t="str">
        <f t="shared" si="37"/>
        <v/>
      </c>
      <c r="I122" t="str">
        <f t="shared" si="37"/>
        <v/>
      </c>
      <c r="J122" t="str">
        <f t="shared" si="37"/>
        <v/>
      </c>
      <c r="K122" t="str">
        <f t="shared" si="37"/>
        <v/>
      </c>
      <c r="L122" t="str">
        <f t="shared" si="37"/>
        <v/>
      </c>
      <c r="M122" t="str">
        <f t="shared" si="37"/>
        <v/>
      </c>
      <c r="N122" t="str">
        <f t="shared" si="37"/>
        <v/>
      </c>
      <c r="O122" t="str">
        <f t="shared" si="37"/>
        <v/>
      </c>
      <c r="P122" t="str">
        <f t="shared" si="37"/>
        <v/>
      </c>
      <c r="Q122" t="str">
        <f t="shared" si="37"/>
        <v/>
      </c>
      <c r="R122" t="str">
        <f t="shared" si="37"/>
        <v/>
      </c>
      <c r="S122" t="str">
        <f t="shared" si="37"/>
        <v/>
      </c>
      <c r="T122" t="str">
        <f t="shared" si="37"/>
        <v/>
      </c>
      <c r="U122" t="str">
        <f t="shared" si="37"/>
        <v/>
      </c>
      <c r="V122" t="str">
        <f t="shared" si="37"/>
        <v/>
      </c>
      <c r="W122" t="str">
        <f t="shared" si="37"/>
        <v/>
      </c>
      <c r="X122" t="str">
        <f t="shared" si="37"/>
        <v/>
      </c>
      <c r="Y122" t="str">
        <f t="shared" si="37"/>
        <v/>
      </c>
      <c r="Z122" t="str">
        <f t="shared" si="37"/>
        <v/>
      </c>
      <c r="AA122" t="str">
        <f t="shared" si="37"/>
        <v/>
      </c>
      <c r="AB122" t="str">
        <f t="shared" si="37"/>
        <v/>
      </c>
      <c r="AC122" t="str">
        <f t="shared" si="37"/>
        <v/>
      </c>
      <c r="AD122" t="str">
        <f t="shared" si="37"/>
        <v/>
      </c>
      <c r="AE122" t="str">
        <f t="shared" si="37"/>
        <v/>
      </c>
      <c r="AF122" t="str">
        <f t="shared" si="37"/>
        <v/>
      </c>
      <c r="AG122" t="str">
        <f t="shared" si="37"/>
        <v/>
      </c>
      <c r="AH122" t="str">
        <f t="shared" si="37"/>
        <v/>
      </c>
      <c r="AI122" t="str">
        <f t="shared" si="37"/>
        <v/>
      </c>
      <c r="AJ122" t="str">
        <f t="shared" si="37"/>
        <v/>
      </c>
      <c r="AK122" t="str">
        <f t="shared" si="37"/>
        <v/>
      </c>
      <c r="AL122" t="str">
        <f t="shared" si="37"/>
        <v/>
      </c>
      <c r="AM122" t="str">
        <f t="shared" si="37"/>
        <v/>
      </c>
      <c r="AN122" t="str">
        <f t="shared" si="37"/>
        <v/>
      </c>
      <c r="AO122" t="str">
        <f t="shared" si="37"/>
        <v/>
      </c>
      <c r="AP122" t="str">
        <f t="shared" si="37"/>
        <v/>
      </c>
      <c r="AQ122" t="str">
        <f t="shared" si="37"/>
        <v/>
      </c>
      <c r="AR122" t="str">
        <f t="shared" si="37"/>
        <v/>
      </c>
      <c r="AS122" t="str">
        <f t="shared" si="37"/>
        <v/>
      </c>
      <c r="AT122" t="str">
        <f t="shared" si="37"/>
        <v/>
      </c>
      <c r="AU122" t="str">
        <f t="shared" si="37"/>
        <v/>
      </c>
      <c r="AV122" t="str">
        <f t="shared" si="37"/>
        <v/>
      </c>
      <c r="AW122" t="str">
        <f t="shared" si="37"/>
        <v/>
      </c>
      <c r="AX122" t="str">
        <f t="shared" si="37"/>
        <v/>
      </c>
      <c r="AY122" t="str">
        <f t="shared" si="37"/>
        <v/>
      </c>
      <c r="AZ122" t="str">
        <f t="shared" si="37"/>
        <v/>
      </c>
      <c r="BA122" t="str">
        <f t="shared" si="37"/>
        <v/>
      </c>
      <c r="BB122" t="str">
        <f t="shared" si="37"/>
        <v/>
      </c>
      <c r="BC122" t="str">
        <f t="shared" si="37"/>
        <v/>
      </c>
      <c r="BD122" t="str">
        <f t="shared" si="37"/>
        <v/>
      </c>
      <c r="BE122" t="str">
        <f t="shared" si="37"/>
        <v/>
      </c>
      <c r="BF122" t="str">
        <f t="shared" si="37"/>
        <v/>
      </c>
      <c r="BG122" t="str">
        <f t="shared" si="37"/>
        <v/>
      </c>
      <c r="BH122" t="str">
        <f t="shared" si="37"/>
        <v/>
      </c>
      <c r="BI122" t="str">
        <f t="shared" si="37"/>
        <v/>
      </c>
      <c r="BJ122" t="str">
        <f t="shared" si="37"/>
        <v/>
      </c>
      <c r="BK122" t="str">
        <f t="shared" si="37"/>
        <v/>
      </c>
      <c r="BL122" t="str">
        <f t="shared" si="37"/>
        <v/>
      </c>
      <c r="BM122" t="str">
        <f t="shared" ref="BM122:CX122" si="38">IF(NOT(BM20=123456),BM20,IF(NOT(BM20="123456"),BM20,"TEST"))</f>
        <v/>
      </c>
      <c r="BN122" t="str">
        <f t="shared" si="38"/>
        <v/>
      </c>
      <c r="BO122" t="str">
        <f t="shared" si="38"/>
        <v/>
      </c>
      <c r="BP122" t="str">
        <f t="shared" si="38"/>
        <v/>
      </c>
      <c r="BQ122" t="str">
        <f t="shared" si="38"/>
        <v/>
      </c>
      <c r="BR122" t="str">
        <f t="shared" si="38"/>
        <v/>
      </c>
      <c r="BS122" t="str">
        <f t="shared" si="38"/>
        <v/>
      </c>
      <c r="BT122" t="str">
        <f t="shared" si="38"/>
        <v/>
      </c>
      <c r="BU122" t="str">
        <f t="shared" si="38"/>
        <v/>
      </c>
      <c r="BV122" t="str">
        <f t="shared" si="38"/>
        <v/>
      </c>
      <c r="BW122" t="str">
        <f t="shared" si="38"/>
        <v/>
      </c>
      <c r="BX122" t="str">
        <f t="shared" si="38"/>
        <v/>
      </c>
      <c r="BY122" t="str">
        <f t="shared" si="38"/>
        <v/>
      </c>
      <c r="BZ122" t="str">
        <f t="shared" si="38"/>
        <v/>
      </c>
      <c r="CA122" t="str">
        <f t="shared" si="38"/>
        <v/>
      </c>
      <c r="CB122" t="str">
        <f t="shared" si="38"/>
        <v/>
      </c>
      <c r="CC122" t="str">
        <f t="shared" si="38"/>
        <v/>
      </c>
      <c r="CD122" t="str">
        <f t="shared" si="38"/>
        <v/>
      </c>
      <c r="CE122" t="str">
        <f t="shared" si="38"/>
        <v/>
      </c>
      <c r="CF122" t="str">
        <f t="shared" si="38"/>
        <v/>
      </c>
      <c r="CG122" t="str">
        <f t="shared" si="38"/>
        <v/>
      </c>
      <c r="CH122" t="str">
        <f t="shared" si="38"/>
        <v/>
      </c>
      <c r="CI122" t="str">
        <f t="shared" si="38"/>
        <v/>
      </c>
      <c r="CJ122" t="str">
        <f t="shared" si="38"/>
        <v/>
      </c>
      <c r="CK122" t="str">
        <f t="shared" si="38"/>
        <v/>
      </c>
      <c r="CL122" t="str">
        <f t="shared" si="38"/>
        <v/>
      </c>
      <c r="CM122" t="str">
        <f t="shared" si="38"/>
        <v/>
      </c>
      <c r="CN122" t="str">
        <f t="shared" si="38"/>
        <v/>
      </c>
      <c r="CO122" t="str">
        <f t="shared" si="38"/>
        <v/>
      </c>
      <c r="CP122" t="str">
        <f t="shared" si="38"/>
        <v/>
      </c>
      <c r="CQ122" t="str">
        <f t="shared" si="38"/>
        <v/>
      </c>
      <c r="CR122" t="str">
        <f t="shared" si="38"/>
        <v/>
      </c>
      <c r="CS122" t="str">
        <f t="shared" si="38"/>
        <v/>
      </c>
      <c r="CT122" t="str">
        <f t="shared" si="38"/>
        <v/>
      </c>
      <c r="CU122" t="str">
        <f t="shared" si="38"/>
        <v/>
      </c>
      <c r="CV122" t="str">
        <f t="shared" si="38"/>
        <v/>
      </c>
      <c r="CW122" t="str">
        <f t="shared" si="38"/>
        <v/>
      </c>
      <c r="CX122">
        <f t="shared" si="38"/>
        <v>0</v>
      </c>
    </row>
    <row r="123" spans="1:102" x14ac:dyDescent="0.3">
      <c r="A123" t="str">
        <f t="shared" ref="A123:BL123" si="39">IF(NOT(A21=123456),A21,IF(NOT(A21="123456"),A21,"TEST"))</f>
        <v/>
      </c>
      <c r="B123" t="str">
        <f t="shared" si="39"/>
        <v/>
      </c>
      <c r="C123" t="str">
        <f t="shared" si="39"/>
        <v/>
      </c>
      <c r="D123" t="str">
        <f t="shared" si="39"/>
        <v/>
      </c>
      <c r="E123" t="str">
        <f t="shared" si="39"/>
        <v/>
      </c>
      <c r="F123" t="str">
        <f t="shared" si="39"/>
        <v/>
      </c>
      <c r="G123" t="str">
        <f t="shared" si="39"/>
        <v/>
      </c>
      <c r="H123" t="str">
        <f t="shared" si="39"/>
        <v/>
      </c>
      <c r="I123" t="str">
        <f t="shared" si="39"/>
        <v/>
      </c>
      <c r="J123" t="str">
        <f t="shared" si="39"/>
        <v/>
      </c>
      <c r="K123" t="str">
        <f t="shared" si="39"/>
        <v/>
      </c>
      <c r="L123" t="str">
        <f t="shared" si="39"/>
        <v/>
      </c>
      <c r="M123" t="str">
        <f t="shared" si="39"/>
        <v/>
      </c>
      <c r="N123" t="str">
        <f t="shared" si="39"/>
        <v/>
      </c>
      <c r="O123" t="str">
        <f t="shared" si="39"/>
        <v/>
      </c>
      <c r="P123" t="str">
        <f t="shared" si="39"/>
        <v/>
      </c>
      <c r="Q123" t="str">
        <f t="shared" si="39"/>
        <v/>
      </c>
      <c r="R123" t="str">
        <f t="shared" si="39"/>
        <v/>
      </c>
      <c r="S123" t="str">
        <f t="shared" si="39"/>
        <v/>
      </c>
      <c r="T123" t="str">
        <f t="shared" si="39"/>
        <v/>
      </c>
      <c r="U123" t="str">
        <f t="shared" si="39"/>
        <v/>
      </c>
      <c r="V123" t="str">
        <f t="shared" si="39"/>
        <v/>
      </c>
      <c r="W123" t="str">
        <f t="shared" si="39"/>
        <v/>
      </c>
      <c r="X123" t="str">
        <f t="shared" si="39"/>
        <v/>
      </c>
      <c r="Y123" t="str">
        <f t="shared" si="39"/>
        <v/>
      </c>
      <c r="Z123" t="str">
        <f t="shared" si="39"/>
        <v/>
      </c>
      <c r="AA123" t="str">
        <f t="shared" si="39"/>
        <v/>
      </c>
      <c r="AB123" t="str">
        <f t="shared" si="39"/>
        <v/>
      </c>
      <c r="AC123" t="str">
        <f t="shared" si="39"/>
        <v/>
      </c>
      <c r="AD123" t="str">
        <f t="shared" si="39"/>
        <v/>
      </c>
      <c r="AE123" t="str">
        <f t="shared" si="39"/>
        <v/>
      </c>
      <c r="AF123" t="str">
        <f t="shared" si="39"/>
        <v/>
      </c>
      <c r="AG123" t="str">
        <f t="shared" si="39"/>
        <v/>
      </c>
      <c r="AH123" t="str">
        <f t="shared" si="39"/>
        <v/>
      </c>
      <c r="AI123" t="str">
        <f t="shared" si="39"/>
        <v/>
      </c>
      <c r="AJ123" t="str">
        <f t="shared" si="39"/>
        <v/>
      </c>
      <c r="AK123" t="str">
        <f t="shared" si="39"/>
        <v/>
      </c>
      <c r="AL123" t="str">
        <f t="shared" si="39"/>
        <v/>
      </c>
      <c r="AM123" t="str">
        <f t="shared" si="39"/>
        <v/>
      </c>
      <c r="AN123" t="str">
        <f t="shared" si="39"/>
        <v/>
      </c>
      <c r="AO123" t="str">
        <f t="shared" si="39"/>
        <v/>
      </c>
      <c r="AP123" t="str">
        <f t="shared" si="39"/>
        <v/>
      </c>
      <c r="AQ123" t="str">
        <f t="shared" si="39"/>
        <v/>
      </c>
      <c r="AR123" t="str">
        <f t="shared" si="39"/>
        <v/>
      </c>
      <c r="AS123" t="str">
        <f t="shared" si="39"/>
        <v/>
      </c>
      <c r="AT123" t="str">
        <f t="shared" si="39"/>
        <v/>
      </c>
      <c r="AU123" t="str">
        <f t="shared" si="39"/>
        <v/>
      </c>
      <c r="AV123" t="str">
        <f t="shared" si="39"/>
        <v/>
      </c>
      <c r="AW123" t="str">
        <f t="shared" si="39"/>
        <v/>
      </c>
      <c r="AX123" t="str">
        <f t="shared" si="39"/>
        <v/>
      </c>
      <c r="AY123" t="str">
        <f t="shared" si="39"/>
        <v/>
      </c>
      <c r="AZ123" t="str">
        <f t="shared" si="39"/>
        <v/>
      </c>
      <c r="BA123" t="str">
        <f t="shared" si="39"/>
        <v/>
      </c>
      <c r="BB123" t="str">
        <f t="shared" si="39"/>
        <v/>
      </c>
      <c r="BC123" t="str">
        <f t="shared" si="39"/>
        <v/>
      </c>
      <c r="BD123" t="str">
        <f t="shared" si="39"/>
        <v/>
      </c>
      <c r="BE123" t="str">
        <f t="shared" si="39"/>
        <v/>
      </c>
      <c r="BF123" t="str">
        <f t="shared" si="39"/>
        <v/>
      </c>
      <c r="BG123" t="str">
        <f t="shared" si="39"/>
        <v/>
      </c>
      <c r="BH123" t="str">
        <f t="shared" si="39"/>
        <v/>
      </c>
      <c r="BI123" t="str">
        <f t="shared" si="39"/>
        <v/>
      </c>
      <c r="BJ123" t="str">
        <f t="shared" si="39"/>
        <v/>
      </c>
      <c r="BK123" t="str">
        <f t="shared" si="39"/>
        <v/>
      </c>
      <c r="BL123" t="str">
        <f t="shared" si="39"/>
        <v/>
      </c>
      <c r="BM123" t="str">
        <f t="shared" ref="BM123:CX123" si="40">IF(NOT(BM21=123456),BM21,IF(NOT(BM21="123456"),BM21,"TEST"))</f>
        <v/>
      </c>
      <c r="BN123" t="str">
        <f t="shared" si="40"/>
        <v/>
      </c>
      <c r="BO123" t="str">
        <f t="shared" si="40"/>
        <v/>
      </c>
      <c r="BP123" t="str">
        <f t="shared" si="40"/>
        <v/>
      </c>
      <c r="BQ123" t="str">
        <f t="shared" si="40"/>
        <v/>
      </c>
      <c r="BR123" t="str">
        <f t="shared" si="40"/>
        <v/>
      </c>
      <c r="BS123" t="str">
        <f t="shared" si="40"/>
        <v/>
      </c>
      <c r="BT123" t="str">
        <f t="shared" si="40"/>
        <v/>
      </c>
      <c r="BU123" t="str">
        <f t="shared" si="40"/>
        <v/>
      </c>
      <c r="BV123" t="str">
        <f t="shared" si="40"/>
        <v/>
      </c>
      <c r="BW123" t="str">
        <f t="shared" si="40"/>
        <v/>
      </c>
      <c r="BX123" t="str">
        <f t="shared" si="40"/>
        <v/>
      </c>
      <c r="BY123" t="str">
        <f t="shared" si="40"/>
        <v/>
      </c>
      <c r="BZ123" t="str">
        <f t="shared" si="40"/>
        <v/>
      </c>
      <c r="CA123" t="str">
        <f t="shared" si="40"/>
        <v/>
      </c>
      <c r="CB123" t="str">
        <f t="shared" si="40"/>
        <v/>
      </c>
      <c r="CC123" t="str">
        <f t="shared" si="40"/>
        <v/>
      </c>
      <c r="CD123" t="str">
        <f t="shared" si="40"/>
        <v/>
      </c>
      <c r="CE123" t="str">
        <f t="shared" si="40"/>
        <v/>
      </c>
      <c r="CF123" t="str">
        <f t="shared" si="40"/>
        <v/>
      </c>
      <c r="CG123" t="str">
        <f t="shared" si="40"/>
        <v/>
      </c>
      <c r="CH123" t="str">
        <f t="shared" si="40"/>
        <v/>
      </c>
      <c r="CI123" t="str">
        <f t="shared" si="40"/>
        <v/>
      </c>
      <c r="CJ123" t="str">
        <f t="shared" si="40"/>
        <v/>
      </c>
      <c r="CK123" t="str">
        <f t="shared" si="40"/>
        <v/>
      </c>
      <c r="CL123" t="str">
        <f t="shared" si="40"/>
        <v/>
      </c>
      <c r="CM123" t="str">
        <f t="shared" si="40"/>
        <v/>
      </c>
      <c r="CN123" t="str">
        <f t="shared" si="40"/>
        <v/>
      </c>
      <c r="CO123" t="str">
        <f t="shared" si="40"/>
        <v/>
      </c>
      <c r="CP123" t="str">
        <f t="shared" si="40"/>
        <v/>
      </c>
      <c r="CQ123" t="str">
        <f t="shared" si="40"/>
        <v/>
      </c>
      <c r="CR123" t="str">
        <f t="shared" si="40"/>
        <v/>
      </c>
      <c r="CS123" t="str">
        <f t="shared" si="40"/>
        <v/>
      </c>
      <c r="CT123" t="str">
        <f t="shared" si="40"/>
        <v/>
      </c>
      <c r="CU123" t="str">
        <f t="shared" si="40"/>
        <v/>
      </c>
      <c r="CV123" t="str">
        <f t="shared" si="40"/>
        <v/>
      </c>
      <c r="CW123" t="str">
        <f t="shared" si="40"/>
        <v/>
      </c>
      <c r="CX123">
        <f t="shared" si="40"/>
        <v>0</v>
      </c>
    </row>
    <row r="124" spans="1:102" x14ac:dyDescent="0.3">
      <c r="A124" t="str">
        <f t="shared" ref="A124:BL124" si="41">IF(NOT(A22=123456),A22,IF(NOT(A22="123456"),A22,"TEST"))</f>
        <v/>
      </c>
      <c r="B124" t="str">
        <f t="shared" si="41"/>
        <v/>
      </c>
      <c r="C124" t="str">
        <f t="shared" si="41"/>
        <v/>
      </c>
      <c r="D124" t="str">
        <f t="shared" si="41"/>
        <v/>
      </c>
      <c r="E124" t="str">
        <f t="shared" si="41"/>
        <v/>
      </c>
      <c r="F124" t="str">
        <f t="shared" si="41"/>
        <v/>
      </c>
      <c r="G124" t="str">
        <f t="shared" si="41"/>
        <v/>
      </c>
      <c r="H124" t="str">
        <f t="shared" si="41"/>
        <v/>
      </c>
      <c r="I124" t="str">
        <f t="shared" si="41"/>
        <v/>
      </c>
      <c r="J124" t="str">
        <f t="shared" si="41"/>
        <v/>
      </c>
      <c r="K124" t="str">
        <f t="shared" si="41"/>
        <v/>
      </c>
      <c r="L124" t="str">
        <f t="shared" si="41"/>
        <v/>
      </c>
      <c r="M124" t="str">
        <f t="shared" si="41"/>
        <v/>
      </c>
      <c r="N124" t="str">
        <f t="shared" si="41"/>
        <v/>
      </c>
      <c r="O124" t="str">
        <f t="shared" si="41"/>
        <v/>
      </c>
      <c r="P124" t="str">
        <f t="shared" si="41"/>
        <v/>
      </c>
      <c r="Q124" t="str">
        <f t="shared" si="41"/>
        <v/>
      </c>
      <c r="R124" t="str">
        <f t="shared" si="41"/>
        <v/>
      </c>
      <c r="S124" t="str">
        <f t="shared" si="41"/>
        <v/>
      </c>
      <c r="T124" t="str">
        <f t="shared" si="41"/>
        <v/>
      </c>
      <c r="U124" t="str">
        <f t="shared" si="41"/>
        <v/>
      </c>
      <c r="V124" t="str">
        <f t="shared" si="41"/>
        <v/>
      </c>
      <c r="W124" t="str">
        <f t="shared" si="41"/>
        <v/>
      </c>
      <c r="X124" t="str">
        <f t="shared" si="41"/>
        <v/>
      </c>
      <c r="Y124" t="str">
        <f t="shared" si="41"/>
        <v/>
      </c>
      <c r="Z124" t="str">
        <f t="shared" si="41"/>
        <v/>
      </c>
      <c r="AA124" t="str">
        <f t="shared" si="41"/>
        <v/>
      </c>
      <c r="AB124" t="str">
        <f t="shared" si="41"/>
        <v/>
      </c>
      <c r="AC124" t="str">
        <f t="shared" si="41"/>
        <v/>
      </c>
      <c r="AD124" t="str">
        <f t="shared" si="41"/>
        <v/>
      </c>
      <c r="AE124" t="str">
        <f t="shared" si="41"/>
        <v/>
      </c>
      <c r="AF124" t="str">
        <f t="shared" si="41"/>
        <v/>
      </c>
      <c r="AG124" t="str">
        <f t="shared" si="41"/>
        <v/>
      </c>
      <c r="AH124" t="str">
        <f t="shared" si="41"/>
        <v/>
      </c>
      <c r="AI124" t="str">
        <f t="shared" si="41"/>
        <v/>
      </c>
      <c r="AJ124" t="str">
        <f t="shared" si="41"/>
        <v/>
      </c>
      <c r="AK124" t="str">
        <f t="shared" si="41"/>
        <v/>
      </c>
      <c r="AL124" t="str">
        <f t="shared" si="41"/>
        <v/>
      </c>
      <c r="AM124" t="str">
        <f t="shared" si="41"/>
        <v/>
      </c>
      <c r="AN124" t="str">
        <f t="shared" si="41"/>
        <v/>
      </c>
      <c r="AO124" t="str">
        <f t="shared" si="41"/>
        <v/>
      </c>
      <c r="AP124" t="str">
        <f t="shared" si="41"/>
        <v/>
      </c>
      <c r="AQ124" t="str">
        <f t="shared" si="41"/>
        <v/>
      </c>
      <c r="AR124" t="str">
        <f t="shared" si="41"/>
        <v/>
      </c>
      <c r="AS124" t="str">
        <f t="shared" si="41"/>
        <v/>
      </c>
      <c r="AT124" t="str">
        <f t="shared" si="41"/>
        <v/>
      </c>
      <c r="AU124" t="str">
        <f t="shared" si="41"/>
        <v/>
      </c>
      <c r="AV124" t="str">
        <f t="shared" si="41"/>
        <v/>
      </c>
      <c r="AW124" t="str">
        <f t="shared" si="41"/>
        <v/>
      </c>
      <c r="AX124" t="str">
        <f t="shared" si="41"/>
        <v/>
      </c>
      <c r="AY124" t="str">
        <f t="shared" si="41"/>
        <v/>
      </c>
      <c r="AZ124" t="str">
        <f t="shared" si="41"/>
        <v/>
      </c>
      <c r="BA124" t="str">
        <f t="shared" si="41"/>
        <v/>
      </c>
      <c r="BB124" t="str">
        <f t="shared" si="41"/>
        <v/>
      </c>
      <c r="BC124" t="str">
        <f t="shared" si="41"/>
        <v/>
      </c>
      <c r="BD124" t="str">
        <f t="shared" si="41"/>
        <v/>
      </c>
      <c r="BE124" t="str">
        <f t="shared" si="41"/>
        <v/>
      </c>
      <c r="BF124" t="str">
        <f t="shared" si="41"/>
        <v/>
      </c>
      <c r="BG124" t="str">
        <f t="shared" si="41"/>
        <v/>
      </c>
      <c r="BH124" t="str">
        <f t="shared" si="41"/>
        <v/>
      </c>
      <c r="BI124" t="str">
        <f t="shared" si="41"/>
        <v/>
      </c>
      <c r="BJ124" t="str">
        <f t="shared" si="41"/>
        <v/>
      </c>
      <c r="BK124" t="str">
        <f t="shared" si="41"/>
        <v/>
      </c>
      <c r="BL124" t="str">
        <f t="shared" si="41"/>
        <v/>
      </c>
      <c r="BM124" t="str">
        <f t="shared" ref="BM124:CX124" si="42">IF(NOT(BM22=123456),BM22,IF(NOT(BM22="123456"),BM22,"TEST"))</f>
        <v/>
      </c>
      <c r="BN124" t="str">
        <f t="shared" si="42"/>
        <v/>
      </c>
      <c r="BO124" t="str">
        <f t="shared" si="42"/>
        <v/>
      </c>
      <c r="BP124" t="str">
        <f t="shared" si="42"/>
        <v/>
      </c>
      <c r="BQ124" t="str">
        <f t="shared" si="42"/>
        <v/>
      </c>
      <c r="BR124" t="str">
        <f t="shared" si="42"/>
        <v/>
      </c>
      <c r="BS124" t="str">
        <f t="shared" si="42"/>
        <v/>
      </c>
      <c r="BT124" t="str">
        <f t="shared" si="42"/>
        <v/>
      </c>
      <c r="BU124" t="str">
        <f t="shared" si="42"/>
        <v/>
      </c>
      <c r="BV124" t="str">
        <f t="shared" si="42"/>
        <v/>
      </c>
      <c r="BW124" t="str">
        <f t="shared" si="42"/>
        <v/>
      </c>
      <c r="BX124" t="str">
        <f t="shared" si="42"/>
        <v/>
      </c>
      <c r="BY124" t="str">
        <f t="shared" si="42"/>
        <v/>
      </c>
      <c r="BZ124" t="str">
        <f t="shared" si="42"/>
        <v/>
      </c>
      <c r="CA124" t="str">
        <f t="shared" si="42"/>
        <v/>
      </c>
      <c r="CB124" t="str">
        <f t="shared" si="42"/>
        <v/>
      </c>
      <c r="CC124" t="str">
        <f t="shared" si="42"/>
        <v/>
      </c>
      <c r="CD124" t="str">
        <f t="shared" si="42"/>
        <v/>
      </c>
      <c r="CE124" t="str">
        <f t="shared" si="42"/>
        <v/>
      </c>
      <c r="CF124" t="str">
        <f t="shared" si="42"/>
        <v/>
      </c>
      <c r="CG124" t="str">
        <f t="shared" si="42"/>
        <v/>
      </c>
      <c r="CH124" t="str">
        <f t="shared" si="42"/>
        <v/>
      </c>
      <c r="CI124" t="str">
        <f t="shared" si="42"/>
        <v/>
      </c>
      <c r="CJ124" t="str">
        <f t="shared" si="42"/>
        <v/>
      </c>
      <c r="CK124" t="str">
        <f t="shared" si="42"/>
        <v/>
      </c>
      <c r="CL124" t="str">
        <f t="shared" si="42"/>
        <v/>
      </c>
      <c r="CM124" t="str">
        <f t="shared" si="42"/>
        <v/>
      </c>
      <c r="CN124" t="str">
        <f t="shared" si="42"/>
        <v/>
      </c>
      <c r="CO124" t="str">
        <f t="shared" si="42"/>
        <v/>
      </c>
      <c r="CP124" t="str">
        <f t="shared" si="42"/>
        <v/>
      </c>
      <c r="CQ124" t="str">
        <f t="shared" si="42"/>
        <v/>
      </c>
      <c r="CR124" t="str">
        <f t="shared" si="42"/>
        <v/>
      </c>
      <c r="CS124" t="str">
        <f t="shared" si="42"/>
        <v/>
      </c>
      <c r="CT124" t="str">
        <f t="shared" si="42"/>
        <v/>
      </c>
      <c r="CU124" t="str">
        <f t="shared" si="42"/>
        <v/>
      </c>
      <c r="CV124" t="str">
        <f t="shared" si="42"/>
        <v/>
      </c>
      <c r="CW124" t="str">
        <f t="shared" si="42"/>
        <v/>
      </c>
      <c r="CX124">
        <f t="shared" si="42"/>
        <v>0</v>
      </c>
    </row>
    <row r="125" spans="1:102" x14ac:dyDescent="0.3">
      <c r="A125" t="str">
        <f t="shared" ref="A125:BL125" si="43">IF(NOT(A23=123456),A23,IF(NOT(A23="123456"),A23,"TEST"))</f>
        <v/>
      </c>
      <c r="B125" t="str">
        <f t="shared" si="43"/>
        <v/>
      </c>
      <c r="C125" t="str">
        <f t="shared" si="43"/>
        <v/>
      </c>
      <c r="D125" t="str">
        <f t="shared" si="43"/>
        <v/>
      </c>
      <c r="E125" t="str">
        <f t="shared" si="43"/>
        <v/>
      </c>
      <c r="F125" t="str">
        <f t="shared" si="43"/>
        <v/>
      </c>
      <c r="G125" t="str">
        <f t="shared" si="43"/>
        <v/>
      </c>
      <c r="H125" t="str">
        <f t="shared" si="43"/>
        <v/>
      </c>
      <c r="I125" t="str">
        <f t="shared" si="43"/>
        <v/>
      </c>
      <c r="J125" t="str">
        <f t="shared" si="43"/>
        <v/>
      </c>
      <c r="K125" t="str">
        <f t="shared" si="43"/>
        <v/>
      </c>
      <c r="L125" t="str">
        <f t="shared" si="43"/>
        <v/>
      </c>
      <c r="M125" t="str">
        <f t="shared" si="43"/>
        <v/>
      </c>
      <c r="N125" t="str">
        <f t="shared" si="43"/>
        <v/>
      </c>
      <c r="O125" t="str">
        <f t="shared" si="43"/>
        <v/>
      </c>
      <c r="P125" t="str">
        <f t="shared" si="43"/>
        <v/>
      </c>
      <c r="Q125" t="str">
        <f t="shared" si="43"/>
        <v/>
      </c>
      <c r="R125" t="str">
        <f t="shared" si="43"/>
        <v/>
      </c>
      <c r="S125" t="str">
        <f t="shared" si="43"/>
        <v/>
      </c>
      <c r="T125" t="str">
        <f t="shared" si="43"/>
        <v/>
      </c>
      <c r="U125" t="str">
        <f t="shared" si="43"/>
        <v/>
      </c>
      <c r="V125" t="str">
        <f t="shared" si="43"/>
        <v/>
      </c>
      <c r="W125" t="str">
        <f t="shared" si="43"/>
        <v/>
      </c>
      <c r="X125" t="str">
        <f t="shared" si="43"/>
        <v/>
      </c>
      <c r="Y125" t="str">
        <f t="shared" si="43"/>
        <v/>
      </c>
      <c r="Z125" t="str">
        <f t="shared" si="43"/>
        <v/>
      </c>
      <c r="AA125" t="str">
        <f t="shared" si="43"/>
        <v/>
      </c>
      <c r="AB125" t="str">
        <f t="shared" si="43"/>
        <v/>
      </c>
      <c r="AC125" t="str">
        <f t="shared" si="43"/>
        <v/>
      </c>
      <c r="AD125" t="str">
        <f t="shared" si="43"/>
        <v/>
      </c>
      <c r="AE125" t="str">
        <f t="shared" si="43"/>
        <v/>
      </c>
      <c r="AF125" t="str">
        <f t="shared" si="43"/>
        <v/>
      </c>
      <c r="AG125" t="str">
        <f t="shared" si="43"/>
        <v/>
      </c>
      <c r="AH125" t="str">
        <f t="shared" si="43"/>
        <v/>
      </c>
      <c r="AI125" t="str">
        <f t="shared" si="43"/>
        <v/>
      </c>
      <c r="AJ125" t="str">
        <f t="shared" si="43"/>
        <v/>
      </c>
      <c r="AK125" t="str">
        <f t="shared" si="43"/>
        <v/>
      </c>
      <c r="AL125" t="str">
        <f t="shared" si="43"/>
        <v/>
      </c>
      <c r="AM125" t="str">
        <f t="shared" si="43"/>
        <v/>
      </c>
      <c r="AN125" t="str">
        <f t="shared" si="43"/>
        <v/>
      </c>
      <c r="AO125" t="str">
        <f t="shared" si="43"/>
        <v/>
      </c>
      <c r="AP125" t="str">
        <f t="shared" si="43"/>
        <v/>
      </c>
      <c r="AQ125" t="str">
        <f t="shared" si="43"/>
        <v/>
      </c>
      <c r="AR125" t="str">
        <f t="shared" si="43"/>
        <v/>
      </c>
      <c r="AS125" t="str">
        <f t="shared" si="43"/>
        <v/>
      </c>
      <c r="AT125" t="str">
        <f t="shared" si="43"/>
        <v/>
      </c>
      <c r="AU125" t="str">
        <f t="shared" si="43"/>
        <v/>
      </c>
      <c r="AV125" t="str">
        <f t="shared" si="43"/>
        <v/>
      </c>
      <c r="AW125" t="str">
        <f t="shared" si="43"/>
        <v/>
      </c>
      <c r="AX125" t="str">
        <f t="shared" si="43"/>
        <v/>
      </c>
      <c r="AY125" t="str">
        <f t="shared" si="43"/>
        <v/>
      </c>
      <c r="AZ125" t="str">
        <f t="shared" si="43"/>
        <v/>
      </c>
      <c r="BA125" t="str">
        <f t="shared" si="43"/>
        <v/>
      </c>
      <c r="BB125" t="str">
        <f t="shared" si="43"/>
        <v/>
      </c>
      <c r="BC125" t="str">
        <f t="shared" si="43"/>
        <v/>
      </c>
      <c r="BD125" t="str">
        <f t="shared" si="43"/>
        <v/>
      </c>
      <c r="BE125" t="str">
        <f t="shared" si="43"/>
        <v/>
      </c>
      <c r="BF125" t="str">
        <f t="shared" si="43"/>
        <v/>
      </c>
      <c r="BG125" t="str">
        <f t="shared" si="43"/>
        <v/>
      </c>
      <c r="BH125" t="str">
        <f t="shared" si="43"/>
        <v/>
      </c>
      <c r="BI125" t="str">
        <f t="shared" si="43"/>
        <v/>
      </c>
      <c r="BJ125" t="str">
        <f t="shared" si="43"/>
        <v/>
      </c>
      <c r="BK125" t="str">
        <f t="shared" si="43"/>
        <v/>
      </c>
      <c r="BL125" t="str">
        <f t="shared" si="43"/>
        <v/>
      </c>
      <c r="BM125" t="str">
        <f t="shared" ref="BM125:CX125" si="44">IF(NOT(BM23=123456),BM23,IF(NOT(BM23="123456"),BM23,"TEST"))</f>
        <v/>
      </c>
      <c r="BN125" t="str">
        <f t="shared" si="44"/>
        <v/>
      </c>
      <c r="BO125" t="str">
        <f t="shared" si="44"/>
        <v/>
      </c>
      <c r="BP125" t="str">
        <f t="shared" si="44"/>
        <v/>
      </c>
      <c r="BQ125" t="str">
        <f t="shared" si="44"/>
        <v/>
      </c>
      <c r="BR125" t="str">
        <f t="shared" si="44"/>
        <v/>
      </c>
      <c r="BS125" t="str">
        <f t="shared" si="44"/>
        <v/>
      </c>
      <c r="BT125" t="str">
        <f t="shared" si="44"/>
        <v/>
      </c>
      <c r="BU125" t="str">
        <f t="shared" si="44"/>
        <v/>
      </c>
      <c r="BV125" t="str">
        <f t="shared" si="44"/>
        <v/>
      </c>
      <c r="BW125" t="str">
        <f t="shared" si="44"/>
        <v/>
      </c>
      <c r="BX125" t="str">
        <f t="shared" si="44"/>
        <v/>
      </c>
      <c r="BY125" t="str">
        <f t="shared" si="44"/>
        <v/>
      </c>
      <c r="BZ125" t="str">
        <f t="shared" si="44"/>
        <v/>
      </c>
      <c r="CA125" t="str">
        <f t="shared" si="44"/>
        <v/>
      </c>
      <c r="CB125" t="str">
        <f t="shared" si="44"/>
        <v/>
      </c>
      <c r="CC125" t="str">
        <f t="shared" si="44"/>
        <v/>
      </c>
      <c r="CD125" t="str">
        <f t="shared" si="44"/>
        <v/>
      </c>
      <c r="CE125" t="str">
        <f t="shared" si="44"/>
        <v/>
      </c>
      <c r="CF125" t="str">
        <f t="shared" si="44"/>
        <v/>
      </c>
      <c r="CG125" t="str">
        <f t="shared" si="44"/>
        <v/>
      </c>
      <c r="CH125" t="str">
        <f t="shared" si="44"/>
        <v/>
      </c>
      <c r="CI125" t="str">
        <f t="shared" si="44"/>
        <v/>
      </c>
      <c r="CJ125" t="str">
        <f t="shared" si="44"/>
        <v/>
      </c>
      <c r="CK125" t="str">
        <f t="shared" si="44"/>
        <v/>
      </c>
      <c r="CL125" t="str">
        <f t="shared" si="44"/>
        <v/>
      </c>
      <c r="CM125" t="str">
        <f t="shared" si="44"/>
        <v/>
      </c>
      <c r="CN125" t="str">
        <f t="shared" si="44"/>
        <v/>
      </c>
      <c r="CO125" t="str">
        <f t="shared" si="44"/>
        <v/>
      </c>
      <c r="CP125" t="str">
        <f t="shared" si="44"/>
        <v/>
      </c>
      <c r="CQ125" t="str">
        <f t="shared" si="44"/>
        <v/>
      </c>
      <c r="CR125" t="str">
        <f t="shared" si="44"/>
        <v/>
      </c>
      <c r="CS125" t="str">
        <f t="shared" si="44"/>
        <v/>
      </c>
      <c r="CT125" t="str">
        <f t="shared" si="44"/>
        <v/>
      </c>
      <c r="CU125" t="str">
        <f t="shared" si="44"/>
        <v/>
      </c>
      <c r="CV125" t="str">
        <f t="shared" si="44"/>
        <v/>
      </c>
      <c r="CW125" t="str">
        <f t="shared" si="44"/>
        <v/>
      </c>
      <c r="CX125">
        <f t="shared" si="44"/>
        <v>0</v>
      </c>
    </row>
    <row r="126" spans="1:102" x14ac:dyDescent="0.3">
      <c r="A126" t="str">
        <f t="shared" ref="A126:BL126" si="45">IF(NOT(A24=123456),A24,IF(NOT(A24="123456"),A24,"TEST"))</f>
        <v/>
      </c>
      <c r="B126" t="str">
        <f t="shared" si="45"/>
        <v/>
      </c>
      <c r="C126" t="str">
        <f t="shared" si="45"/>
        <v/>
      </c>
      <c r="D126" t="str">
        <f t="shared" si="45"/>
        <v/>
      </c>
      <c r="E126" t="str">
        <f t="shared" si="45"/>
        <v/>
      </c>
      <c r="F126" t="str">
        <f t="shared" si="45"/>
        <v/>
      </c>
      <c r="G126" t="str">
        <f t="shared" si="45"/>
        <v/>
      </c>
      <c r="H126" t="str">
        <f t="shared" si="45"/>
        <v/>
      </c>
      <c r="I126" t="str">
        <f t="shared" si="45"/>
        <v/>
      </c>
      <c r="J126" t="str">
        <f t="shared" si="45"/>
        <v/>
      </c>
      <c r="K126" t="str">
        <f t="shared" si="45"/>
        <v/>
      </c>
      <c r="L126" t="str">
        <f t="shared" si="45"/>
        <v/>
      </c>
      <c r="M126" t="str">
        <f t="shared" si="45"/>
        <v/>
      </c>
      <c r="N126" t="str">
        <f t="shared" si="45"/>
        <v/>
      </c>
      <c r="O126" t="str">
        <f t="shared" si="45"/>
        <v/>
      </c>
      <c r="P126" t="str">
        <f t="shared" si="45"/>
        <v/>
      </c>
      <c r="Q126" t="str">
        <f t="shared" si="45"/>
        <v/>
      </c>
      <c r="R126" t="str">
        <f t="shared" si="45"/>
        <v/>
      </c>
      <c r="S126" t="str">
        <f t="shared" si="45"/>
        <v/>
      </c>
      <c r="T126" t="str">
        <f t="shared" si="45"/>
        <v/>
      </c>
      <c r="U126" t="str">
        <f t="shared" si="45"/>
        <v/>
      </c>
      <c r="V126" t="str">
        <f t="shared" si="45"/>
        <v/>
      </c>
      <c r="W126" t="str">
        <f t="shared" si="45"/>
        <v/>
      </c>
      <c r="X126" t="str">
        <f t="shared" si="45"/>
        <v/>
      </c>
      <c r="Y126" t="str">
        <f t="shared" si="45"/>
        <v/>
      </c>
      <c r="Z126" t="str">
        <f t="shared" si="45"/>
        <v/>
      </c>
      <c r="AA126" t="str">
        <f t="shared" si="45"/>
        <v/>
      </c>
      <c r="AB126" t="str">
        <f t="shared" si="45"/>
        <v/>
      </c>
      <c r="AC126" t="str">
        <f t="shared" si="45"/>
        <v/>
      </c>
      <c r="AD126" t="str">
        <f t="shared" si="45"/>
        <v/>
      </c>
      <c r="AE126" t="str">
        <f t="shared" si="45"/>
        <v/>
      </c>
      <c r="AF126" t="str">
        <f t="shared" si="45"/>
        <v/>
      </c>
      <c r="AG126" t="str">
        <f t="shared" si="45"/>
        <v/>
      </c>
      <c r="AH126" t="str">
        <f t="shared" si="45"/>
        <v/>
      </c>
      <c r="AI126" t="str">
        <f t="shared" si="45"/>
        <v/>
      </c>
      <c r="AJ126" t="str">
        <f t="shared" si="45"/>
        <v/>
      </c>
      <c r="AK126" t="str">
        <f t="shared" si="45"/>
        <v/>
      </c>
      <c r="AL126" t="str">
        <f t="shared" si="45"/>
        <v/>
      </c>
      <c r="AM126" t="str">
        <f t="shared" si="45"/>
        <v/>
      </c>
      <c r="AN126" t="str">
        <f t="shared" si="45"/>
        <v/>
      </c>
      <c r="AO126" t="str">
        <f t="shared" si="45"/>
        <v/>
      </c>
      <c r="AP126" t="str">
        <f t="shared" si="45"/>
        <v/>
      </c>
      <c r="AQ126" t="str">
        <f t="shared" si="45"/>
        <v/>
      </c>
      <c r="AR126" t="str">
        <f t="shared" si="45"/>
        <v/>
      </c>
      <c r="AS126" t="str">
        <f t="shared" si="45"/>
        <v/>
      </c>
      <c r="AT126" t="str">
        <f t="shared" si="45"/>
        <v/>
      </c>
      <c r="AU126" t="str">
        <f t="shared" si="45"/>
        <v/>
      </c>
      <c r="AV126" t="str">
        <f t="shared" si="45"/>
        <v/>
      </c>
      <c r="AW126" t="str">
        <f t="shared" si="45"/>
        <v/>
      </c>
      <c r="AX126" t="str">
        <f t="shared" si="45"/>
        <v/>
      </c>
      <c r="AY126" t="str">
        <f t="shared" si="45"/>
        <v/>
      </c>
      <c r="AZ126" t="str">
        <f t="shared" si="45"/>
        <v/>
      </c>
      <c r="BA126" t="str">
        <f t="shared" si="45"/>
        <v/>
      </c>
      <c r="BB126" t="str">
        <f t="shared" si="45"/>
        <v/>
      </c>
      <c r="BC126" t="str">
        <f t="shared" si="45"/>
        <v/>
      </c>
      <c r="BD126" t="str">
        <f t="shared" si="45"/>
        <v/>
      </c>
      <c r="BE126" t="str">
        <f t="shared" si="45"/>
        <v/>
      </c>
      <c r="BF126" t="str">
        <f t="shared" si="45"/>
        <v/>
      </c>
      <c r="BG126" t="str">
        <f t="shared" si="45"/>
        <v/>
      </c>
      <c r="BH126" t="str">
        <f t="shared" si="45"/>
        <v/>
      </c>
      <c r="BI126" t="str">
        <f t="shared" si="45"/>
        <v/>
      </c>
      <c r="BJ126" t="str">
        <f t="shared" si="45"/>
        <v/>
      </c>
      <c r="BK126" t="str">
        <f t="shared" si="45"/>
        <v/>
      </c>
      <c r="BL126" t="str">
        <f t="shared" si="45"/>
        <v/>
      </c>
      <c r="BM126" t="str">
        <f t="shared" ref="BM126:CX126" si="46">IF(NOT(BM24=123456),BM24,IF(NOT(BM24="123456"),BM24,"TEST"))</f>
        <v/>
      </c>
      <c r="BN126" t="str">
        <f t="shared" si="46"/>
        <v/>
      </c>
      <c r="BO126" t="str">
        <f t="shared" si="46"/>
        <v/>
      </c>
      <c r="BP126" t="str">
        <f t="shared" si="46"/>
        <v/>
      </c>
      <c r="BQ126" t="str">
        <f t="shared" si="46"/>
        <v/>
      </c>
      <c r="BR126" t="str">
        <f t="shared" si="46"/>
        <v/>
      </c>
      <c r="BS126" t="str">
        <f t="shared" si="46"/>
        <v/>
      </c>
      <c r="BT126" t="str">
        <f t="shared" si="46"/>
        <v/>
      </c>
      <c r="BU126" t="str">
        <f t="shared" si="46"/>
        <v/>
      </c>
      <c r="BV126" t="str">
        <f t="shared" si="46"/>
        <v/>
      </c>
      <c r="BW126" t="str">
        <f t="shared" si="46"/>
        <v/>
      </c>
      <c r="BX126" t="str">
        <f t="shared" si="46"/>
        <v/>
      </c>
      <c r="BY126" t="str">
        <f t="shared" si="46"/>
        <v/>
      </c>
      <c r="BZ126" t="str">
        <f t="shared" si="46"/>
        <v/>
      </c>
      <c r="CA126" t="str">
        <f t="shared" si="46"/>
        <v/>
      </c>
      <c r="CB126" t="str">
        <f t="shared" si="46"/>
        <v/>
      </c>
      <c r="CC126" t="str">
        <f t="shared" si="46"/>
        <v/>
      </c>
      <c r="CD126" t="str">
        <f t="shared" si="46"/>
        <v/>
      </c>
      <c r="CE126" t="str">
        <f t="shared" si="46"/>
        <v/>
      </c>
      <c r="CF126" t="str">
        <f t="shared" si="46"/>
        <v/>
      </c>
      <c r="CG126" t="str">
        <f t="shared" si="46"/>
        <v/>
      </c>
      <c r="CH126" t="str">
        <f t="shared" si="46"/>
        <v/>
      </c>
      <c r="CI126" t="str">
        <f t="shared" si="46"/>
        <v/>
      </c>
      <c r="CJ126" t="str">
        <f t="shared" si="46"/>
        <v/>
      </c>
      <c r="CK126" t="str">
        <f t="shared" si="46"/>
        <v/>
      </c>
      <c r="CL126" t="str">
        <f t="shared" si="46"/>
        <v/>
      </c>
      <c r="CM126" t="str">
        <f t="shared" si="46"/>
        <v/>
      </c>
      <c r="CN126" t="str">
        <f t="shared" si="46"/>
        <v/>
      </c>
      <c r="CO126" t="str">
        <f t="shared" si="46"/>
        <v/>
      </c>
      <c r="CP126" t="str">
        <f t="shared" si="46"/>
        <v/>
      </c>
      <c r="CQ126" t="str">
        <f t="shared" si="46"/>
        <v/>
      </c>
      <c r="CR126" t="str">
        <f t="shared" si="46"/>
        <v/>
      </c>
      <c r="CS126" t="str">
        <f t="shared" si="46"/>
        <v/>
      </c>
      <c r="CT126" t="str">
        <f t="shared" si="46"/>
        <v/>
      </c>
      <c r="CU126" t="str">
        <f t="shared" si="46"/>
        <v/>
      </c>
      <c r="CV126" t="str">
        <f t="shared" si="46"/>
        <v/>
      </c>
      <c r="CW126" t="str">
        <f t="shared" si="46"/>
        <v/>
      </c>
      <c r="CX126">
        <f t="shared" si="46"/>
        <v>0</v>
      </c>
    </row>
    <row r="127" spans="1:102" x14ac:dyDescent="0.3">
      <c r="A127" t="str">
        <f t="shared" ref="A127:BL127" si="47">IF(NOT(A25=123456),A25,IF(NOT(A25="123456"),A25,"TEST"))</f>
        <v/>
      </c>
      <c r="B127" t="str">
        <f t="shared" si="47"/>
        <v/>
      </c>
      <c r="C127" t="str">
        <f t="shared" si="47"/>
        <v/>
      </c>
      <c r="D127" t="str">
        <f t="shared" si="47"/>
        <v/>
      </c>
      <c r="E127" t="str">
        <f t="shared" si="47"/>
        <v/>
      </c>
      <c r="F127" t="str">
        <f t="shared" si="47"/>
        <v/>
      </c>
      <c r="G127" t="str">
        <f t="shared" si="47"/>
        <v/>
      </c>
      <c r="H127" t="str">
        <f t="shared" si="47"/>
        <v/>
      </c>
      <c r="I127" t="str">
        <f t="shared" si="47"/>
        <v/>
      </c>
      <c r="J127" t="str">
        <f t="shared" si="47"/>
        <v/>
      </c>
      <c r="K127" t="str">
        <f t="shared" si="47"/>
        <v/>
      </c>
      <c r="L127" t="str">
        <f t="shared" si="47"/>
        <v/>
      </c>
      <c r="M127" t="str">
        <f t="shared" si="47"/>
        <v/>
      </c>
      <c r="N127" t="str">
        <f t="shared" si="47"/>
        <v/>
      </c>
      <c r="O127" t="str">
        <f t="shared" si="47"/>
        <v/>
      </c>
      <c r="P127" t="str">
        <f t="shared" si="47"/>
        <v/>
      </c>
      <c r="Q127" t="str">
        <f t="shared" si="47"/>
        <v/>
      </c>
      <c r="R127" t="str">
        <f t="shared" si="47"/>
        <v/>
      </c>
      <c r="S127" t="str">
        <f t="shared" si="47"/>
        <v/>
      </c>
      <c r="T127" t="str">
        <f t="shared" si="47"/>
        <v/>
      </c>
      <c r="U127" t="str">
        <f t="shared" si="47"/>
        <v/>
      </c>
      <c r="V127" t="str">
        <f t="shared" si="47"/>
        <v/>
      </c>
      <c r="W127" t="str">
        <f t="shared" si="47"/>
        <v/>
      </c>
      <c r="X127" t="str">
        <f t="shared" si="47"/>
        <v/>
      </c>
      <c r="Y127" t="str">
        <f t="shared" si="47"/>
        <v/>
      </c>
      <c r="Z127" t="str">
        <f t="shared" si="47"/>
        <v/>
      </c>
      <c r="AA127" t="str">
        <f t="shared" si="47"/>
        <v/>
      </c>
      <c r="AB127" t="str">
        <f t="shared" si="47"/>
        <v/>
      </c>
      <c r="AC127" t="str">
        <f t="shared" si="47"/>
        <v/>
      </c>
      <c r="AD127" t="str">
        <f t="shared" si="47"/>
        <v/>
      </c>
      <c r="AE127" t="str">
        <f t="shared" si="47"/>
        <v/>
      </c>
      <c r="AF127" t="str">
        <f t="shared" si="47"/>
        <v/>
      </c>
      <c r="AG127" t="str">
        <f t="shared" si="47"/>
        <v/>
      </c>
      <c r="AH127" t="str">
        <f t="shared" si="47"/>
        <v/>
      </c>
      <c r="AI127" t="str">
        <f t="shared" si="47"/>
        <v/>
      </c>
      <c r="AJ127" t="str">
        <f t="shared" si="47"/>
        <v/>
      </c>
      <c r="AK127" t="str">
        <f t="shared" si="47"/>
        <v/>
      </c>
      <c r="AL127" t="str">
        <f t="shared" si="47"/>
        <v/>
      </c>
      <c r="AM127" t="str">
        <f t="shared" si="47"/>
        <v/>
      </c>
      <c r="AN127" t="str">
        <f t="shared" si="47"/>
        <v/>
      </c>
      <c r="AO127" t="str">
        <f t="shared" si="47"/>
        <v/>
      </c>
      <c r="AP127" t="str">
        <f t="shared" si="47"/>
        <v/>
      </c>
      <c r="AQ127" t="str">
        <f t="shared" si="47"/>
        <v/>
      </c>
      <c r="AR127" t="str">
        <f t="shared" si="47"/>
        <v/>
      </c>
      <c r="AS127" t="str">
        <f t="shared" si="47"/>
        <v/>
      </c>
      <c r="AT127" t="str">
        <f t="shared" si="47"/>
        <v/>
      </c>
      <c r="AU127" t="str">
        <f t="shared" si="47"/>
        <v/>
      </c>
      <c r="AV127" t="str">
        <f t="shared" si="47"/>
        <v/>
      </c>
      <c r="AW127" t="str">
        <f t="shared" si="47"/>
        <v/>
      </c>
      <c r="AX127" t="str">
        <f t="shared" si="47"/>
        <v/>
      </c>
      <c r="AY127" t="str">
        <f t="shared" si="47"/>
        <v/>
      </c>
      <c r="AZ127" t="str">
        <f t="shared" si="47"/>
        <v/>
      </c>
      <c r="BA127" t="str">
        <f t="shared" si="47"/>
        <v/>
      </c>
      <c r="BB127" t="str">
        <f t="shared" si="47"/>
        <v/>
      </c>
      <c r="BC127" t="str">
        <f t="shared" si="47"/>
        <v/>
      </c>
      <c r="BD127" t="str">
        <f t="shared" si="47"/>
        <v/>
      </c>
      <c r="BE127" t="str">
        <f t="shared" si="47"/>
        <v/>
      </c>
      <c r="BF127" t="str">
        <f t="shared" si="47"/>
        <v/>
      </c>
      <c r="BG127" t="str">
        <f t="shared" si="47"/>
        <v/>
      </c>
      <c r="BH127" t="str">
        <f t="shared" si="47"/>
        <v/>
      </c>
      <c r="BI127" t="str">
        <f t="shared" si="47"/>
        <v/>
      </c>
      <c r="BJ127" t="str">
        <f t="shared" si="47"/>
        <v/>
      </c>
      <c r="BK127" t="str">
        <f t="shared" si="47"/>
        <v/>
      </c>
      <c r="BL127" t="str">
        <f t="shared" si="47"/>
        <v/>
      </c>
      <c r="BM127" t="str">
        <f t="shared" ref="BM127:CX127" si="48">IF(NOT(BM25=123456),BM25,IF(NOT(BM25="123456"),BM25,"TEST"))</f>
        <v/>
      </c>
      <c r="BN127" t="str">
        <f t="shared" si="48"/>
        <v/>
      </c>
      <c r="BO127" t="str">
        <f t="shared" si="48"/>
        <v/>
      </c>
      <c r="BP127" t="str">
        <f t="shared" si="48"/>
        <v/>
      </c>
      <c r="BQ127" t="str">
        <f t="shared" si="48"/>
        <v/>
      </c>
      <c r="BR127" t="str">
        <f t="shared" si="48"/>
        <v/>
      </c>
      <c r="BS127" t="str">
        <f t="shared" si="48"/>
        <v/>
      </c>
      <c r="BT127" t="str">
        <f t="shared" si="48"/>
        <v/>
      </c>
      <c r="BU127" t="str">
        <f t="shared" si="48"/>
        <v/>
      </c>
      <c r="BV127" t="str">
        <f t="shared" si="48"/>
        <v/>
      </c>
      <c r="BW127" t="str">
        <f t="shared" si="48"/>
        <v/>
      </c>
      <c r="BX127" t="str">
        <f t="shared" si="48"/>
        <v/>
      </c>
      <c r="BY127" t="str">
        <f t="shared" si="48"/>
        <v/>
      </c>
      <c r="BZ127" t="str">
        <f t="shared" si="48"/>
        <v/>
      </c>
      <c r="CA127" t="str">
        <f t="shared" si="48"/>
        <v/>
      </c>
      <c r="CB127" t="str">
        <f t="shared" si="48"/>
        <v/>
      </c>
      <c r="CC127" t="str">
        <f t="shared" si="48"/>
        <v/>
      </c>
      <c r="CD127" t="str">
        <f t="shared" si="48"/>
        <v/>
      </c>
      <c r="CE127" t="str">
        <f t="shared" si="48"/>
        <v/>
      </c>
      <c r="CF127" t="str">
        <f t="shared" si="48"/>
        <v/>
      </c>
      <c r="CG127" t="str">
        <f t="shared" si="48"/>
        <v/>
      </c>
      <c r="CH127" t="str">
        <f t="shared" si="48"/>
        <v/>
      </c>
      <c r="CI127" t="str">
        <f t="shared" si="48"/>
        <v/>
      </c>
      <c r="CJ127" t="str">
        <f t="shared" si="48"/>
        <v/>
      </c>
      <c r="CK127" t="str">
        <f t="shared" si="48"/>
        <v/>
      </c>
      <c r="CL127" t="str">
        <f t="shared" si="48"/>
        <v/>
      </c>
      <c r="CM127" t="str">
        <f t="shared" si="48"/>
        <v/>
      </c>
      <c r="CN127" t="str">
        <f t="shared" si="48"/>
        <v/>
      </c>
      <c r="CO127" t="str">
        <f t="shared" si="48"/>
        <v/>
      </c>
      <c r="CP127" t="str">
        <f t="shared" si="48"/>
        <v/>
      </c>
      <c r="CQ127" t="str">
        <f t="shared" si="48"/>
        <v/>
      </c>
      <c r="CR127" t="str">
        <f t="shared" si="48"/>
        <v/>
      </c>
      <c r="CS127" t="str">
        <f t="shared" si="48"/>
        <v/>
      </c>
      <c r="CT127" t="str">
        <f t="shared" si="48"/>
        <v/>
      </c>
      <c r="CU127" t="str">
        <f t="shared" si="48"/>
        <v/>
      </c>
      <c r="CV127" t="str">
        <f t="shared" si="48"/>
        <v/>
      </c>
      <c r="CW127" t="str">
        <f t="shared" si="48"/>
        <v/>
      </c>
      <c r="CX127">
        <f t="shared" si="48"/>
        <v>0</v>
      </c>
    </row>
    <row r="128" spans="1:102" x14ac:dyDescent="0.3">
      <c r="A128" t="str">
        <f t="shared" ref="A128:BL128" si="49">IF(NOT(A26=123456),A26,IF(NOT(A26="123456"),A26,"TEST"))</f>
        <v/>
      </c>
      <c r="B128" t="str">
        <f t="shared" si="49"/>
        <v/>
      </c>
      <c r="C128" t="str">
        <f t="shared" si="49"/>
        <v/>
      </c>
      <c r="D128" t="str">
        <f t="shared" si="49"/>
        <v/>
      </c>
      <c r="E128" t="str">
        <f t="shared" si="49"/>
        <v/>
      </c>
      <c r="F128" t="str">
        <f t="shared" si="49"/>
        <v/>
      </c>
      <c r="G128" t="str">
        <f t="shared" si="49"/>
        <v/>
      </c>
      <c r="H128" t="str">
        <f t="shared" si="49"/>
        <v/>
      </c>
      <c r="I128" t="str">
        <f t="shared" si="49"/>
        <v/>
      </c>
      <c r="J128" t="str">
        <f t="shared" si="49"/>
        <v/>
      </c>
      <c r="K128" t="str">
        <f t="shared" si="49"/>
        <v/>
      </c>
      <c r="L128" t="str">
        <f t="shared" si="49"/>
        <v/>
      </c>
      <c r="M128" t="str">
        <f t="shared" si="49"/>
        <v/>
      </c>
      <c r="N128" t="str">
        <f t="shared" si="49"/>
        <v/>
      </c>
      <c r="O128" t="str">
        <f t="shared" si="49"/>
        <v/>
      </c>
      <c r="P128" t="str">
        <f t="shared" si="49"/>
        <v/>
      </c>
      <c r="Q128" t="str">
        <f t="shared" si="49"/>
        <v/>
      </c>
      <c r="R128" t="str">
        <f t="shared" si="49"/>
        <v/>
      </c>
      <c r="S128" t="str">
        <f t="shared" si="49"/>
        <v/>
      </c>
      <c r="T128" t="str">
        <f t="shared" si="49"/>
        <v/>
      </c>
      <c r="U128" t="str">
        <f t="shared" si="49"/>
        <v/>
      </c>
      <c r="V128" t="str">
        <f t="shared" si="49"/>
        <v/>
      </c>
      <c r="W128" t="str">
        <f t="shared" si="49"/>
        <v/>
      </c>
      <c r="X128" t="str">
        <f t="shared" si="49"/>
        <v/>
      </c>
      <c r="Y128" t="str">
        <f t="shared" si="49"/>
        <v/>
      </c>
      <c r="Z128" t="str">
        <f t="shared" si="49"/>
        <v/>
      </c>
      <c r="AA128" t="str">
        <f t="shared" si="49"/>
        <v/>
      </c>
      <c r="AB128" t="str">
        <f t="shared" si="49"/>
        <v/>
      </c>
      <c r="AC128" t="str">
        <f t="shared" si="49"/>
        <v/>
      </c>
      <c r="AD128" t="str">
        <f t="shared" si="49"/>
        <v/>
      </c>
      <c r="AE128" t="str">
        <f t="shared" si="49"/>
        <v/>
      </c>
      <c r="AF128" t="str">
        <f t="shared" si="49"/>
        <v/>
      </c>
      <c r="AG128" t="str">
        <f t="shared" si="49"/>
        <v/>
      </c>
      <c r="AH128" t="str">
        <f t="shared" si="49"/>
        <v/>
      </c>
      <c r="AI128" t="str">
        <f t="shared" si="49"/>
        <v/>
      </c>
      <c r="AJ128" t="str">
        <f t="shared" si="49"/>
        <v/>
      </c>
      <c r="AK128" t="str">
        <f t="shared" si="49"/>
        <v/>
      </c>
      <c r="AL128" t="str">
        <f t="shared" si="49"/>
        <v/>
      </c>
      <c r="AM128" t="str">
        <f t="shared" si="49"/>
        <v/>
      </c>
      <c r="AN128" t="str">
        <f t="shared" si="49"/>
        <v/>
      </c>
      <c r="AO128" t="str">
        <f t="shared" si="49"/>
        <v/>
      </c>
      <c r="AP128" t="str">
        <f t="shared" si="49"/>
        <v/>
      </c>
      <c r="AQ128" t="str">
        <f t="shared" si="49"/>
        <v/>
      </c>
      <c r="AR128" t="str">
        <f t="shared" si="49"/>
        <v/>
      </c>
      <c r="AS128" t="str">
        <f t="shared" si="49"/>
        <v/>
      </c>
      <c r="AT128" t="str">
        <f t="shared" si="49"/>
        <v/>
      </c>
      <c r="AU128" t="str">
        <f t="shared" si="49"/>
        <v/>
      </c>
      <c r="AV128" t="str">
        <f t="shared" si="49"/>
        <v/>
      </c>
      <c r="AW128" t="str">
        <f t="shared" si="49"/>
        <v/>
      </c>
      <c r="AX128" t="str">
        <f t="shared" si="49"/>
        <v/>
      </c>
      <c r="AY128" t="str">
        <f t="shared" si="49"/>
        <v/>
      </c>
      <c r="AZ128" t="str">
        <f t="shared" si="49"/>
        <v/>
      </c>
      <c r="BA128" t="str">
        <f t="shared" si="49"/>
        <v/>
      </c>
      <c r="BB128" t="str">
        <f t="shared" si="49"/>
        <v/>
      </c>
      <c r="BC128" t="str">
        <f t="shared" si="49"/>
        <v/>
      </c>
      <c r="BD128" t="str">
        <f t="shared" si="49"/>
        <v/>
      </c>
      <c r="BE128" t="str">
        <f t="shared" si="49"/>
        <v/>
      </c>
      <c r="BF128" t="str">
        <f t="shared" si="49"/>
        <v/>
      </c>
      <c r="BG128" t="str">
        <f t="shared" si="49"/>
        <v/>
      </c>
      <c r="BH128" t="str">
        <f t="shared" si="49"/>
        <v/>
      </c>
      <c r="BI128" t="str">
        <f t="shared" si="49"/>
        <v/>
      </c>
      <c r="BJ128" t="str">
        <f t="shared" si="49"/>
        <v/>
      </c>
      <c r="BK128" t="str">
        <f t="shared" si="49"/>
        <v/>
      </c>
      <c r="BL128" t="str">
        <f t="shared" si="49"/>
        <v/>
      </c>
      <c r="BM128" t="str">
        <f t="shared" ref="BM128:CX128" si="50">IF(NOT(BM26=123456),BM26,IF(NOT(BM26="123456"),BM26,"TEST"))</f>
        <v/>
      </c>
      <c r="BN128" t="str">
        <f t="shared" si="50"/>
        <v/>
      </c>
      <c r="BO128" t="str">
        <f t="shared" si="50"/>
        <v/>
      </c>
      <c r="BP128" t="str">
        <f t="shared" si="50"/>
        <v/>
      </c>
      <c r="BQ128" t="str">
        <f t="shared" si="50"/>
        <v/>
      </c>
      <c r="BR128" t="str">
        <f t="shared" si="50"/>
        <v/>
      </c>
      <c r="BS128" t="str">
        <f t="shared" si="50"/>
        <v/>
      </c>
      <c r="BT128" t="str">
        <f t="shared" si="50"/>
        <v/>
      </c>
      <c r="BU128" t="str">
        <f t="shared" si="50"/>
        <v/>
      </c>
      <c r="BV128" t="str">
        <f t="shared" si="50"/>
        <v/>
      </c>
      <c r="BW128" t="str">
        <f t="shared" si="50"/>
        <v/>
      </c>
      <c r="BX128" t="str">
        <f t="shared" si="50"/>
        <v/>
      </c>
      <c r="BY128" t="str">
        <f t="shared" si="50"/>
        <v/>
      </c>
      <c r="BZ128" t="str">
        <f t="shared" si="50"/>
        <v/>
      </c>
      <c r="CA128" t="str">
        <f t="shared" si="50"/>
        <v/>
      </c>
      <c r="CB128" t="str">
        <f t="shared" si="50"/>
        <v/>
      </c>
      <c r="CC128" t="str">
        <f t="shared" si="50"/>
        <v/>
      </c>
      <c r="CD128" t="str">
        <f t="shared" si="50"/>
        <v/>
      </c>
      <c r="CE128" t="str">
        <f t="shared" si="50"/>
        <v/>
      </c>
      <c r="CF128" t="str">
        <f t="shared" si="50"/>
        <v/>
      </c>
      <c r="CG128" t="str">
        <f t="shared" si="50"/>
        <v/>
      </c>
      <c r="CH128" t="str">
        <f t="shared" si="50"/>
        <v/>
      </c>
      <c r="CI128" t="str">
        <f t="shared" si="50"/>
        <v/>
      </c>
      <c r="CJ128" t="str">
        <f t="shared" si="50"/>
        <v/>
      </c>
      <c r="CK128" t="str">
        <f t="shared" si="50"/>
        <v/>
      </c>
      <c r="CL128" t="str">
        <f t="shared" si="50"/>
        <v/>
      </c>
      <c r="CM128" t="str">
        <f t="shared" si="50"/>
        <v/>
      </c>
      <c r="CN128" t="str">
        <f t="shared" si="50"/>
        <v/>
      </c>
      <c r="CO128" t="str">
        <f t="shared" si="50"/>
        <v/>
      </c>
      <c r="CP128" t="str">
        <f t="shared" si="50"/>
        <v/>
      </c>
      <c r="CQ128" t="str">
        <f t="shared" si="50"/>
        <v/>
      </c>
      <c r="CR128" t="str">
        <f t="shared" si="50"/>
        <v/>
      </c>
      <c r="CS128" t="str">
        <f t="shared" si="50"/>
        <v/>
      </c>
      <c r="CT128" t="str">
        <f t="shared" si="50"/>
        <v/>
      </c>
      <c r="CU128" t="str">
        <f t="shared" si="50"/>
        <v/>
      </c>
      <c r="CV128" t="str">
        <f t="shared" si="50"/>
        <v/>
      </c>
      <c r="CW128" t="str">
        <f t="shared" si="50"/>
        <v/>
      </c>
      <c r="CX128">
        <f t="shared" si="50"/>
        <v>0</v>
      </c>
    </row>
    <row r="129" spans="1:102" x14ac:dyDescent="0.3">
      <c r="A129" t="str">
        <f t="shared" ref="A129:BL129" si="51">IF(NOT(A27=123456),A27,IF(NOT(A27="123456"),A27,"TEST"))</f>
        <v/>
      </c>
      <c r="B129" t="str">
        <f t="shared" si="51"/>
        <v/>
      </c>
      <c r="C129" t="str">
        <f t="shared" si="51"/>
        <v/>
      </c>
      <c r="D129" t="str">
        <f t="shared" si="51"/>
        <v/>
      </c>
      <c r="E129" t="str">
        <f t="shared" si="51"/>
        <v/>
      </c>
      <c r="F129" t="str">
        <f t="shared" si="51"/>
        <v/>
      </c>
      <c r="G129" t="str">
        <f t="shared" si="51"/>
        <v/>
      </c>
      <c r="H129" t="str">
        <f t="shared" si="51"/>
        <v/>
      </c>
      <c r="I129" t="str">
        <f t="shared" si="51"/>
        <v/>
      </c>
      <c r="J129" t="str">
        <f t="shared" si="51"/>
        <v/>
      </c>
      <c r="K129" t="str">
        <f t="shared" si="51"/>
        <v/>
      </c>
      <c r="L129" t="str">
        <f t="shared" si="51"/>
        <v/>
      </c>
      <c r="M129" t="str">
        <f t="shared" si="51"/>
        <v/>
      </c>
      <c r="N129" t="str">
        <f t="shared" si="51"/>
        <v/>
      </c>
      <c r="O129" t="str">
        <f t="shared" si="51"/>
        <v/>
      </c>
      <c r="P129" t="str">
        <f t="shared" si="51"/>
        <v/>
      </c>
      <c r="Q129" t="str">
        <f t="shared" si="51"/>
        <v/>
      </c>
      <c r="R129" t="str">
        <f t="shared" si="51"/>
        <v/>
      </c>
      <c r="S129" t="str">
        <f t="shared" si="51"/>
        <v/>
      </c>
      <c r="T129" t="str">
        <f t="shared" si="51"/>
        <v/>
      </c>
      <c r="U129" t="str">
        <f t="shared" si="51"/>
        <v/>
      </c>
      <c r="V129" t="str">
        <f t="shared" si="51"/>
        <v/>
      </c>
      <c r="W129" t="str">
        <f t="shared" si="51"/>
        <v/>
      </c>
      <c r="X129" t="str">
        <f t="shared" si="51"/>
        <v/>
      </c>
      <c r="Y129" t="str">
        <f t="shared" si="51"/>
        <v/>
      </c>
      <c r="Z129" t="str">
        <f t="shared" si="51"/>
        <v/>
      </c>
      <c r="AA129" t="str">
        <f t="shared" si="51"/>
        <v/>
      </c>
      <c r="AB129" t="str">
        <f t="shared" si="51"/>
        <v/>
      </c>
      <c r="AC129" t="str">
        <f t="shared" si="51"/>
        <v/>
      </c>
      <c r="AD129" t="str">
        <f t="shared" si="51"/>
        <v/>
      </c>
      <c r="AE129" t="str">
        <f t="shared" si="51"/>
        <v/>
      </c>
      <c r="AF129" t="str">
        <f t="shared" si="51"/>
        <v/>
      </c>
      <c r="AG129" t="str">
        <f t="shared" si="51"/>
        <v/>
      </c>
      <c r="AH129" t="str">
        <f t="shared" si="51"/>
        <v/>
      </c>
      <c r="AI129" t="str">
        <f t="shared" si="51"/>
        <v/>
      </c>
      <c r="AJ129" t="str">
        <f t="shared" si="51"/>
        <v/>
      </c>
      <c r="AK129" t="str">
        <f t="shared" si="51"/>
        <v/>
      </c>
      <c r="AL129" t="str">
        <f t="shared" si="51"/>
        <v/>
      </c>
      <c r="AM129" t="str">
        <f t="shared" si="51"/>
        <v/>
      </c>
      <c r="AN129" t="str">
        <f t="shared" si="51"/>
        <v/>
      </c>
      <c r="AO129" t="str">
        <f t="shared" si="51"/>
        <v/>
      </c>
      <c r="AP129" t="str">
        <f t="shared" si="51"/>
        <v/>
      </c>
      <c r="AQ129" t="str">
        <f t="shared" si="51"/>
        <v/>
      </c>
      <c r="AR129" t="str">
        <f t="shared" si="51"/>
        <v/>
      </c>
      <c r="AS129" t="str">
        <f t="shared" si="51"/>
        <v/>
      </c>
      <c r="AT129" t="str">
        <f t="shared" si="51"/>
        <v/>
      </c>
      <c r="AU129" t="str">
        <f t="shared" si="51"/>
        <v/>
      </c>
      <c r="AV129" t="str">
        <f t="shared" si="51"/>
        <v/>
      </c>
      <c r="AW129" t="str">
        <f t="shared" si="51"/>
        <v/>
      </c>
      <c r="AX129" t="str">
        <f t="shared" si="51"/>
        <v/>
      </c>
      <c r="AY129" t="str">
        <f t="shared" si="51"/>
        <v/>
      </c>
      <c r="AZ129" t="str">
        <f t="shared" si="51"/>
        <v/>
      </c>
      <c r="BA129" t="str">
        <f t="shared" si="51"/>
        <v/>
      </c>
      <c r="BB129" t="str">
        <f t="shared" si="51"/>
        <v/>
      </c>
      <c r="BC129" t="str">
        <f t="shared" si="51"/>
        <v/>
      </c>
      <c r="BD129" t="str">
        <f t="shared" si="51"/>
        <v/>
      </c>
      <c r="BE129" t="str">
        <f t="shared" si="51"/>
        <v/>
      </c>
      <c r="BF129" t="str">
        <f t="shared" si="51"/>
        <v/>
      </c>
      <c r="BG129" t="str">
        <f t="shared" si="51"/>
        <v/>
      </c>
      <c r="BH129" t="str">
        <f t="shared" si="51"/>
        <v/>
      </c>
      <c r="BI129" t="str">
        <f t="shared" si="51"/>
        <v/>
      </c>
      <c r="BJ129" t="str">
        <f t="shared" si="51"/>
        <v/>
      </c>
      <c r="BK129" t="str">
        <f t="shared" si="51"/>
        <v/>
      </c>
      <c r="BL129" t="str">
        <f t="shared" si="51"/>
        <v/>
      </c>
      <c r="BM129" t="str">
        <f t="shared" ref="BM129:CX129" si="52">IF(NOT(BM27=123456),BM27,IF(NOT(BM27="123456"),BM27,"TEST"))</f>
        <v/>
      </c>
      <c r="BN129" t="str">
        <f t="shared" si="52"/>
        <v/>
      </c>
      <c r="BO129" t="str">
        <f t="shared" si="52"/>
        <v/>
      </c>
      <c r="BP129" t="str">
        <f t="shared" si="52"/>
        <v/>
      </c>
      <c r="BQ129" t="str">
        <f t="shared" si="52"/>
        <v/>
      </c>
      <c r="BR129" t="str">
        <f t="shared" si="52"/>
        <v/>
      </c>
      <c r="BS129" t="str">
        <f t="shared" si="52"/>
        <v/>
      </c>
      <c r="BT129" t="str">
        <f t="shared" si="52"/>
        <v/>
      </c>
      <c r="BU129" t="str">
        <f t="shared" si="52"/>
        <v/>
      </c>
      <c r="BV129" t="str">
        <f t="shared" si="52"/>
        <v/>
      </c>
      <c r="BW129" t="str">
        <f t="shared" si="52"/>
        <v/>
      </c>
      <c r="BX129" t="str">
        <f t="shared" si="52"/>
        <v/>
      </c>
      <c r="BY129" t="str">
        <f t="shared" si="52"/>
        <v/>
      </c>
      <c r="BZ129" t="str">
        <f t="shared" si="52"/>
        <v/>
      </c>
      <c r="CA129" t="str">
        <f t="shared" si="52"/>
        <v/>
      </c>
      <c r="CB129" t="str">
        <f t="shared" si="52"/>
        <v/>
      </c>
      <c r="CC129" t="str">
        <f t="shared" si="52"/>
        <v/>
      </c>
      <c r="CD129" t="str">
        <f t="shared" si="52"/>
        <v/>
      </c>
      <c r="CE129" t="str">
        <f t="shared" si="52"/>
        <v/>
      </c>
      <c r="CF129" t="str">
        <f t="shared" si="52"/>
        <v/>
      </c>
      <c r="CG129" t="str">
        <f t="shared" si="52"/>
        <v/>
      </c>
      <c r="CH129" t="str">
        <f t="shared" si="52"/>
        <v/>
      </c>
      <c r="CI129" t="str">
        <f t="shared" si="52"/>
        <v/>
      </c>
      <c r="CJ129" t="str">
        <f t="shared" si="52"/>
        <v/>
      </c>
      <c r="CK129" t="str">
        <f t="shared" si="52"/>
        <v/>
      </c>
      <c r="CL129" t="str">
        <f t="shared" si="52"/>
        <v/>
      </c>
      <c r="CM129" t="str">
        <f t="shared" si="52"/>
        <v/>
      </c>
      <c r="CN129" t="str">
        <f t="shared" si="52"/>
        <v/>
      </c>
      <c r="CO129" t="str">
        <f t="shared" si="52"/>
        <v/>
      </c>
      <c r="CP129" t="str">
        <f t="shared" si="52"/>
        <v/>
      </c>
      <c r="CQ129" t="str">
        <f t="shared" si="52"/>
        <v/>
      </c>
      <c r="CR129" t="str">
        <f t="shared" si="52"/>
        <v/>
      </c>
      <c r="CS129" t="str">
        <f t="shared" si="52"/>
        <v/>
      </c>
      <c r="CT129" t="str">
        <f t="shared" si="52"/>
        <v/>
      </c>
      <c r="CU129" t="str">
        <f t="shared" si="52"/>
        <v/>
      </c>
      <c r="CV129" t="str">
        <f t="shared" si="52"/>
        <v/>
      </c>
      <c r="CW129" t="str">
        <f t="shared" si="52"/>
        <v/>
      </c>
      <c r="CX129">
        <f t="shared" si="52"/>
        <v>0</v>
      </c>
    </row>
    <row r="130" spans="1:102" x14ac:dyDescent="0.3">
      <c r="A130" t="str">
        <f t="shared" ref="A130:BL130" si="53">IF(NOT(A28=123456),A28,IF(NOT(A28="123456"),A28,"TEST"))</f>
        <v/>
      </c>
      <c r="B130" t="str">
        <f t="shared" si="53"/>
        <v/>
      </c>
      <c r="C130" t="str">
        <f t="shared" si="53"/>
        <v/>
      </c>
      <c r="D130" t="str">
        <f t="shared" si="53"/>
        <v/>
      </c>
      <c r="E130" t="str">
        <f t="shared" si="53"/>
        <v/>
      </c>
      <c r="F130" t="str">
        <f t="shared" si="53"/>
        <v/>
      </c>
      <c r="G130" t="str">
        <f t="shared" si="53"/>
        <v/>
      </c>
      <c r="H130" t="str">
        <f t="shared" si="53"/>
        <v/>
      </c>
      <c r="I130" t="str">
        <f t="shared" si="53"/>
        <v/>
      </c>
      <c r="J130" t="str">
        <f t="shared" si="53"/>
        <v/>
      </c>
      <c r="K130" t="str">
        <f t="shared" si="53"/>
        <v/>
      </c>
      <c r="L130" t="str">
        <f t="shared" si="53"/>
        <v/>
      </c>
      <c r="M130" t="str">
        <f t="shared" si="53"/>
        <v/>
      </c>
      <c r="N130" t="str">
        <f t="shared" si="53"/>
        <v/>
      </c>
      <c r="O130" t="str">
        <f t="shared" si="53"/>
        <v/>
      </c>
      <c r="P130" t="str">
        <f t="shared" si="53"/>
        <v/>
      </c>
      <c r="Q130" t="str">
        <f t="shared" si="53"/>
        <v/>
      </c>
      <c r="R130" t="str">
        <f t="shared" si="53"/>
        <v/>
      </c>
      <c r="S130" t="str">
        <f t="shared" si="53"/>
        <v/>
      </c>
      <c r="T130" t="str">
        <f t="shared" si="53"/>
        <v/>
      </c>
      <c r="U130" t="str">
        <f t="shared" si="53"/>
        <v/>
      </c>
      <c r="V130" t="str">
        <f t="shared" si="53"/>
        <v/>
      </c>
      <c r="W130" t="str">
        <f t="shared" si="53"/>
        <v/>
      </c>
      <c r="X130" t="str">
        <f t="shared" si="53"/>
        <v/>
      </c>
      <c r="Y130" t="str">
        <f t="shared" si="53"/>
        <v/>
      </c>
      <c r="Z130" t="str">
        <f t="shared" si="53"/>
        <v/>
      </c>
      <c r="AA130" t="str">
        <f t="shared" si="53"/>
        <v/>
      </c>
      <c r="AB130" t="str">
        <f t="shared" si="53"/>
        <v/>
      </c>
      <c r="AC130" t="str">
        <f t="shared" si="53"/>
        <v/>
      </c>
      <c r="AD130" t="str">
        <f t="shared" si="53"/>
        <v/>
      </c>
      <c r="AE130" t="str">
        <f t="shared" si="53"/>
        <v/>
      </c>
      <c r="AF130" t="str">
        <f t="shared" si="53"/>
        <v/>
      </c>
      <c r="AG130" t="str">
        <f t="shared" si="53"/>
        <v/>
      </c>
      <c r="AH130" t="str">
        <f t="shared" si="53"/>
        <v/>
      </c>
      <c r="AI130" t="str">
        <f t="shared" si="53"/>
        <v/>
      </c>
      <c r="AJ130" t="str">
        <f t="shared" si="53"/>
        <v/>
      </c>
      <c r="AK130" t="str">
        <f t="shared" si="53"/>
        <v/>
      </c>
      <c r="AL130" t="str">
        <f t="shared" si="53"/>
        <v/>
      </c>
      <c r="AM130" t="str">
        <f t="shared" si="53"/>
        <v/>
      </c>
      <c r="AN130" t="str">
        <f t="shared" si="53"/>
        <v/>
      </c>
      <c r="AO130" t="str">
        <f t="shared" si="53"/>
        <v/>
      </c>
      <c r="AP130" t="str">
        <f t="shared" si="53"/>
        <v/>
      </c>
      <c r="AQ130" t="str">
        <f t="shared" si="53"/>
        <v/>
      </c>
      <c r="AR130" t="str">
        <f t="shared" si="53"/>
        <v/>
      </c>
      <c r="AS130" t="str">
        <f t="shared" si="53"/>
        <v/>
      </c>
      <c r="AT130" t="str">
        <f t="shared" si="53"/>
        <v/>
      </c>
      <c r="AU130" t="str">
        <f t="shared" si="53"/>
        <v/>
      </c>
      <c r="AV130" t="str">
        <f t="shared" si="53"/>
        <v/>
      </c>
      <c r="AW130" t="str">
        <f t="shared" si="53"/>
        <v/>
      </c>
      <c r="AX130" t="str">
        <f t="shared" si="53"/>
        <v/>
      </c>
      <c r="AY130" t="str">
        <f t="shared" si="53"/>
        <v/>
      </c>
      <c r="AZ130" t="str">
        <f t="shared" si="53"/>
        <v/>
      </c>
      <c r="BA130" t="str">
        <f t="shared" si="53"/>
        <v/>
      </c>
      <c r="BB130" t="str">
        <f t="shared" si="53"/>
        <v/>
      </c>
      <c r="BC130" t="str">
        <f t="shared" si="53"/>
        <v/>
      </c>
      <c r="BD130" t="str">
        <f t="shared" si="53"/>
        <v/>
      </c>
      <c r="BE130" t="str">
        <f t="shared" si="53"/>
        <v/>
      </c>
      <c r="BF130" t="str">
        <f t="shared" si="53"/>
        <v/>
      </c>
      <c r="BG130" t="str">
        <f t="shared" si="53"/>
        <v/>
      </c>
      <c r="BH130" t="str">
        <f t="shared" si="53"/>
        <v/>
      </c>
      <c r="BI130" t="str">
        <f t="shared" si="53"/>
        <v/>
      </c>
      <c r="BJ130" t="str">
        <f t="shared" si="53"/>
        <v/>
      </c>
      <c r="BK130" t="str">
        <f t="shared" si="53"/>
        <v/>
      </c>
      <c r="BL130" t="str">
        <f t="shared" si="53"/>
        <v/>
      </c>
      <c r="BM130" t="str">
        <f t="shared" ref="BM130:CX130" si="54">IF(NOT(BM28=123456),BM28,IF(NOT(BM28="123456"),BM28,"TEST"))</f>
        <v/>
      </c>
      <c r="BN130" t="str">
        <f t="shared" si="54"/>
        <v/>
      </c>
      <c r="BO130" t="str">
        <f t="shared" si="54"/>
        <v/>
      </c>
      <c r="BP130" t="str">
        <f t="shared" si="54"/>
        <v/>
      </c>
      <c r="BQ130" t="str">
        <f t="shared" si="54"/>
        <v/>
      </c>
      <c r="BR130" t="str">
        <f t="shared" si="54"/>
        <v/>
      </c>
      <c r="BS130" t="str">
        <f t="shared" si="54"/>
        <v/>
      </c>
      <c r="BT130" t="str">
        <f t="shared" si="54"/>
        <v/>
      </c>
      <c r="BU130" t="str">
        <f t="shared" si="54"/>
        <v/>
      </c>
      <c r="BV130" t="str">
        <f t="shared" si="54"/>
        <v/>
      </c>
      <c r="BW130" t="str">
        <f t="shared" si="54"/>
        <v/>
      </c>
      <c r="BX130" t="str">
        <f t="shared" si="54"/>
        <v/>
      </c>
      <c r="BY130" t="str">
        <f t="shared" si="54"/>
        <v/>
      </c>
      <c r="BZ130" t="str">
        <f t="shared" si="54"/>
        <v/>
      </c>
      <c r="CA130" t="str">
        <f t="shared" si="54"/>
        <v/>
      </c>
      <c r="CB130" t="str">
        <f t="shared" si="54"/>
        <v/>
      </c>
      <c r="CC130" t="str">
        <f t="shared" si="54"/>
        <v/>
      </c>
      <c r="CD130" t="str">
        <f t="shared" si="54"/>
        <v/>
      </c>
      <c r="CE130" t="str">
        <f t="shared" si="54"/>
        <v/>
      </c>
      <c r="CF130" t="str">
        <f t="shared" si="54"/>
        <v/>
      </c>
      <c r="CG130" t="str">
        <f t="shared" si="54"/>
        <v/>
      </c>
      <c r="CH130" t="str">
        <f t="shared" si="54"/>
        <v/>
      </c>
      <c r="CI130" t="str">
        <f t="shared" si="54"/>
        <v/>
      </c>
      <c r="CJ130" t="str">
        <f t="shared" si="54"/>
        <v/>
      </c>
      <c r="CK130" t="str">
        <f t="shared" si="54"/>
        <v/>
      </c>
      <c r="CL130" t="str">
        <f t="shared" si="54"/>
        <v/>
      </c>
      <c r="CM130" t="str">
        <f t="shared" si="54"/>
        <v/>
      </c>
      <c r="CN130" t="str">
        <f t="shared" si="54"/>
        <v/>
      </c>
      <c r="CO130" t="str">
        <f t="shared" si="54"/>
        <v/>
      </c>
      <c r="CP130" t="str">
        <f t="shared" si="54"/>
        <v/>
      </c>
      <c r="CQ130" t="str">
        <f t="shared" si="54"/>
        <v/>
      </c>
      <c r="CR130" t="str">
        <f t="shared" si="54"/>
        <v/>
      </c>
      <c r="CS130" t="str">
        <f t="shared" si="54"/>
        <v/>
      </c>
      <c r="CT130" t="str">
        <f t="shared" si="54"/>
        <v/>
      </c>
      <c r="CU130" t="str">
        <f t="shared" si="54"/>
        <v/>
      </c>
      <c r="CV130" t="str">
        <f t="shared" si="54"/>
        <v/>
      </c>
      <c r="CW130" t="str">
        <f t="shared" si="54"/>
        <v/>
      </c>
      <c r="CX130">
        <f t="shared" si="54"/>
        <v>0</v>
      </c>
    </row>
    <row r="131" spans="1:102" x14ac:dyDescent="0.3">
      <c r="A131" t="str">
        <f t="shared" ref="A131:BL131" si="55">IF(NOT(A29=123456),A29,IF(NOT(A29="123456"),A29,"TEST"))</f>
        <v/>
      </c>
      <c r="B131" t="str">
        <f t="shared" si="55"/>
        <v/>
      </c>
      <c r="C131" t="str">
        <f t="shared" si="55"/>
        <v/>
      </c>
      <c r="D131" t="str">
        <f t="shared" si="55"/>
        <v/>
      </c>
      <c r="E131" t="str">
        <f t="shared" si="55"/>
        <v/>
      </c>
      <c r="F131" t="str">
        <f t="shared" si="55"/>
        <v/>
      </c>
      <c r="G131" t="str">
        <f t="shared" si="55"/>
        <v/>
      </c>
      <c r="H131" t="str">
        <f t="shared" si="55"/>
        <v/>
      </c>
      <c r="I131" t="str">
        <f t="shared" si="55"/>
        <v/>
      </c>
      <c r="J131" t="str">
        <f t="shared" si="55"/>
        <v/>
      </c>
      <c r="K131" t="str">
        <f t="shared" si="55"/>
        <v/>
      </c>
      <c r="L131" t="str">
        <f t="shared" si="55"/>
        <v/>
      </c>
      <c r="M131" t="str">
        <f t="shared" si="55"/>
        <v/>
      </c>
      <c r="N131" t="str">
        <f t="shared" si="55"/>
        <v/>
      </c>
      <c r="O131" t="str">
        <f t="shared" si="55"/>
        <v/>
      </c>
      <c r="P131" t="str">
        <f t="shared" si="55"/>
        <v/>
      </c>
      <c r="Q131" t="str">
        <f t="shared" si="55"/>
        <v/>
      </c>
      <c r="R131" t="str">
        <f t="shared" si="55"/>
        <v/>
      </c>
      <c r="S131" t="str">
        <f t="shared" si="55"/>
        <v/>
      </c>
      <c r="T131" t="str">
        <f t="shared" si="55"/>
        <v/>
      </c>
      <c r="U131" t="str">
        <f t="shared" si="55"/>
        <v/>
      </c>
      <c r="V131" t="str">
        <f t="shared" si="55"/>
        <v/>
      </c>
      <c r="W131" t="str">
        <f t="shared" si="55"/>
        <v/>
      </c>
      <c r="X131" t="str">
        <f t="shared" si="55"/>
        <v/>
      </c>
      <c r="Y131" t="str">
        <f t="shared" si="55"/>
        <v/>
      </c>
      <c r="Z131" t="str">
        <f t="shared" si="55"/>
        <v/>
      </c>
      <c r="AA131" t="str">
        <f t="shared" si="55"/>
        <v/>
      </c>
      <c r="AB131" t="str">
        <f t="shared" si="55"/>
        <v/>
      </c>
      <c r="AC131" t="str">
        <f t="shared" si="55"/>
        <v/>
      </c>
      <c r="AD131" t="str">
        <f t="shared" si="55"/>
        <v/>
      </c>
      <c r="AE131" t="str">
        <f t="shared" si="55"/>
        <v/>
      </c>
      <c r="AF131" t="str">
        <f t="shared" si="55"/>
        <v/>
      </c>
      <c r="AG131" t="str">
        <f t="shared" si="55"/>
        <v/>
      </c>
      <c r="AH131" t="str">
        <f t="shared" si="55"/>
        <v/>
      </c>
      <c r="AI131" t="str">
        <f t="shared" si="55"/>
        <v/>
      </c>
      <c r="AJ131" t="str">
        <f t="shared" si="55"/>
        <v/>
      </c>
      <c r="AK131" t="str">
        <f t="shared" si="55"/>
        <v/>
      </c>
      <c r="AL131" t="str">
        <f t="shared" si="55"/>
        <v/>
      </c>
      <c r="AM131" t="str">
        <f t="shared" si="55"/>
        <v/>
      </c>
      <c r="AN131" t="str">
        <f t="shared" si="55"/>
        <v/>
      </c>
      <c r="AO131" t="str">
        <f t="shared" si="55"/>
        <v/>
      </c>
      <c r="AP131" t="str">
        <f t="shared" si="55"/>
        <v/>
      </c>
      <c r="AQ131" t="str">
        <f t="shared" si="55"/>
        <v/>
      </c>
      <c r="AR131" t="str">
        <f t="shared" si="55"/>
        <v/>
      </c>
      <c r="AS131" t="str">
        <f t="shared" si="55"/>
        <v/>
      </c>
      <c r="AT131" t="str">
        <f t="shared" si="55"/>
        <v/>
      </c>
      <c r="AU131" t="str">
        <f t="shared" si="55"/>
        <v/>
      </c>
      <c r="AV131" t="str">
        <f t="shared" si="55"/>
        <v/>
      </c>
      <c r="AW131" t="str">
        <f t="shared" si="55"/>
        <v/>
      </c>
      <c r="AX131" t="str">
        <f t="shared" si="55"/>
        <v/>
      </c>
      <c r="AY131" t="str">
        <f t="shared" si="55"/>
        <v/>
      </c>
      <c r="AZ131" t="str">
        <f t="shared" si="55"/>
        <v/>
      </c>
      <c r="BA131" t="str">
        <f t="shared" si="55"/>
        <v/>
      </c>
      <c r="BB131" t="str">
        <f t="shared" si="55"/>
        <v/>
      </c>
      <c r="BC131" t="str">
        <f t="shared" si="55"/>
        <v/>
      </c>
      <c r="BD131" t="str">
        <f t="shared" si="55"/>
        <v/>
      </c>
      <c r="BE131" t="str">
        <f t="shared" si="55"/>
        <v/>
      </c>
      <c r="BF131" t="str">
        <f t="shared" si="55"/>
        <v/>
      </c>
      <c r="BG131" t="str">
        <f t="shared" si="55"/>
        <v/>
      </c>
      <c r="BH131" t="str">
        <f t="shared" si="55"/>
        <v/>
      </c>
      <c r="BI131" t="str">
        <f t="shared" si="55"/>
        <v/>
      </c>
      <c r="BJ131" t="str">
        <f t="shared" si="55"/>
        <v/>
      </c>
      <c r="BK131" t="str">
        <f t="shared" si="55"/>
        <v/>
      </c>
      <c r="BL131" t="str">
        <f t="shared" si="55"/>
        <v/>
      </c>
      <c r="BM131" t="str">
        <f t="shared" ref="BM131:CX131" si="56">IF(NOT(BM29=123456),BM29,IF(NOT(BM29="123456"),BM29,"TEST"))</f>
        <v/>
      </c>
      <c r="BN131" t="str">
        <f t="shared" si="56"/>
        <v/>
      </c>
      <c r="BO131" t="str">
        <f t="shared" si="56"/>
        <v/>
      </c>
      <c r="BP131" t="str">
        <f t="shared" si="56"/>
        <v/>
      </c>
      <c r="BQ131" t="str">
        <f t="shared" si="56"/>
        <v/>
      </c>
      <c r="BR131" t="str">
        <f t="shared" si="56"/>
        <v/>
      </c>
      <c r="BS131" t="str">
        <f t="shared" si="56"/>
        <v/>
      </c>
      <c r="BT131" t="str">
        <f t="shared" si="56"/>
        <v/>
      </c>
      <c r="BU131" t="str">
        <f t="shared" si="56"/>
        <v/>
      </c>
      <c r="BV131" t="str">
        <f t="shared" si="56"/>
        <v/>
      </c>
      <c r="BW131" t="str">
        <f t="shared" si="56"/>
        <v/>
      </c>
      <c r="BX131" t="str">
        <f t="shared" si="56"/>
        <v/>
      </c>
      <c r="BY131" t="str">
        <f t="shared" si="56"/>
        <v/>
      </c>
      <c r="BZ131" t="str">
        <f t="shared" si="56"/>
        <v/>
      </c>
      <c r="CA131" t="str">
        <f t="shared" si="56"/>
        <v/>
      </c>
      <c r="CB131" t="str">
        <f t="shared" si="56"/>
        <v/>
      </c>
      <c r="CC131" t="str">
        <f t="shared" si="56"/>
        <v/>
      </c>
      <c r="CD131" t="str">
        <f t="shared" si="56"/>
        <v/>
      </c>
      <c r="CE131" t="str">
        <f t="shared" si="56"/>
        <v/>
      </c>
      <c r="CF131" t="str">
        <f t="shared" si="56"/>
        <v/>
      </c>
      <c r="CG131" t="str">
        <f t="shared" si="56"/>
        <v/>
      </c>
      <c r="CH131" t="str">
        <f t="shared" si="56"/>
        <v/>
      </c>
      <c r="CI131" t="str">
        <f t="shared" si="56"/>
        <v/>
      </c>
      <c r="CJ131" t="str">
        <f t="shared" si="56"/>
        <v/>
      </c>
      <c r="CK131" t="str">
        <f t="shared" si="56"/>
        <v/>
      </c>
      <c r="CL131" t="str">
        <f t="shared" si="56"/>
        <v/>
      </c>
      <c r="CM131" t="str">
        <f t="shared" si="56"/>
        <v/>
      </c>
      <c r="CN131" t="str">
        <f t="shared" si="56"/>
        <v/>
      </c>
      <c r="CO131" t="str">
        <f t="shared" si="56"/>
        <v/>
      </c>
      <c r="CP131" t="str">
        <f t="shared" si="56"/>
        <v/>
      </c>
      <c r="CQ131" t="str">
        <f t="shared" si="56"/>
        <v/>
      </c>
      <c r="CR131" t="str">
        <f t="shared" si="56"/>
        <v/>
      </c>
      <c r="CS131" t="str">
        <f t="shared" si="56"/>
        <v/>
      </c>
      <c r="CT131" t="str">
        <f t="shared" si="56"/>
        <v/>
      </c>
      <c r="CU131" t="str">
        <f t="shared" si="56"/>
        <v/>
      </c>
      <c r="CV131" t="str">
        <f t="shared" si="56"/>
        <v/>
      </c>
      <c r="CW131" t="str">
        <f t="shared" si="56"/>
        <v/>
      </c>
      <c r="CX131">
        <f t="shared" si="56"/>
        <v>0</v>
      </c>
    </row>
    <row r="132" spans="1:102" x14ac:dyDescent="0.3">
      <c r="A132" t="str">
        <f t="shared" ref="A132:BL132" si="57">IF(NOT(A30=123456),A30,IF(NOT(A30="123456"),A30,"TEST"))</f>
        <v/>
      </c>
      <c r="B132" t="str">
        <f t="shared" si="57"/>
        <v/>
      </c>
      <c r="C132" t="str">
        <f t="shared" si="57"/>
        <v/>
      </c>
      <c r="D132" t="str">
        <f t="shared" si="57"/>
        <v/>
      </c>
      <c r="E132" t="str">
        <f t="shared" si="57"/>
        <v/>
      </c>
      <c r="F132" t="str">
        <f t="shared" si="57"/>
        <v/>
      </c>
      <c r="G132" t="str">
        <f t="shared" si="57"/>
        <v/>
      </c>
      <c r="H132" t="str">
        <f t="shared" si="57"/>
        <v/>
      </c>
      <c r="I132" t="str">
        <f t="shared" si="57"/>
        <v/>
      </c>
      <c r="J132" t="str">
        <f t="shared" si="57"/>
        <v/>
      </c>
      <c r="K132" t="str">
        <f t="shared" si="57"/>
        <v/>
      </c>
      <c r="L132" t="str">
        <f t="shared" si="57"/>
        <v/>
      </c>
      <c r="M132" t="str">
        <f t="shared" si="57"/>
        <v/>
      </c>
      <c r="N132" t="str">
        <f t="shared" si="57"/>
        <v/>
      </c>
      <c r="O132" t="str">
        <f t="shared" si="57"/>
        <v/>
      </c>
      <c r="P132" t="str">
        <f t="shared" si="57"/>
        <v/>
      </c>
      <c r="Q132" t="str">
        <f t="shared" si="57"/>
        <v/>
      </c>
      <c r="R132" t="str">
        <f t="shared" si="57"/>
        <v/>
      </c>
      <c r="S132" t="str">
        <f t="shared" si="57"/>
        <v/>
      </c>
      <c r="T132" t="str">
        <f t="shared" si="57"/>
        <v/>
      </c>
      <c r="U132" t="str">
        <f t="shared" si="57"/>
        <v/>
      </c>
      <c r="V132" t="str">
        <f t="shared" si="57"/>
        <v/>
      </c>
      <c r="W132" t="str">
        <f t="shared" si="57"/>
        <v/>
      </c>
      <c r="X132" t="str">
        <f t="shared" si="57"/>
        <v/>
      </c>
      <c r="Y132" t="str">
        <f t="shared" si="57"/>
        <v/>
      </c>
      <c r="Z132" t="str">
        <f t="shared" si="57"/>
        <v/>
      </c>
      <c r="AA132" t="str">
        <f t="shared" si="57"/>
        <v/>
      </c>
      <c r="AB132" t="str">
        <f t="shared" si="57"/>
        <v/>
      </c>
      <c r="AC132" t="str">
        <f t="shared" si="57"/>
        <v/>
      </c>
      <c r="AD132" t="str">
        <f t="shared" si="57"/>
        <v/>
      </c>
      <c r="AE132" t="str">
        <f t="shared" si="57"/>
        <v/>
      </c>
      <c r="AF132" t="str">
        <f t="shared" si="57"/>
        <v/>
      </c>
      <c r="AG132" t="str">
        <f t="shared" si="57"/>
        <v/>
      </c>
      <c r="AH132" t="str">
        <f t="shared" si="57"/>
        <v/>
      </c>
      <c r="AI132" t="str">
        <f t="shared" si="57"/>
        <v/>
      </c>
      <c r="AJ132" t="str">
        <f t="shared" si="57"/>
        <v/>
      </c>
      <c r="AK132" t="str">
        <f t="shared" si="57"/>
        <v/>
      </c>
      <c r="AL132" t="str">
        <f t="shared" si="57"/>
        <v/>
      </c>
      <c r="AM132" t="str">
        <f t="shared" si="57"/>
        <v/>
      </c>
      <c r="AN132" t="str">
        <f t="shared" si="57"/>
        <v/>
      </c>
      <c r="AO132" t="str">
        <f t="shared" si="57"/>
        <v/>
      </c>
      <c r="AP132" t="str">
        <f t="shared" si="57"/>
        <v/>
      </c>
      <c r="AQ132" t="str">
        <f t="shared" si="57"/>
        <v/>
      </c>
      <c r="AR132" t="str">
        <f t="shared" si="57"/>
        <v/>
      </c>
      <c r="AS132" t="str">
        <f t="shared" si="57"/>
        <v/>
      </c>
      <c r="AT132" t="str">
        <f t="shared" si="57"/>
        <v/>
      </c>
      <c r="AU132" t="str">
        <f t="shared" si="57"/>
        <v/>
      </c>
      <c r="AV132" t="str">
        <f t="shared" si="57"/>
        <v/>
      </c>
      <c r="AW132" t="str">
        <f t="shared" si="57"/>
        <v/>
      </c>
      <c r="AX132" t="str">
        <f t="shared" si="57"/>
        <v/>
      </c>
      <c r="AY132" t="str">
        <f t="shared" si="57"/>
        <v/>
      </c>
      <c r="AZ132" t="str">
        <f t="shared" si="57"/>
        <v/>
      </c>
      <c r="BA132" t="str">
        <f t="shared" si="57"/>
        <v/>
      </c>
      <c r="BB132" t="str">
        <f t="shared" si="57"/>
        <v/>
      </c>
      <c r="BC132" t="str">
        <f t="shared" si="57"/>
        <v/>
      </c>
      <c r="BD132" t="str">
        <f t="shared" si="57"/>
        <v/>
      </c>
      <c r="BE132" t="str">
        <f t="shared" si="57"/>
        <v/>
      </c>
      <c r="BF132" t="str">
        <f t="shared" si="57"/>
        <v/>
      </c>
      <c r="BG132" t="str">
        <f t="shared" si="57"/>
        <v/>
      </c>
      <c r="BH132" t="str">
        <f t="shared" si="57"/>
        <v/>
      </c>
      <c r="BI132" t="str">
        <f t="shared" si="57"/>
        <v/>
      </c>
      <c r="BJ132" t="str">
        <f t="shared" si="57"/>
        <v/>
      </c>
      <c r="BK132" t="str">
        <f t="shared" si="57"/>
        <v/>
      </c>
      <c r="BL132" t="str">
        <f t="shared" si="57"/>
        <v/>
      </c>
      <c r="BM132" t="str">
        <f t="shared" ref="BM132:CX132" si="58">IF(NOT(BM30=123456),BM30,IF(NOT(BM30="123456"),BM30,"TEST"))</f>
        <v/>
      </c>
      <c r="BN132" t="str">
        <f t="shared" si="58"/>
        <v/>
      </c>
      <c r="BO132" t="str">
        <f t="shared" si="58"/>
        <v/>
      </c>
      <c r="BP132" t="str">
        <f t="shared" si="58"/>
        <v/>
      </c>
      <c r="BQ132" t="str">
        <f t="shared" si="58"/>
        <v/>
      </c>
      <c r="BR132" t="str">
        <f t="shared" si="58"/>
        <v/>
      </c>
      <c r="BS132" t="str">
        <f t="shared" si="58"/>
        <v/>
      </c>
      <c r="BT132" t="str">
        <f t="shared" si="58"/>
        <v/>
      </c>
      <c r="BU132" t="str">
        <f t="shared" si="58"/>
        <v/>
      </c>
      <c r="BV132" t="str">
        <f t="shared" si="58"/>
        <v/>
      </c>
      <c r="BW132" t="str">
        <f t="shared" si="58"/>
        <v/>
      </c>
      <c r="BX132" t="str">
        <f t="shared" si="58"/>
        <v/>
      </c>
      <c r="BY132" t="str">
        <f t="shared" si="58"/>
        <v/>
      </c>
      <c r="BZ132" t="str">
        <f t="shared" si="58"/>
        <v/>
      </c>
      <c r="CA132" t="str">
        <f t="shared" si="58"/>
        <v/>
      </c>
      <c r="CB132" t="str">
        <f t="shared" si="58"/>
        <v/>
      </c>
      <c r="CC132" t="str">
        <f t="shared" si="58"/>
        <v/>
      </c>
      <c r="CD132" t="str">
        <f t="shared" si="58"/>
        <v/>
      </c>
      <c r="CE132" t="str">
        <f t="shared" si="58"/>
        <v/>
      </c>
      <c r="CF132" t="str">
        <f t="shared" si="58"/>
        <v/>
      </c>
      <c r="CG132" t="str">
        <f t="shared" si="58"/>
        <v/>
      </c>
      <c r="CH132" t="str">
        <f t="shared" si="58"/>
        <v/>
      </c>
      <c r="CI132" t="str">
        <f t="shared" si="58"/>
        <v/>
      </c>
      <c r="CJ132" t="str">
        <f t="shared" si="58"/>
        <v/>
      </c>
      <c r="CK132" t="str">
        <f t="shared" si="58"/>
        <v/>
      </c>
      <c r="CL132" t="str">
        <f t="shared" si="58"/>
        <v/>
      </c>
      <c r="CM132" t="str">
        <f t="shared" si="58"/>
        <v/>
      </c>
      <c r="CN132" t="str">
        <f t="shared" si="58"/>
        <v/>
      </c>
      <c r="CO132" t="str">
        <f t="shared" si="58"/>
        <v/>
      </c>
      <c r="CP132" t="str">
        <f t="shared" si="58"/>
        <v/>
      </c>
      <c r="CQ132" t="str">
        <f t="shared" si="58"/>
        <v/>
      </c>
      <c r="CR132" t="str">
        <f t="shared" si="58"/>
        <v/>
      </c>
      <c r="CS132" t="str">
        <f t="shared" si="58"/>
        <v/>
      </c>
      <c r="CT132" t="str">
        <f t="shared" si="58"/>
        <v/>
      </c>
      <c r="CU132" t="str">
        <f t="shared" si="58"/>
        <v/>
      </c>
      <c r="CV132" t="str">
        <f t="shared" si="58"/>
        <v/>
      </c>
      <c r="CW132" t="str">
        <f t="shared" si="58"/>
        <v/>
      </c>
      <c r="CX132">
        <f t="shared" si="58"/>
        <v>0</v>
      </c>
    </row>
    <row r="133" spans="1:102" x14ac:dyDescent="0.3">
      <c r="A133" t="str">
        <f t="shared" ref="A133:BL133" si="59">IF(NOT(A31=123456),A31,IF(NOT(A31="123456"),A31,"TEST"))</f>
        <v/>
      </c>
      <c r="B133" t="str">
        <f t="shared" si="59"/>
        <v/>
      </c>
      <c r="C133" t="str">
        <f t="shared" si="59"/>
        <v/>
      </c>
      <c r="D133" t="str">
        <f t="shared" si="59"/>
        <v/>
      </c>
      <c r="E133" t="str">
        <f t="shared" si="59"/>
        <v/>
      </c>
      <c r="F133" t="str">
        <f t="shared" si="59"/>
        <v/>
      </c>
      <c r="G133" t="str">
        <f t="shared" si="59"/>
        <v/>
      </c>
      <c r="H133" t="str">
        <f t="shared" si="59"/>
        <v/>
      </c>
      <c r="I133" t="str">
        <f t="shared" si="59"/>
        <v/>
      </c>
      <c r="J133" t="str">
        <f t="shared" si="59"/>
        <v/>
      </c>
      <c r="K133" t="str">
        <f t="shared" si="59"/>
        <v/>
      </c>
      <c r="L133" t="str">
        <f t="shared" si="59"/>
        <v/>
      </c>
      <c r="M133" t="str">
        <f t="shared" si="59"/>
        <v/>
      </c>
      <c r="N133" t="str">
        <f t="shared" si="59"/>
        <v/>
      </c>
      <c r="O133" t="str">
        <f t="shared" si="59"/>
        <v/>
      </c>
      <c r="P133" t="str">
        <f t="shared" si="59"/>
        <v/>
      </c>
      <c r="Q133" t="str">
        <f t="shared" si="59"/>
        <v/>
      </c>
      <c r="R133" t="str">
        <f t="shared" si="59"/>
        <v/>
      </c>
      <c r="S133" t="str">
        <f t="shared" si="59"/>
        <v/>
      </c>
      <c r="T133" t="str">
        <f t="shared" si="59"/>
        <v/>
      </c>
      <c r="U133" t="str">
        <f t="shared" si="59"/>
        <v/>
      </c>
      <c r="V133" t="str">
        <f t="shared" si="59"/>
        <v/>
      </c>
      <c r="W133" t="str">
        <f t="shared" si="59"/>
        <v/>
      </c>
      <c r="X133" t="str">
        <f t="shared" si="59"/>
        <v/>
      </c>
      <c r="Y133" t="str">
        <f t="shared" si="59"/>
        <v/>
      </c>
      <c r="Z133" t="str">
        <f t="shared" si="59"/>
        <v/>
      </c>
      <c r="AA133" t="str">
        <f t="shared" si="59"/>
        <v/>
      </c>
      <c r="AB133" t="str">
        <f t="shared" si="59"/>
        <v/>
      </c>
      <c r="AC133" t="str">
        <f t="shared" si="59"/>
        <v/>
      </c>
      <c r="AD133" t="str">
        <f t="shared" si="59"/>
        <v/>
      </c>
      <c r="AE133" t="str">
        <f t="shared" si="59"/>
        <v/>
      </c>
      <c r="AF133" t="str">
        <f t="shared" si="59"/>
        <v/>
      </c>
      <c r="AG133" t="str">
        <f t="shared" si="59"/>
        <v/>
      </c>
      <c r="AH133" t="str">
        <f t="shared" si="59"/>
        <v/>
      </c>
      <c r="AI133" t="str">
        <f t="shared" si="59"/>
        <v/>
      </c>
      <c r="AJ133" t="str">
        <f t="shared" si="59"/>
        <v/>
      </c>
      <c r="AK133" t="str">
        <f t="shared" si="59"/>
        <v/>
      </c>
      <c r="AL133" t="str">
        <f t="shared" si="59"/>
        <v/>
      </c>
      <c r="AM133" t="str">
        <f t="shared" si="59"/>
        <v/>
      </c>
      <c r="AN133" t="str">
        <f t="shared" si="59"/>
        <v/>
      </c>
      <c r="AO133" t="str">
        <f t="shared" si="59"/>
        <v/>
      </c>
      <c r="AP133" t="str">
        <f t="shared" si="59"/>
        <v/>
      </c>
      <c r="AQ133" t="str">
        <f t="shared" si="59"/>
        <v/>
      </c>
      <c r="AR133" t="str">
        <f t="shared" si="59"/>
        <v/>
      </c>
      <c r="AS133" t="str">
        <f t="shared" si="59"/>
        <v/>
      </c>
      <c r="AT133" t="str">
        <f t="shared" si="59"/>
        <v/>
      </c>
      <c r="AU133" t="str">
        <f t="shared" si="59"/>
        <v/>
      </c>
      <c r="AV133" t="str">
        <f t="shared" si="59"/>
        <v/>
      </c>
      <c r="AW133" t="str">
        <f t="shared" si="59"/>
        <v/>
      </c>
      <c r="AX133" t="str">
        <f t="shared" si="59"/>
        <v/>
      </c>
      <c r="AY133" t="str">
        <f t="shared" si="59"/>
        <v/>
      </c>
      <c r="AZ133" t="str">
        <f t="shared" si="59"/>
        <v/>
      </c>
      <c r="BA133" t="str">
        <f t="shared" si="59"/>
        <v/>
      </c>
      <c r="BB133" t="str">
        <f t="shared" si="59"/>
        <v/>
      </c>
      <c r="BC133" t="str">
        <f t="shared" si="59"/>
        <v/>
      </c>
      <c r="BD133" t="str">
        <f t="shared" si="59"/>
        <v/>
      </c>
      <c r="BE133" t="str">
        <f t="shared" si="59"/>
        <v/>
      </c>
      <c r="BF133" t="str">
        <f t="shared" si="59"/>
        <v/>
      </c>
      <c r="BG133" t="str">
        <f t="shared" si="59"/>
        <v/>
      </c>
      <c r="BH133" t="str">
        <f t="shared" si="59"/>
        <v/>
      </c>
      <c r="BI133" t="str">
        <f t="shared" si="59"/>
        <v/>
      </c>
      <c r="BJ133" t="str">
        <f t="shared" si="59"/>
        <v/>
      </c>
      <c r="BK133" t="str">
        <f t="shared" si="59"/>
        <v/>
      </c>
      <c r="BL133" t="str">
        <f t="shared" si="59"/>
        <v/>
      </c>
      <c r="BM133" t="str">
        <f t="shared" ref="BM133:CX133" si="60">IF(NOT(BM31=123456),BM31,IF(NOT(BM31="123456"),BM31,"TEST"))</f>
        <v/>
      </c>
      <c r="BN133" t="str">
        <f t="shared" si="60"/>
        <v/>
      </c>
      <c r="BO133" t="str">
        <f t="shared" si="60"/>
        <v/>
      </c>
      <c r="BP133" t="str">
        <f t="shared" si="60"/>
        <v/>
      </c>
      <c r="BQ133" t="str">
        <f t="shared" si="60"/>
        <v/>
      </c>
      <c r="BR133" t="str">
        <f t="shared" si="60"/>
        <v/>
      </c>
      <c r="BS133" t="str">
        <f t="shared" si="60"/>
        <v/>
      </c>
      <c r="BT133" t="str">
        <f t="shared" si="60"/>
        <v/>
      </c>
      <c r="BU133" t="str">
        <f t="shared" si="60"/>
        <v/>
      </c>
      <c r="BV133" t="str">
        <f t="shared" si="60"/>
        <v/>
      </c>
      <c r="BW133" t="str">
        <f t="shared" si="60"/>
        <v/>
      </c>
      <c r="BX133" t="str">
        <f t="shared" si="60"/>
        <v/>
      </c>
      <c r="BY133" t="str">
        <f t="shared" si="60"/>
        <v/>
      </c>
      <c r="BZ133" t="str">
        <f t="shared" si="60"/>
        <v/>
      </c>
      <c r="CA133" t="str">
        <f t="shared" si="60"/>
        <v/>
      </c>
      <c r="CB133" t="str">
        <f t="shared" si="60"/>
        <v/>
      </c>
      <c r="CC133" t="str">
        <f t="shared" si="60"/>
        <v/>
      </c>
      <c r="CD133" t="str">
        <f t="shared" si="60"/>
        <v/>
      </c>
      <c r="CE133" t="str">
        <f t="shared" si="60"/>
        <v/>
      </c>
      <c r="CF133" t="str">
        <f t="shared" si="60"/>
        <v/>
      </c>
      <c r="CG133" t="str">
        <f t="shared" si="60"/>
        <v/>
      </c>
      <c r="CH133" t="str">
        <f t="shared" si="60"/>
        <v/>
      </c>
      <c r="CI133" t="str">
        <f t="shared" si="60"/>
        <v/>
      </c>
      <c r="CJ133" t="str">
        <f t="shared" si="60"/>
        <v/>
      </c>
      <c r="CK133" t="str">
        <f t="shared" si="60"/>
        <v/>
      </c>
      <c r="CL133" t="str">
        <f t="shared" si="60"/>
        <v/>
      </c>
      <c r="CM133" t="str">
        <f t="shared" si="60"/>
        <v/>
      </c>
      <c r="CN133" t="str">
        <f t="shared" si="60"/>
        <v/>
      </c>
      <c r="CO133" t="str">
        <f t="shared" si="60"/>
        <v/>
      </c>
      <c r="CP133" t="str">
        <f t="shared" si="60"/>
        <v/>
      </c>
      <c r="CQ133" t="str">
        <f t="shared" si="60"/>
        <v/>
      </c>
      <c r="CR133" t="str">
        <f t="shared" si="60"/>
        <v/>
      </c>
      <c r="CS133" t="str">
        <f t="shared" si="60"/>
        <v/>
      </c>
      <c r="CT133" t="str">
        <f t="shared" si="60"/>
        <v/>
      </c>
      <c r="CU133" t="str">
        <f t="shared" si="60"/>
        <v/>
      </c>
      <c r="CV133" t="str">
        <f t="shared" si="60"/>
        <v/>
      </c>
      <c r="CW133" t="str">
        <f t="shared" si="60"/>
        <v/>
      </c>
      <c r="CX133">
        <f t="shared" si="60"/>
        <v>0</v>
      </c>
    </row>
    <row r="134" spans="1:102" x14ac:dyDescent="0.3">
      <c r="A134" t="str">
        <f t="shared" ref="A134:BL134" si="61">IF(NOT(A32=123456),A32,IF(NOT(A32="123456"),A32,"TEST"))</f>
        <v/>
      </c>
      <c r="B134" t="str">
        <f t="shared" si="61"/>
        <v/>
      </c>
      <c r="C134" t="str">
        <f t="shared" si="61"/>
        <v/>
      </c>
      <c r="D134" t="str">
        <f t="shared" si="61"/>
        <v/>
      </c>
      <c r="E134" t="str">
        <f t="shared" si="61"/>
        <v/>
      </c>
      <c r="F134" t="str">
        <f t="shared" si="61"/>
        <v/>
      </c>
      <c r="G134" t="str">
        <f t="shared" si="61"/>
        <v/>
      </c>
      <c r="H134" t="str">
        <f t="shared" si="61"/>
        <v/>
      </c>
      <c r="I134" t="str">
        <f t="shared" si="61"/>
        <v/>
      </c>
      <c r="J134" t="str">
        <f t="shared" si="61"/>
        <v/>
      </c>
      <c r="K134" t="str">
        <f t="shared" si="61"/>
        <v/>
      </c>
      <c r="L134" t="str">
        <f t="shared" si="61"/>
        <v/>
      </c>
      <c r="M134" t="str">
        <f t="shared" si="61"/>
        <v/>
      </c>
      <c r="N134" t="str">
        <f t="shared" si="61"/>
        <v/>
      </c>
      <c r="O134" t="str">
        <f t="shared" si="61"/>
        <v/>
      </c>
      <c r="P134" t="str">
        <f t="shared" si="61"/>
        <v/>
      </c>
      <c r="Q134" t="str">
        <f t="shared" si="61"/>
        <v/>
      </c>
      <c r="R134" t="str">
        <f t="shared" si="61"/>
        <v/>
      </c>
      <c r="S134" t="str">
        <f t="shared" si="61"/>
        <v/>
      </c>
      <c r="T134" t="str">
        <f t="shared" si="61"/>
        <v/>
      </c>
      <c r="U134" t="str">
        <f t="shared" si="61"/>
        <v/>
      </c>
      <c r="V134" t="str">
        <f t="shared" si="61"/>
        <v/>
      </c>
      <c r="W134" t="str">
        <f t="shared" si="61"/>
        <v/>
      </c>
      <c r="X134" t="str">
        <f t="shared" si="61"/>
        <v/>
      </c>
      <c r="Y134" t="str">
        <f t="shared" si="61"/>
        <v/>
      </c>
      <c r="Z134" t="str">
        <f t="shared" si="61"/>
        <v/>
      </c>
      <c r="AA134" t="str">
        <f t="shared" si="61"/>
        <v/>
      </c>
      <c r="AB134" t="str">
        <f t="shared" si="61"/>
        <v/>
      </c>
      <c r="AC134" t="str">
        <f t="shared" si="61"/>
        <v/>
      </c>
      <c r="AD134" t="str">
        <f t="shared" si="61"/>
        <v/>
      </c>
      <c r="AE134" t="str">
        <f t="shared" si="61"/>
        <v/>
      </c>
      <c r="AF134" t="str">
        <f t="shared" si="61"/>
        <v/>
      </c>
      <c r="AG134" t="str">
        <f t="shared" si="61"/>
        <v/>
      </c>
      <c r="AH134" t="str">
        <f t="shared" si="61"/>
        <v/>
      </c>
      <c r="AI134" t="str">
        <f t="shared" si="61"/>
        <v/>
      </c>
      <c r="AJ134" t="str">
        <f t="shared" si="61"/>
        <v/>
      </c>
      <c r="AK134" t="str">
        <f t="shared" si="61"/>
        <v/>
      </c>
      <c r="AL134" t="str">
        <f t="shared" si="61"/>
        <v/>
      </c>
      <c r="AM134" t="str">
        <f t="shared" si="61"/>
        <v/>
      </c>
      <c r="AN134" t="str">
        <f t="shared" si="61"/>
        <v/>
      </c>
      <c r="AO134" t="str">
        <f t="shared" si="61"/>
        <v/>
      </c>
      <c r="AP134" t="str">
        <f t="shared" si="61"/>
        <v/>
      </c>
      <c r="AQ134" t="str">
        <f t="shared" si="61"/>
        <v/>
      </c>
      <c r="AR134" t="str">
        <f t="shared" si="61"/>
        <v/>
      </c>
      <c r="AS134" t="str">
        <f t="shared" si="61"/>
        <v/>
      </c>
      <c r="AT134" t="str">
        <f t="shared" si="61"/>
        <v/>
      </c>
      <c r="AU134" t="str">
        <f t="shared" si="61"/>
        <v/>
      </c>
      <c r="AV134" t="str">
        <f t="shared" si="61"/>
        <v/>
      </c>
      <c r="AW134" t="str">
        <f t="shared" si="61"/>
        <v/>
      </c>
      <c r="AX134" t="str">
        <f t="shared" si="61"/>
        <v/>
      </c>
      <c r="AY134" t="str">
        <f t="shared" si="61"/>
        <v/>
      </c>
      <c r="AZ134" t="str">
        <f t="shared" si="61"/>
        <v/>
      </c>
      <c r="BA134" t="str">
        <f t="shared" si="61"/>
        <v/>
      </c>
      <c r="BB134" t="str">
        <f t="shared" si="61"/>
        <v/>
      </c>
      <c r="BC134" t="str">
        <f t="shared" si="61"/>
        <v/>
      </c>
      <c r="BD134" t="str">
        <f t="shared" si="61"/>
        <v/>
      </c>
      <c r="BE134" t="str">
        <f t="shared" si="61"/>
        <v/>
      </c>
      <c r="BF134" t="str">
        <f t="shared" si="61"/>
        <v/>
      </c>
      <c r="BG134" t="str">
        <f t="shared" si="61"/>
        <v/>
      </c>
      <c r="BH134" t="str">
        <f t="shared" si="61"/>
        <v/>
      </c>
      <c r="BI134" t="str">
        <f t="shared" si="61"/>
        <v/>
      </c>
      <c r="BJ134" t="str">
        <f t="shared" si="61"/>
        <v/>
      </c>
      <c r="BK134" t="str">
        <f t="shared" si="61"/>
        <v/>
      </c>
      <c r="BL134" t="str">
        <f t="shared" si="61"/>
        <v/>
      </c>
      <c r="BM134" t="str">
        <f t="shared" ref="BM134:CX134" si="62">IF(NOT(BM32=123456),BM32,IF(NOT(BM32="123456"),BM32,"TEST"))</f>
        <v/>
      </c>
      <c r="BN134" t="str">
        <f t="shared" si="62"/>
        <v/>
      </c>
      <c r="BO134" t="str">
        <f t="shared" si="62"/>
        <v/>
      </c>
      <c r="BP134" t="str">
        <f t="shared" si="62"/>
        <v/>
      </c>
      <c r="BQ134" t="str">
        <f t="shared" si="62"/>
        <v/>
      </c>
      <c r="BR134" t="str">
        <f t="shared" si="62"/>
        <v/>
      </c>
      <c r="BS134" t="str">
        <f t="shared" si="62"/>
        <v/>
      </c>
      <c r="BT134" t="str">
        <f t="shared" si="62"/>
        <v/>
      </c>
      <c r="BU134" t="str">
        <f t="shared" si="62"/>
        <v/>
      </c>
      <c r="BV134" t="str">
        <f t="shared" si="62"/>
        <v/>
      </c>
      <c r="BW134" t="str">
        <f t="shared" si="62"/>
        <v/>
      </c>
      <c r="BX134" t="str">
        <f t="shared" si="62"/>
        <v/>
      </c>
      <c r="BY134" t="str">
        <f t="shared" si="62"/>
        <v/>
      </c>
      <c r="BZ134" t="str">
        <f t="shared" si="62"/>
        <v/>
      </c>
      <c r="CA134" t="str">
        <f t="shared" si="62"/>
        <v/>
      </c>
      <c r="CB134" t="str">
        <f t="shared" si="62"/>
        <v/>
      </c>
      <c r="CC134" t="str">
        <f t="shared" si="62"/>
        <v/>
      </c>
      <c r="CD134" t="str">
        <f t="shared" si="62"/>
        <v/>
      </c>
      <c r="CE134" t="str">
        <f t="shared" si="62"/>
        <v/>
      </c>
      <c r="CF134" t="str">
        <f t="shared" si="62"/>
        <v/>
      </c>
      <c r="CG134" t="str">
        <f t="shared" si="62"/>
        <v/>
      </c>
      <c r="CH134" t="str">
        <f t="shared" si="62"/>
        <v/>
      </c>
      <c r="CI134" t="str">
        <f t="shared" si="62"/>
        <v/>
      </c>
      <c r="CJ134" t="str">
        <f t="shared" si="62"/>
        <v/>
      </c>
      <c r="CK134" t="str">
        <f t="shared" si="62"/>
        <v/>
      </c>
      <c r="CL134" t="str">
        <f t="shared" si="62"/>
        <v/>
      </c>
      <c r="CM134" t="str">
        <f t="shared" si="62"/>
        <v/>
      </c>
      <c r="CN134" t="str">
        <f t="shared" si="62"/>
        <v/>
      </c>
      <c r="CO134" t="str">
        <f t="shared" si="62"/>
        <v/>
      </c>
      <c r="CP134" t="str">
        <f t="shared" si="62"/>
        <v/>
      </c>
      <c r="CQ134" t="str">
        <f t="shared" si="62"/>
        <v/>
      </c>
      <c r="CR134" t="str">
        <f t="shared" si="62"/>
        <v/>
      </c>
      <c r="CS134" t="str">
        <f t="shared" si="62"/>
        <v/>
      </c>
      <c r="CT134" t="str">
        <f t="shared" si="62"/>
        <v/>
      </c>
      <c r="CU134" t="str">
        <f t="shared" si="62"/>
        <v/>
      </c>
      <c r="CV134" t="str">
        <f t="shared" si="62"/>
        <v/>
      </c>
      <c r="CW134" t="str">
        <f t="shared" si="62"/>
        <v/>
      </c>
      <c r="CX134">
        <f t="shared" si="62"/>
        <v>0</v>
      </c>
    </row>
    <row r="135" spans="1:102" x14ac:dyDescent="0.3">
      <c r="A135" t="str">
        <f t="shared" ref="A135:BL135" si="63">IF(NOT(A33=123456),A33,IF(NOT(A33="123456"),A33,"TEST"))</f>
        <v/>
      </c>
      <c r="B135" t="str">
        <f t="shared" si="63"/>
        <v/>
      </c>
      <c r="C135" t="str">
        <f t="shared" si="63"/>
        <v/>
      </c>
      <c r="D135" t="str">
        <f t="shared" si="63"/>
        <v/>
      </c>
      <c r="E135" t="str">
        <f t="shared" si="63"/>
        <v/>
      </c>
      <c r="F135" t="str">
        <f t="shared" si="63"/>
        <v/>
      </c>
      <c r="G135" t="str">
        <f t="shared" si="63"/>
        <v/>
      </c>
      <c r="H135" t="str">
        <f t="shared" si="63"/>
        <v/>
      </c>
      <c r="I135" t="str">
        <f t="shared" si="63"/>
        <v/>
      </c>
      <c r="J135" t="str">
        <f t="shared" si="63"/>
        <v/>
      </c>
      <c r="K135" t="str">
        <f t="shared" si="63"/>
        <v/>
      </c>
      <c r="L135" t="str">
        <f t="shared" si="63"/>
        <v/>
      </c>
      <c r="M135" t="str">
        <f t="shared" si="63"/>
        <v/>
      </c>
      <c r="N135" t="str">
        <f t="shared" si="63"/>
        <v/>
      </c>
      <c r="O135" t="str">
        <f t="shared" si="63"/>
        <v/>
      </c>
      <c r="P135" t="str">
        <f t="shared" si="63"/>
        <v/>
      </c>
      <c r="Q135" t="str">
        <f t="shared" si="63"/>
        <v/>
      </c>
      <c r="R135" t="str">
        <f t="shared" si="63"/>
        <v/>
      </c>
      <c r="S135" t="str">
        <f t="shared" si="63"/>
        <v/>
      </c>
      <c r="T135" t="str">
        <f t="shared" si="63"/>
        <v/>
      </c>
      <c r="U135" t="str">
        <f t="shared" si="63"/>
        <v/>
      </c>
      <c r="V135" t="str">
        <f t="shared" si="63"/>
        <v/>
      </c>
      <c r="W135" t="str">
        <f t="shared" si="63"/>
        <v/>
      </c>
      <c r="X135" t="str">
        <f t="shared" si="63"/>
        <v/>
      </c>
      <c r="Y135" t="str">
        <f t="shared" si="63"/>
        <v/>
      </c>
      <c r="Z135" t="str">
        <f t="shared" si="63"/>
        <v/>
      </c>
      <c r="AA135" t="str">
        <f t="shared" si="63"/>
        <v/>
      </c>
      <c r="AB135" t="str">
        <f t="shared" si="63"/>
        <v/>
      </c>
      <c r="AC135" t="str">
        <f t="shared" si="63"/>
        <v/>
      </c>
      <c r="AD135" t="str">
        <f t="shared" si="63"/>
        <v/>
      </c>
      <c r="AE135" t="str">
        <f t="shared" si="63"/>
        <v/>
      </c>
      <c r="AF135" t="str">
        <f t="shared" si="63"/>
        <v/>
      </c>
      <c r="AG135" t="str">
        <f t="shared" si="63"/>
        <v/>
      </c>
      <c r="AH135" t="str">
        <f t="shared" si="63"/>
        <v/>
      </c>
      <c r="AI135" t="str">
        <f t="shared" si="63"/>
        <v/>
      </c>
      <c r="AJ135" t="str">
        <f t="shared" si="63"/>
        <v/>
      </c>
      <c r="AK135" t="str">
        <f t="shared" si="63"/>
        <v/>
      </c>
      <c r="AL135" t="str">
        <f t="shared" si="63"/>
        <v/>
      </c>
      <c r="AM135" t="str">
        <f t="shared" si="63"/>
        <v/>
      </c>
      <c r="AN135" t="str">
        <f t="shared" si="63"/>
        <v/>
      </c>
      <c r="AO135" t="str">
        <f t="shared" si="63"/>
        <v/>
      </c>
      <c r="AP135" t="str">
        <f t="shared" si="63"/>
        <v/>
      </c>
      <c r="AQ135" t="str">
        <f t="shared" si="63"/>
        <v/>
      </c>
      <c r="AR135" t="str">
        <f t="shared" si="63"/>
        <v/>
      </c>
      <c r="AS135" t="str">
        <f t="shared" si="63"/>
        <v/>
      </c>
      <c r="AT135" t="str">
        <f t="shared" si="63"/>
        <v/>
      </c>
      <c r="AU135" t="str">
        <f t="shared" si="63"/>
        <v/>
      </c>
      <c r="AV135" t="str">
        <f t="shared" si="63"/>
        <v/>
      </c>
      <c r="AW135" t="str">
        <f t="shared" si="63"/>
        <v/>
      </c>
      <c r="AX135" t="str">
        <f t="shared" si="63"/>
        <v/>
      </c>
      <c r="AY135" t="str">
        <f t="shared" si="63"/>
        <v/>
      </c>
      <c r="AZ135" t="str">
        <f t="shared" si="63"/>
        <v/>
      </c>
      <c r="BA135" t="str">
        <f t="shared" si="63"/>
        <v/>
      </c>
      <c r="BB135" t="str">
        <f t="shared" si="63"/>
        <v/>
      </c>
      <c r="BC135" t="str">
        <f t="shared" si="63"/>
        <v/>
      </c>
      <c r="BD135" t="str">
        <f t="shared" si="63"/>
        <v/>
      </c>
      <c r="BE135" t="str">
        <f t="shared" si="63"/>
        <v/>
      </c>
      <c r="BF135" t="str">
        <f t="shared" si="63"/>
        <v/>
      </c>
      <c r="BG135" t="str">
        <f t="shared" si="63"/>
        <v/>
      </c>
      <c r="BH135" t="str">
        <f t="shared" si="63"/>
        <v/>
      </c>
      <c r="BI135" t="str">
        <f t="shared" si="63"/>
        <v/>
      </c>
      <c r="BJ135" t="str">
        <f t="shared" si="63"/>
        <v/>
      </c>
      <c r="BK135" t="str">
        <f t="shared" si="63"/>
        <v/>
      </c>
      <c r="BL135" t="str">
        <f t="shared" si="63"/>
        <v/>
      </c>
      <c r="BM135" t="str">
        <f t="shared" ref="BM135:CX135" si="64">IF(NOT(BM33=123456),BM33,IF(NOT(BM33="123456"),BM33,"TEST"))</f>
        <v/>
      </c>
      <c r="BN135" t="str">
        <f t="shared" si="64"/>
        <v/>
      </c>
      <c r="BO135" t="str">
        <f t="shared" si="64"/>
        <v/>
      </c>
      <c r="BP135" t="str">
        <f t="shared" si="64"/>
        <v/>
      </c>
      <c r="BQ135" t="str">
        <f t="shared" si="64"/>
        <v/>
      </c>
      <c r="BR135" t="str">
        <f t="shared" si="64"/>
        <v/>
      </c>
      <c r="BS135" t="str">
        <f t="shared" si="64"/>
        <v/>
      </c>
      <c r="BT135" t="str">
        <f t="shared" si="64"/>
        <v/>
      </c>
      <c r="BU135" t="str">
        <f t="shared" si="64"/>
        <v/>
      </c>
      <c r="BV135" t="str">
        <f t="shared" si="64"/>
        <v/>
      </c>
      <c r="BW135" t="str">
        <f t="shared" si="64"/>
        <v/>
      </c>
      <c r="BX135" t="str">
        <f t="shared" si="64"/>
        <v/>
      </c>
      <c r="BY135" t="str">
        <f t="shared" si="64"/>
        <v/>
      </c>
      <c r="BZ135" t="str">
        <f t="shared" si="64"/>
        <v/>
      </c>
      <c r="CA135" t="str">
        <f t="shared" si="64"/>
        <v/>
      </c>
      <c r="CB135" t="str">
        <f t="shared" si="64"/>
        <v/>
      </c>
      <c r="CC135" t="str">
        <f t="shared" si="64"/>
        <v/>
      </c>
      <c r="CD135" t="str">
        <f t="shared" si="64"/>
        <v/>
      </c>
      <c r="CE135" t="str">
        <f t="shared" si="64"/>
        <v/>
      </c>
      <c r="CF135" t="str">
        <f t="shared" si="64"/>
        <v/>
      </c>
      <c r="CG135" t="str">
        <f t="shared" si="64"/>
        <v/>
      </c>
      <c r="CH135" t="str">
        <f t="shared" si="64"/>
        <v/>
      </c>
      <c r="CI135" t="str">
        <f t="shared" si="64"/>
        <v/>
      </c>
      <c r="CJ135" t="str">
        <f t="shared" si="64"/>
        <v/>
      </c>
      <c r="CK135" t="str">
        <f t="shared" si="64"/>
        <v/>
      </c>
      <c r="CL135" t="str">
        <f t="shared" si="64"/>
        <v/>
      </c>
      <c r="CM135" t="str">
        <f t="shared" si="64"/>
        <v/>
      </c>
      <c r="CN135" t="str">
        <f t="shared" si="64"/>
        <v/>
      </c>
      <c r="CO135" t="str">
        <f t="shared" si="64"/>
        <v/>
      </c>
      <c r="CP135" t="str">
        <f t="shared" si="64"/>
        <v/>
      </c>
      <c r="CQ135" t="str">
        <f t="shared" si="64"/>
        <v/>
      </c>
      <c r="CR135" t="str">
        <f t="shared" si="64"/>
        <v/>
      </c>
      <c r="CS135" t="str">
        <f t="shared" si="64"/>
        <v/>
      </c>
      <c r="CT135" t="str">
        <f t="shared" si="64"/>
        <v/>
      </c>
      <c r="CU135" t="str">
        <f t="shared" si="64"/>
        <v/>
      </c>
      <c r="CV135" t="str">
        <f t="shared" si="64"/>
        <v/>
      </c>
      <c r="CW135" t="str">
        <f t="shared" si="64"/>
        <v/>
      </c>
      <c r="CX135">
        <f t="shared" si="64"/>
        <v>0</v>
      </c>
    </row>
    <row r="136" spans="1:102" x14ac:dyDescent="0.3">
      <c r="A136" t="str">
        <f t="shared" ref="A136:BL136" si="65">IF(NOT(A34=123456),A34,IF(NOT(A34="123456"),A34,"TEST"))</f>
        <v/>
      </c>
      <c r="B136" t="str">
        <f t="shared" si="65"/>
        <v/>
      </c>
      <c r="C136" t="str">
        <f t="shared" si="65"/>
        <v/>
      </c>
      <c r="D136" t="str">
        <f t="shared" si="65"/>
        <v/>
      </c>
      <c r="E136" t="str">
        <f t="shared" si="65"/>
        <v/>
      </c>
      <c r="F136" t="str">
        <f t="shared" si="65"/>
        <v/>
      </c>
      <c r="G136" t="str">
        <f t="shared" si="65"/>
        <v/>
      </c>
      <c r="H136" t="str">
        <f t="shared" si="65"/>
        <v/>
      </c>
      <c r="I136" t="str">
        <f t="shared" si="65"/>
        <v/>
      </c>
      <c r="J136" t="str">
        <f t="shared" si="65"/>
        <v/>
      </c>
      <c r="K136" t="str">
        <f t="shared" si="65"/>
        <v/>
      </c>
      <c r="L136" t="str">
        <f t="shared" si="65"/>
        <v/>
      </c>
      <c r="M136" t="str">
        <f t="shared" si="65"/>
        <v/>
      </c>
      <c r="N136" t="str">
        <f t="shared" si="65"/>
        <v/>
      </c>
      <c r="O136" t="str">
        <f t="shared" si="65"/>
        <v/>
      </c>
      <c r="P136" t="str">
        <f t="shared" si="65"/>
        <v/>
      </c>
      <c r="Q136" t="str">
        <f t="shared" si="65"/>
        <v/>
      </c>
      <c r="R136" t="str">
        <f t="shared" si="65"/>
        <v/>
      </c>
      <c r="S136" t="str">
        <f t="shared" si="65"/>
        <v/>
      </c>
      <c r="T136" t="str">
        <f t="shared" si="65"/>
        <v/>
      </c>
      <c r="U136" t="str">
        <f t="shared" si="65"/>
        <v/>
      </c>
      <c r="V136" t="str">
        <f t="shared" si="65"/>
        <v/>
      </c>
      <c r="W136" t="str">
        <f t="shared" si="65"/>
        <v/>
      </c>
      <c r="X136" t="str">
        <f t="shared" si="65"/>
        <v/>
      </c>
      <c r="Y136" t="str">
        <f t="shared" si="65"/>
        <v/>
      </c>
      <c r="Z136" t="str">
        <f t="shared" si="65"/>
        <v/>
      </c>
      <c r="AA136" t="str">
        <f t="shared" si="65"/>
        <v/>
      </c>
      <c r="AB136" t="str">
        <f t="shared" si="65"/>
        <v/>
      </c>
      <c r="AC136" t="str">
        <f t="shared" si="65"/>
        <v/>
      </c>
      <c r="AD136" t="str">
        <f t="shared" si="65"/>
        <v/>
      </c>
      <c r="AE136" t="str">
        <f t="shared" si="65"/>
        <v/>
      </c>
      <c r="AF136" t="str">
        <f t="shared" si="65"/>
        <v/>
      </c>
      <c r="AG136" t="str">
        <f t="shared" si="65"/>
        <v/>
      </c>
      <c r="AH136" t="str">
        <f t="shared" si="65"/>
        <v/>
      </c>
      <c r="AI136" t="str">
        <f t="shared" si="65"/>
        <v/>
      </c>
      <c r="AJ136" t="str">
        <f t="shared" si="65"/>
        <v/>
      </c>
      <c r="AK136" t="str">
        <f t="shared" si="65"/>
        <v/>
      </c>
      <c r="AL136" t="str">
        <f t="shared" si="65"/>
        <v/>
      </c>
      <c r="AM136" t="str">
        <f t="shared" si="65"/>
        <v/>
      </c>
      <c r="AN136" t="str">
        <f t="shared" si="65"/>
        <v/>
      </c>
      <c r="AO136" t="str">
        <f t="shared" si="65"/>
        <v/>
      </c>
      <c r="AP136" t="str">
        <f t="shared" si="65"/>
        <v/>
      </c>
      <c r="AQ136" t="str">
        <f t="shared" si="65"/>
        <v/>
      </c>
      <c r="AR136" t="str">
        <f t="shared" si="65"/>
        <v/>
      </c>
      <c r="AS136" t="str">
        <f t="shared" si="65"/>
        <v/>
      </c>
      <c r="AT136" t="str">
        <f t="shared" si="65"/>
        <v/>
      </c>
      <c r="AU136" t="str">
        <f t="shared" si="65"/>
        <v/>
      </c>
      <c r="AV136" t="str">
        <f t="shared" si="65"/>
        <v/>
      </c>
      <c r="AW136" t="str">
        <f t="shared" si="65"/>
        <v/>
      </c>
      <c r="AX136" t="str">
        <f t="shared" si="65"/>
        <v/>
      </c>
      <c r="AY136" t="str">
        <f t="shared" si="65"/>
        <v/>
      </c>
      <c r="AZ136" t="str">
        <f t="shared" si="65"/>
        <v/>
      </c>
      <c r="BA136" t="str">
        <f t="shared" si="65"/>
        <v/>
      </c>
      <c r="BB136" t="str">
        <f t="shared" si="65"/>
        <v/>
      </c>
      <c r="BC136" t="str">
        <f t="shared" si="65"/>
        <v/>
      </c>
      <c r="BD136" t="str">
        <f t="shared" si="65"/>
        <v/>
      </c>
      <c r="BE136" t="str">
        <f t="shared" si="65"/>
        <v/>
      </c>
      <c r="BF136" t="str">
        <f t="shared" si="65"/>
        <v/>
      </c>
      <c r="BG136" t="str">
        <f t="shared" si="65"/>
        <v/>
      </c>
      <c r="BH136" t="str">
        <f t="shared" si="65"/>
        <v/>
      </c>
      <c r="BI136" t="str">
        <f t="shared" si="65"/>
        <v/>
      </c>
      <c r="BJ136" t="str">
        <f t="shared" si="65"/>
        <v/>
      </c>
      <c r="BK136" t="str">
        <f t="shared" si="65"/>
        <v/>
      </c>
      <c r="BL136" t="str">
        <f t="shared" si="65"/>
        <v/>
      </c>
      <c r="BM136" t="str">
        <f t="shared" ref="BM136:CX136" si="66">IF(NOT(BM34=123456),BM34,IF(NOT(BM34="123456"),BM34,"TEST"))</f>
        <v/>
      </c>
      <c r="BN136" t="str">
        <f t="shared" si="66"/>
        <v/>
      </c>
      <c r="BO136" t="str">
        <f t="shared" si="66"/>
        <v/>
      </c>
      <c r="BP136" t="str">
        <f t="shared" si="66"/>
        <v/>
      </c>
      <c r="BQ136" t="str">
        <f t="shared" si="66"/>
        <v/>
      </c>
      <c r="BR136" t="str">
        <f t="shared" si="66"/>
        <v/>
      </c>
      <c r="BS136" t="str">
        <f t="shared" si="66"/>
        <v/>
      </c>
      <c r="BT136" t="str">
        <f t="shared" si="66"/>
        <v/>
      </c>
      <c r="BU136" t="str">
        <f t="shared" si="66"/>
        <v/>
      </c>
      <c r="BV136" t="str">
        <f t="shared" si="66"/>
        <v/>
      </c>
      <c r="BW136" t="str">
        <f t="shared" si="66"/>
        <v/>
      </c>
      <c r="BX136" t="str">
        <f t="shared" si="66"/>
        <v/>
      </c>
      <c r="BY136" t="str">
        <f t="shared" si="66"/>
        <v/>
      </c>
      <c r="BZ136" t="str">
        <f t="shared" si="66"/>
        <v/>
      </c>
      <c r="CA136" t="str">
        <f t="shared" si="66"/>
        <v/>
      </c>
      <c r="CB136" t="str">
        <f t="shared" si="66"/>
        <v/>
      </c>
      <c r="CC136" t="str">
        <f t="shared" si="66"/>
        <v/>
      </c>
      <c r="CD136" t="str">
        <f t="shared" si="66"/>
        <v/>
      </c>
      <c r="CE136" t="str">
        <f t="shared" si="66"/>
        <v/>
      </c>
      <c r="CF136" t="str">
        <f t="shared" si="66"/>
        <v/>
      </c>
      <c r="CG136" t="str">
        <f t="shared" si="66"/>
        <v/>
      </c>
      <c r="CH136" t="str">
        <f t="shared" si="66"/>
        <v/>
      </c>
      <c r="CI136" t="str">
        <f t="shared" si="66"/>
        <v/>
      </c>
      <c r="CJ136" t="str">
        <f t="shared" si="66"/>
        <v/>
      </c>
      <c r="CK136" t="str">
        <f t="shared" si="66"/>
        <v/>
      </c>
      <c r="CL136" t="str">
        <f t="shared" si="66"/>
        <v/>
      </c>
      <c r="CM136" t="str">
        <f t="shared" si="66"/>
        <v/>
      </c>
      <c r="CN136" t="str">
        <f t="shared" si="66"/>
        <v/>
      </c>
      <c r="CO136" t="str">
        <f t="shared" si="66"/>
        <v/>
      </c>
      <c r="CP136" t="str">
        <f t="shared" si="66"/>
        <v/>
      </c>
      <c r="CQ136" t="str">
        <f t="shared" si="66"/>
        <v/>
      </c>
      <c r="CR136" t="str">
        <f t="shared" si="66"/>
        <v/>
      </c>
      <c r="CS136" t="str">
        <f t="shared" si="66"/>
        <v/>
      </c>
      <c r="CT136" t="str">
        <f t="shared" si="66"/>
        <v/>
      </c>
      <c r="CU136" t="str">
        <f t="shared" si="66"/>
        <v/>
      </c>
      <c r="CV136" t="str">
        <f t="shared" si="66"/>
        <v/>
      </c>
      <c r="CW136" t="str">
        <f t="shared" si="66"/>
        <v/>
      </c>
      <c r="CX136">
        <f t="shared" si="66"/>
        <v>0</v>
      </c>
    </row>
    <row r="137" spans="1:102" x14ac:dyDescent="0.3">
      <c r="A137" t="str">
        <f t="shared" ref="A137:BL137" si="67">IF(NOT(A35=123456),A35,IF(NOT(A35="123456"),A35,"TEST"))</f>
        <v/>
      </c>
      <c r="B137" t="str">
        <f t="shared" si="67"/>
        <v/>
      </c>
      <c r="C137" t="str">
        <f t="shared" si="67"/>
        <v/>
      </c>
      <c r="D137" t="str">
        <f t="shared" si="67"/>
        <v/>
      </c>
      <c r="E137" t="str">
        <f t="shared" si="67"/>
        <v/>
      </c>
      <c r="F137" t="str">
        <f t="shared" si="67"/>
        <v/>
      </c>
      <c r="G137" t="str">
        <f t="shared" si="67"/>
        <v/>
      </c>
      <c r="H137" t="str">
        <f t="shared" si="67"/>
        <v/>
      </c>
      <c r="I137" t="str">
        <f t="shared" si="67"/>
        <v/>
      </c>
      <c r="J137" t="str">
        <f t="shared" si="67"/>
        <v/>
      </c>
      <c r="K137" t="str">
        <f t="shared" si="67"/>
        <v/>
      </c>
      <c r="L137" t="str">
        <f t="shared" si="67"/>
        <v/>
      </c>
      <c r="M137" t="str">
        <f t="shared" si="67"/>
        <v/>
      </c>
      <c r="N137" t="str">
        <f t="shared" si="67"/>
        <v/>
      </c>
      <c r="O137" t="str">
        <f t="shared" si="67"/>
        <v/>
      </c>
      <c r="P137" t="str">
        <f t="shared" si="67"/>
        <v/>
      </c>
      <c r="Q137" t="str">
        <f t="shared" si="67"/>
        <v/>
      </c>
      <c r="R137" t="str">
        <f t="shared" si="67"/>
        <v/>
      </c>
      <c r="S137" t="str">
        <f t="shared" si="67"/>
        <v/>
      </c>
      <c r="T137" t="str">
        <f t="shared" si="67"/>
        <v/>
      </c>
      <c r="U137" t="str">
        <f t="shared" si="67"/>
        <v/>
      </c>
      <c r="V137" t="str">
        <f t="shared" si="67"/>
        <v/>
      </c>
      <c r="W137" t="str">
        <f t="shared" si="67"/>
        <v/>
      </c>
      <c r="X137" t="str">
        <f t="shared" si="67"/>
        <v/>
      </c>
      <c r="Y137" t="str">
        <f t="shared" si="67"/>
        <v/>
      </c>
      <c r="Z137" t="str">
        <f t="shared" si="67"/>
        <v/>
      </c>
      <c r="AA137" t="str">
        <f t="shared" si="67"/>
        <v/>
      </c>
      <c r="AB137" t="str">
        <f t="shared" si="67"/>
        <v/>
      </c>
      <c r="AC137" t="str">
        <f t="shared" si="67"/>
        <v/>
      </c>
      <c r="AD137" t="str">
        <f t="shared" si="67"/>
        <v/>
      </c>
      <c r="AE137" t="str">
        <f t="shared" si="67"/>
        <v/>
      </c>
      <c r="AF137" t="str">
        <f t="shared" si="67"/>
        <v/>
      </c>
      <c r="AG137" t="str">
        <f t="shared" si="67"/>
        <v/>
      </c>
      <c r="AH137" t="str">
        <f t="shared" si="67"/>
        <v/>
      </c>
      <c r="AI137" t="str">
        <f t="shared" si="67"/>
        <v/>
      </c>
      <c r="AJ137" t="str">
        <f t="shared" si="67"/>
        <v/>
      </c>
      <c r="AK137" t="str">
        <f t="shared" si="67"/>
        <v/>
      </c>
      <c r="AL137" t="str">
        <f t="shared" si="67"/>
        <v/>
      </c>
      <c r="AM137" t="str">
        <f t="shared" si="67"/>
        <v/>
      </c>
      <c r="AN137" t="str">
        <f t="shared" si="67"/>
        <v/>
      </c>
      <c r="AO137" t="str">
        <f t="shared" si="67"/>
        <v/>
      </c>
      <c r="AP137" t="str">
        <f t="shared" si="67"/>
        <v/>
      </c>
      <c r="AQ137" t="str">
        <f t="shared" si="67"/>
        <v/>
      </c>
      <c r="AR137" t="str">
        <f t="shared" si="67"/>
        <v/>
      </c>
      <c r="AS137" t="str">
        <f t="shared" si="67"/>
        <v/>
      </c>
      <c r="AT137" t="str">
        <f t="shared" si="67"/>
        <v/>
      </c>
      <c r="AU137" t="str">
        <f t="shared" si="67"/>
        <v/>
      </c>
      <c r="AV137" t="str">
        <f t="shared" si="67"/>
        <v/>
      </c>
      <c r="AW137" t="str">
        <f t="shared" si="67"/>
        <v/>
      </c>
      <c r="AX137" t="str">
        <f t="shared" si="67"/>
        <v/>
      </c>
      <c r="AY137" t="str">
        <f t="shared" si="67"/>
        <v/>
      </c>
      <c r="AZ137" t="str">
        <f t="shared" si="67"/>
        <v/>
      </c>
      <c r="BA137" t="str">
        <f t="shared" si="67"/>
        <v/>
      </c>
      <c r="BB137" t="str">
        <f t="shared" si="67"/>
        <v/>
      </c>
      <c r="BC137" t="str">
        <f t="shared" si="67"/>
        <v/>
      </c>
      <c r="BD137" t="str">
        <f t="shared" si="67"/>
        <v/>
      </c>
      <c r="BE137" t="str">
        <f t="shared" si="67"/>
        <v/>
      </c>
      <c r="BF137" t="str">
        <f t="shared" si="67"/>
        <v/>
      </c>
      <c r="BG137" t="str">
        <f t="shared" si="67"/>
        <v/>
      </c>
      <c r="BH137" t="str">
        <f t="shared" si="67"/>
        <v/>
      </c>
      <c r="BI137" t="str">
        <f t="shared" si="67"/>
        <v/>
      </c>
      <c r="BJ137" t="str">
        <f t="shared" si="67"/>
        <v/>
      </c>
      <c r="BK137" t="str">
        <f t="shared" si="67"/>
        <v/>
      </c>
      <c r="BL137" t="str">
        <f t="shared" si="67"/>
        <v/>
      </c>
      <c r="BM137" t="str">
        <f t="shared" ref="BM137:CX137" si="68">IF(NOT(BM35=123456),BM35,IF(NOT(BM35="123456"),BM35,"TEST"))</f>
        <v/>
      </c>
      <c r="BN137" t="str">
        <f t="shared" si="68"/>
        <v/>
      </c>
      <c r="BO137" t="str">
        <f t="shared" si="68"/>
        <v/>
      </c>
      <c r="BP137" t="str">
        <f t="shared" si="68"/>
        <v/>
      </c>
      <c r="BQ137" t="str">
        <f t="shared" si="68"/>
        <v/>
      </c>
      <c r="BR137" t="str">
        <f t="shared" si="68"/>
        <v/>
      </c>
      <c r="BS137" t="str">
        <f t="shared" si="68"/>
        <v/>
      </c>
      <c r="BT137" t="str">
        <f t="shared" si="68"/>
        <v/>
      </c>
      <c r="BU137" t="str">
        <f t="shared" si="68"/>
        <v/>
      </c>
      <c r="BV137" t="str">
        <f t="shared" si="68"/>
        <v/>
      </c>
      <c r="BW137" t="str">
        <f t="shared" si="68"/>
        <v/>
      </c>
      <c r="BX137" t="str">
        <f t="shared" si="68"/>
        <v/>
      </c>
      <c r="BY137" t="str">
        <f t="shared" si="68"/>
        <v/>
      </c>
      <c r="BZ137" t="str">
        <f t="shared" si="68"/>
        <v/>
      </c>
      <c r="CA137" t="str">
        <f t="shared" si="68"/>
        <v/>
      </c>
      <c r="CB137" t="str">
        <f t="shared" si="68"/>
        <v/>
      </c>
      <c r="CC137" t="str">
        <f t="shared" si="68"/>
        <v/>
      </c>
      <c r="CD137" t="str">
        <f t="shared" si="68"/>
        <v/>
      </c>
      <c r="CE137" t="str">
        <f t="shared" si="68"/>
        <v/>
      </c>
      <c r="CF137" t="str">
        <f t="shared" si="68"/>
        <v/>
      </c>
      <c r="CG137" t="str">
        <f t="shared" si="68"/>
        <v/>
      </c>
      <c r="CH137" t="str">
        <f t="shared" si="68"/>
        <v/>
      </c>
      <c r="CI137" t="str">
        <f t="shared" si="68"/>
        <v/>
      </c>
      <c r="CJ137" t="str">
        <f t="shared" si="68"/>
        <v/>
      </c>
      <c r="CK137" t="str">
        <f t="shared" si="68"/>
        <v/>
      </c>
      <c r="CL137" t="str">
        <f t="shared" si="68"/>
        <v/>
      </c>
      <c r="CM137" t="str">
        <f t="shared" si="68"/>
        <v/>
      </c>
      <c r="CN137" t="str">
        <f t="shared" si="68"/>
        <v/>
      </c>
      <c r="CO137" t="str">
        <f t="shared" si="68"/>
        <v/>
      </c>
      <c r="CP137" t="str">
        <f t="shared" si="68"/>
        <v/>
      </c>
      <c r="CQ137" t="str">
        <f t="shared" si="68"/>
        <v/>
      </c>
      <c r="CR137" t="str">
        <f t="shared" si="68"/>
        <v/>
      </c>
      <c r="CS137" t="str">
        <f t="shared" si="68"/>
        <v/>
      </c>
      <c r="CT137" t="str">
        <f t="shared" si="68"/>
        <v/>
      </c>
      <c r="CU137" t="str">
        <f t="shared" si="68"/>
        <v/>
      </c>
      <c r="CV137" t="str">
        <f t="shared" si="68"/>
        <v/>
      </c>
      <c r="CW137" t="str">
        <f t="shared" si="68"/>
        <v/>
      </c>
      <c r="CX137">
        <f t="shared" si="68"/>
        <v>0</v>
      </c>
    </row>
    <row r="138" spans="1:102" x14ac:dyDescent="0.3">
      <c r="A138" t="str">
        <f t="shared" ref="A138:BL138" si="69">IF(NOT(A36=123456),A36,IF(NOT(A36="123456"),A36,"TEST"))</f>
        <v/>
      </c>
      <c r="B138" t="str">
        <f t="shared" si="69"/>
        <v/>
      </c>
      <c r="C138" t="str">
        <f t="shared" si="69"/>
        <v/>
      </c>
      <c r="D138" t="str">
        <f t="shared" si="69"/>
        <v/>
      </c>
      <c r="E138" t="str">
        <f t="shared" si="69"/>
        <v/>
      </c>
      <c r="F138" t="str">
        <f t="shared" si="69"/>
        <v/>
      </c>
      <c r="G138" t="str">
        <f t="shared" si="69"/>
        <v/>
      </c>
      <c r="H138" t="str">
        <f t="shared" si="69"/>
        <v/>
      </c>
      <c r="I138" t="str">
        <f t="shared" si="69"/>
        <v/>
      </c>
      <c r="J138" t="str">
        <f t="shared" si="69"/>
        <v/>
      </c>
      <c r="K138" t="str">
        <f t="shared" si="69"/>
        <v/>
      </c>
      <c r="L138" t="str">
        <f t="shared" si="69"/>
        <v/>
      </c>
      <c r="M138" t="str">
        <f t="shared" si="69"/>
        <v/>
      </c>
      <c r="N138" t="str">
        <f t="shared" si="69"/>
        <v/>
      </c>
      <c r="O138" t="str">
        <f t="shared" si="69"/>
        <v/>
      </c>
      <c r="P138" t="str">
        <f t="shared" si="69"/>
        <v/>
      </c>
      <c r="Q138" t="str">
        <f t="shared" si="69"/>
        <v/>
      </c>
      <c r="R138" t="str">
        <f t="shared" si="69"/>
        <v/>
      </c>
      <c r="S138" t="str">
        <f t="shared" si="69"/>
        <v/>
      </c>
      <c r="T138" t="str">
        <f t="shared" si="69"/>
        <v/>
      </c>
      <c r="U138" t="str">
        <f t="shared" si="69"/>
        <v/>
      </c>
      <c r="V138" t="str">
        <f t="shared" si="69"/>
        <v/>
      </c>
      <c r="W138" t="str">
        <f t="shared" si="69"/>
        <v/>
      </c>
      <c r="X138" t="str">
        <f t="shared" si="69"/>
        <v/>
      </c>
      <c r="Y138" t="str">
        <f t="shared" si="69"/>
        <v/>
      </c>
      <c r="Z138" t="str">
        <f t="shared" si="69"/>
        <v/>
      </c>
      <c r="AA138" t="str">
        <f t="shared" si="69"/>
        <v/>
      </c>
      <c r="AB138" t="str">
        <f t="shared" si="69"/>
        <v/>
      </c>
      <c r="AC138" t="str">
        <f t="shared" si="69"/>
        <v/>
      </c>
      <c r="AD138" t="str">
        <f t="shared" si="69"/>
        <v/>
      </c>
      <c r="AE138" t="str">
        <f t="shared" si="69"/>
        <v/>
      </c>
      <c r="AF138" t="str">
        <f t="shared" si="69"/>
        <v/>
      </c>
      <c r="AG138" t="str">
        <f t="shared" si="69"/>
        <v/>
      </c>
      <c r="AH138" t="str">
        <f t="shared" si="69"/>
        <v/>
      </c>
      <c r="AI138" t="str">
        <f t="shared" si="69"/>
        <v/>
      </c>
      <c r="AJ138" t="str">
        <f t="shared" si="69"/>
        <v/>
      </c>
      <c r="AK138" t="str">
        <f t="shared" si="69"/>
        <v/>
      </c>
      <c r="AL138" t="str">
        <f t="shared" si="69"/>
        <v/>
      </c>
      <c r="AM138" t="str">
        <f t="shared" si="69"/>
        <v/>
      </c>
      <c r="AN138" t="str">
        <f t="shared" si="69"/>
        <v/>
      </c>
      <c r="AO138" t="str">
        <f t="shared" si="69"/>
        <v/>
      </c>
      <c r="AP138" t="str">
        <f t="shared" si="69"/>
        <v/>
      </c>
      <c r="AQ138" t="str">
        <f t="shared" si="69"/>
        <v/>
      </c>
      <c r="AR138" t="str">
        <f t="shared" si="69"/>
        <v/>
      </c>
      <c r="AS138" t="str">
        <f t="shared" si="69"/>
        <v/>
      </c>
      <c r="AT138" t="str">
        <f t="shared" si="69"/>
        <v/>
      </c>
      <c r="AU138" t="str">
        <f t="shared" si="69"/>
        <v/>
      </c>
      <c r="AV138" t="str">
        <f t="shared" si="69"/>
        <v/>
      </c>
      <c r="AW138" t="str">
        <f t="shared" si="69"/>
        <v/>
      </c>
      <c r="AX138" t="str">
        <f t="shared" si="69"/>
        <v/>
      </c>
      <c r="AY138" t="str">
        <f t="shared" si="69"/>
        <v/>
      </c>
      <c r="AZ138" t="str">
        <f t="shared" si="69"/>
        <v/>
      </c>
      <c r="BA138" t="str">
        <f t="shared" si="69"/>
        <v/>
      </c>
      <c r="BB138" t="str">
        <f t="shared" si="69"/>
        <v/>
      </c>
      <c r="BC138" t="str">
        <f t="shared" si="69"/>
        <v/>
      </c>
      <c r="BD138" t="str">
        <f t="shared" si="69"/>
        <v/>
      </c>
      <c r="BE138" t="str">
        <f t="shared" si="69"/>
        <v/>
      </c>
      <c r="BF138" t="str">
        <f t="shared" si="69"/>
        <v/>
      </c>
      <c r="BG138" t="str">
        <f t="shared" si="69"/>
        <v/>
      </c>
      <c r="BH138" t="str">
        <f t="shared" si="69"/>
        <v/>
      </c>
      <c r="BI138" t="str">
        <f t="shared" si="69"/>
        <v/>
      </c>
      <c r="BJ138" t="str">
        <f t="shared" si="69"/>
        <v/>
      </c>
      <c r="BK138" t="str">
        <f t="shared" si="69"/>
        <v/>
      </c>
      <c r="BL138" t="str">
        <f t="shared" si="69"/>
        <v/>
      </c>
      <c r="BM138" t="str">
        <f t="shared" ref="BM138:CX138" si="70">IF(NOT(BM36=123456),BM36,IF(NOT(BM36="123456"),BM36,"TEST"))</f>
        <v/>
      </c>
      <c r="BN138" t="str">
        <f t="shared" si="70"/>
        <v/>
      </c>
      <c r="BO138" t="str">
        <f t="shared" si="70"/>
        <v/>
      </c>
      <c r="BP138" t="str">
        <f t="shared" si="70"/>
        <v/>
      </c>
      <c r="BQ138" t="str">
        <f t="shared" si="70"/>
        <v/>
      </c>
      <c r="BR138" t="str">
        <f t="shared" si="70"/>
        <v/>
      </c>
      <c r="BS138" t="str">
        <f t="shared" si="70"/>
        <v/>
      </c>
      <c r="BT138" t="str">
        <f t="shared" si="70"/>
        <v/>
      </c>
      <c r="BU138" t="str">
        <f t="shared" si="70"/>
        <v/>
      </c>
      <c r="BV138" t="str">
        <f t="shared" si="70"/>
        <v/>
      </c>
      <c r="BW138" t="str">
        <f t="shared" si="70"/>
        <v/>
      </c>
      <c r="BX138" t="str">
        <f t="shared" si="70"/>
        <v/>
      </c>
      <c r="BY138" t="str">
        <f t="shared" si="70"/>
        <v/>
      </c>
      <c r="BZ138" t="str">
        <f t="shared" si="70"/>
        <v/>
      </c>
      <c r="CA138" t="str">
        <f t="shared" si="70"/>
        <v/>
      </c>
      <c r="CB138" t="str">
        <f t="shared" si="70"/>
        <v/>
      </c>
      <c r="CC138" t="str">
        <f t="shared" si="70"/>
        <v/>
      </c>
      <c r="CD138" t="str">
        <f t="shared" si="70"/>
        <v/>
      </c>
      <c r="CE138" t="str">
        <f t="shared" si="70"/>
        <v/>
      </c>
      <c r="CF138" t="str">
        <f t="shared" si="70"/>
        <v/>
      </c>
      <c r="CG138" t="str">
        <f t="shared" si="70"/>
        <v/>
      </c>
      <c r="CH138" t="str">
        <f t="shared" si="70"/>
        <v/>
      </c>
      <c r="CI138" t="str">
        <f t="shared" si="70"/>
        <v/>
      </c>
      <c r="CJ138" t="str">
        <f t="shared" si="70"/>
        <v/>
      </c>
      <c r="CK138" t="str">
        <f t="shared" si="70"/>
        <v/>
      </c>
      <c r="CL138" t="str">
        <f t="shared" si="70"/>
        <v/>
      </c>
      <c r="CM138" t="str">
        <f t="shared" si="70"/>
        <v/>
      </c>
      <c r="CN138" t="str">
        <f t="shared" si="70"/>
        <v/>
      </c>
      <c r="CO138" t="str">
        <f t="shared" si="70"/>
        <v/>
      </c>
      <c r="CP138" t="str">
        <f t="shared" si="70"/>
        <v/>
      </c>
      <c r="CQ138" t="str">
        <f t="shared" si="70"/>
        <v/>
      </c>
      <c r="CR138" t="str">
        <f t="shared" si="70"/>
        <v/>
      </c>
      <c r="CS138" t="str">
        <f t="shared" si="70"/>
        <v/>
      </c>
      <c r="CT138" t="str">
        <f t="shared" si="70"/>
        <v/>
      </c>
      <c r="CU138" t="str">
        <f t="shared" si="70"/>
        <v/>
      </c>
      <c r="CV138" t="str">
        <f t="shared" si="70"/>
        <v/>
      </c>
      <c r="CW138" t="str">
        <f t="shared" si="70"/>
        <v/>
      </c>
      <c r="CX138">
        <f t="shared" si="70"/>
        <v>0</v>
      </c>
    </row>
    <row r="139" spans="1:102" x14ac:dyDescent="0.3">
      <c r="A139" t="str">
        <f t="shared" ref="A139:BL139" si="71">IF(NOT(A37=123456),A37,IF(NOT(A37="123456"),A37,"TEST"))</f>
        <v/>
      </c>
      <c r="B139" t="str">
        <f t="shared" si="71"/>
        <v/>
      </c>
      <c r="C139" t="str">
        <f t="shared" si="71"/>
        <v/>
      </c>
      <c r="D139" t="str">
        <f t="shared" si="71"/>
        <v/>
      </c>
      <c r="E139" t="str">
        <f t="shared" si="71"/>
        <v/>
      </c>
      <c r="F139" t="str">
        <f t="shared" si="71"/>
        <v/>
      </c>
      <c r="G139" t="str">
        <f t="shared" si="71"/>
        <v/>
      </c>
      <c r="H139" t="str">
        <f t="shared" si="71"/>
        <v/>
      </c>
      <c r="I139" t="str">
        <f t="shared" si="71"/>
        <v/>
      </c>
      <c r="J139" t="str">
        <f t="shared" si="71"/>
        <v/>
      </c>
      <c r="K139" t="str">
        <f t="shared" si="71"/>
        <v/>
      </c>
      <c r="L139" t="str">
        <f t="shared" si="71"/>
        <v/>
      </c>
      <c r="M139" t="str">
        <f t="shared" si="71"/>
        <v/>
      </c>
      <c r="N139" t="str">
        <f t="shared" si="71"/>
        <v/>
      </c>
      <c r="O139" t="str">
        <f t="shared" si="71"/>
        <v/>
      </c>
      <c r="P139" t="str">
        <f t="shared" si="71"/>
        <v/>
      </c>
      <c r="Q139" t="str">
        <f t="shared" si="71"/>
        <v/>
      </c>
      <c r="R139" t="str">
        <f t="shared" si="71"/>
        <v/>
      </c>
      <c r="S139" t="str">
        <f t="shared" si="71"/>
        <v/>
      </c>
      <c r="T139" t="str">
        <f t="shared" si="71"/>
        <v/>
      </c>
      <c r="U139" t="str">
        <f t="shared" si="71"/>
        <v/>
      </c>
      <c r="V139" t="str">
        <f t="shared" si="71"/>
        <v/>
      </c>
      <c r="W139" t="str">
        <f t="shared" si="71"/>
        <v/>
      </c>
      <c r="X139" t="str">
        <f t="shared" si="71"/>
        <v/>
      </c>
      <c r="Y139" t="str">
        <f t="shared" si="71"/>
        <v/>
      </c>
      <c r="Z139" t="str">
        <f t="shared" si="71"/>
        <v/>
      </c>
      <c r="AA139" t="str">
        <f t="shared" si="71"/>
        <v/>
      </c>
      <c r="AB139" t="str">
        <f t="shared" si="71"/>
        <v/>
      </c>
      <c r="AC139" t="str">
        <f t="shared" si="71"/>
        <v/>
      </c>
      <c r="AD139" t="str">
        <f t="shared" si="71"/>
        <v/>
      </c>
      <c r="AE139" t="str">
        <f t="shared" si="71"/>
        <v/>
      </c>
      <c r="AF139" t="str">
        <f t="shared" si="71"/>
        <v/>
      </c>
      <c r="AG139" t="str">
        <f t="shared" si="71"/>
        <v/>
      </c>
      <c r="AH139" t="str">
        <f t="shared" si="71"/>
        <v/>
      </c>
      <c r="AI139" t="str">
        <f t="shared" si="71"/>
        <v/>
      </c>
      <c r="AJ139" t="str">
        <f t="shared" si="71"/>
        <v/>
      </c>
      <c r="AK139" t="str">
        <f t="shared" si="71"/>
        <v/>
      </c>
      <c r="AL139" t="str">
        <f t="shared" si="71"/>
        <v/>
      </c>
      <c r="AM139" t="str">
        <f t="shared" si="71"/>
        <v/>
      </c>
      <c r="AN139" t="str">
        <f t="shared" si="71"/>
        <v/>
      </c>
      <c r="AO139" t="str">
        <f t="shared" si="71"/>
        <v/>
      </c>
      <c r="AP139" t="str">
        <f t="shared" si="71"/>
        <v/>
      </c>
      <c r="AQ139" t="str">
        <f t="shared" si="71"/>
        <v/>
      </c>
      <c r="AR139" t="str">
        <f t="shared" si="71"/>
        <v/>
      </c>
      <c r="AS139" t="str">
        <f t="shared" si="71"/>
        <v/>
      </c>
      <c r="AT139" t="str">
        <f t="shared" si="71"/>
        <v/>
      </c>
      <c r="AU139" t="str">
        <f t="shared" si="71"/>
        <v/>
      </c>
      <c r="AV139" t="str">
        <f t="shared" si="71"/>
        <v/>
      </c>
      <c r="AW139" t="str">
        <f t="shared" si="71"/>
        <v/>
      </c>
      <c r="AX139" t="str">
        <f t="shared" si="71"/>
        <v/>
      </c>
      <c r="AY139" t="str">
        <f t="shared" si="71"/>
        <v/>
      </c>
      <c r="AZ139" t="str">
        <f t="shared" si="71"/>
        <v/>
      </c>
      <c r="BA139" t="str">
        <f t="shared" si="71"/>
        <v/>
      </c>
      <c r="BB139" t="str">
        <f t="shared" si="71"/>
        <v/>
      </c>
      <c r="BC139" t="str">
        <f t="shared" si="71"/>
        <v/>
      </c>
      <c r="BD139" t="str">
        <f t="shared" si="71"/>
        <v/>
      </c>
      <c r="BE139" t="str">
        <f t="shared" si="71"/>
        <v/>
      </c>
      <c r="BF139" t="str">
        <f t="shared" si="71"/>
        <v/>
      </c>
      <c r="BG139" t="str">
        <f t="shared" si="71"/>
        <v/>
      </c>
      <c r="BH139" t="str">
        <f t="shared" si="71"/>
        <v/>
      </c>
      <c r="BI139" t="str">
        <f t="shared" si="71"/>
        <v/>
      </c>
      <c r="BJ139" t="str">
        <f t="shared" si="71"/>
        <v/>
      </c>
      <c r="BK139" t="str">
        <f t="shared" si="71"/>
        <v/>
      </c>
      <c r="BL139" t="str">
        <f t="shared" si="71"/>
        <v/>
      </c>
      <c r="BM139" t="str">
        <f t="shared" ref="BM139:CX139" si="72">IF(NOT(BM37=123456),BM37,IF(NOT(BM37="123456"),BM37,"TEST"))</f>
        <v/>
      </c>
      <c r="BN139" t="str">
        <f t="shared" si="72"/>
        <v/>
      </c>
      <c r="BO139" t="str">
        <f t="shared" si="72"/>
        <v/>
      </c>
      <c r="BP139" t="str">
        <f t="shared" si="72"/>
        <v/>
      </c>
      <c r="BQ139" t="str">
        <f t="shared" si="72"/>
        <v/>
      </c>
      <c r="BR139" t="str">
        <f t="shared" si="72"/>
        <v/>
      </c>
      <c r="BS139" t="str">
        <f t="shared" si="72"/>
        <v/>
      </c>
      <c r="BT139" t="str">
        <f t="shared" si="72"/>
        <v/>
      </c>
      <c r="BU139" t="str">
        <f t="shared" si="72"/>
        <v/>
      </c>
      <c r="BV139" t="str">
        <f t="shared" si="72"/>
        <v/>
      </c>
      <c r="BW139" t="str">
        <f t="shared" si="72"/>
        <v/>
      </c>
      <c r="BX139" t="str">
        <f t="shared" si="72"/>
        <v/>
      </c>
      <c r="BY139" t="str">
        <f t="shared" si="72"/>
        <v/>
      </c>
      <c r="BZ139" t="str">
        <f t="shared" si="72"/>
        <v/>
      </c>
      <c r="CA139" t="str">
        <f t="shared" si="72"/>
        <v/>
      </c>
      <c r="CB139" t="str">
        <f t="shared" si="72"/>
        <v/>
      </c>
      <c r="CC139" t="str">
        <f t="shared" si="72"/>
        <v/>
      </c>
      <c r="CD139" t="str">
        <f t="shared" si="72"/>
        <v/>
      </c>
      <c r="CE139" t="str">
        <f t="shared" si="72"/>
        <v/>
      </c>
      <c r="CF139" t="str">
        <f t="shared" si="72"/>
        <v/>
      </c>
      <c r="CG139" t="str">
        <f t="shared" si="72"/>
        <v/>
      </c>
      <c r="CH139" t="str">
        <f t="shared" si="72"/>
        <v/>
      </c>
      <c r="CI139" t="str">
        <f t="shared" si="72"/>
        <v/>
      </c>
      <c r="CJ139" t="str">
        <f t="shared" si="72"/>
        <v/>
      </c>
      <c r="CK139" t="str">
        <f t="shared" si="72"/>
        <v/>
      </c>
      <c r="CL139" t="str">
        <f t="shared" si="72"/>
        <v/>
      </c>
      <c r="CM139" t="str">
        <f t="shared" si="72"/>
        <v/>
      </c>
      <c r="CN139" t="str">
        <f t="shared" si="72"/>
        <v/>
      </c>
      <c r="CO139" t="str">
        <f t="shared" si="72"/>
        <v/>
      </c>
      <c r="CP139" t="str">
        <f t="shared" si="72"/>
        <v/>
      </c>
      <c r="CQ139" t="str">
        <f t="shared" si="72"/>
        <v/>
      </c>
      <c r="CR139" t="str">
        <f t="shared" si="72"/>
        <v/>
      </c>
      <c r="CS139" t="str">
        <f t="shared" si="72"/>
        <v/>
      </c>
      <c r="CT139" t="str">
        <f t="shared" si="72"/>
        <v/>
      </c>
      <c r="CU139" t="str">
        <f t="shared" si="72"/>
        <v/>
      </c>
      <c r="CV139" t="str">
        <f t="shared" si="72"/>
        <v/>
      </c>
      <c r="CW139" t="str">
        <f t="shared" si="72"/>
        <v/>
      </c>
      <c r="CX139">
        <f t="shared" si="72"/>
        <v>0</v>
      </c>
    </row>
    <row r="140" spans="1:102" x14ac:dyDescent="0.3">
      <c r="A140" t="str">
        <f t="shared" ref="A140:BL140" si="73">IF(NOT(A38=123456),A38,IF(NOT(A38="123456"),A38,"TEST"))</f>
        <v/>
      </c>
      <c r="B140" t="str">
        <f t="shared" si="73"/>
        <v/>
      </c>
      <c r="C140" t="str">
        <f t="shared" si="73"/>
        <v/>
      </c>
      <c r="D140" t="str">
        <f t="shared" si="73"/>
        <v/>
      </c>
      <c r="E140" t="str">
        <f t="shared" si="73"/>
        <v/>
      </c>
      <c r="F140" t="str">
        <f t="shared" si="73"/>
        <v/>
      </c>
      <c r="G140" t="str">
        <f t="shared" si="73"/>
        <v/>
      </c>
      <c r="H140" t="str">
        <f t="shared" si="73"/>
        <v/>
      </c>
      <c r="I140" t="str">
        <f t="shared" si="73"/>
        <v/>
      </c>
      <c r="J140" t="str">
        <f t="shared" si="73"/>
        <v/>
      </c>
      <c r="K140" t="str">
        <f t="shared" si="73"/>
        <v/>
      </c>
      <c r="L140" t="str">
        <f t="shared" si="73"/>
        <v/>
      </c>
      <c r="M140" t="str">
        <f t="shared" si="73"/>
        <v/>
      </c>
      <c r="N140" t="str">
        <f t="shared" si="73"/>
        <v/>
      </c>
      <c r="O140" t="str">
        <f t="shared" si="73"/>
        <v/>
      </c>
      <c r="P140" t="str">
        <f t="shared" si="73"/>
        <v/>
      </c>
      <c r="Q140" t="str">
        <f t="shared" si="73"/>
        <v/>
      </c>
      <c r="R140" t="str">
        <f t="shared" si="73"/>
        <v/>
      </c>
      <c r="S140" t="str">
        <f t="shared" si="73"/>
        <v/>
      </c>
      <c r="T140" t="str">
        <f t="shared" si="73"/>
        <v/>
      </c>
      <c r="U140" t="str">
        <f t="shared" si="73"/>
        <v/>
      </c>
      <c r="V140" t="str">
        <f t="shared" si="73"/>
        <v/>
      </c>
      <c r="W140" t="str">
        <f t="shared" si="73"/>
        <v/>
      </c>
      <c r="X140" t="str">
        <f t="shared" si="73"/>
        <v/>
      </c>
      <c r="Y140" t="str">
        <f t="shared" si="73"/>
        <v/>
      </c>
      <c r="Z140" t="str">
        <f t="shared" si="73"/>
        <v/>
      </c>
      <c r="AA140" t="str">
        <f t="shared" si="73"/>
        <v/>
      </c>
      <c r="AB140" t="str">
        <f t="shared" si="73"/>
        <v/>
      </c>
      <c r="AC140" t="str">
        <f t="shared" si="73"/>
        <v/>
      </c>
      <c r="AD140" t="str">
        <f t="shared" si="73"/>
        <v/>
      </c>
      <c r="AE140" t="str">
        <f t="shared" si="73"/>
        <v/>
      </c>
      <c r="AF140" t="str">
        <f t="shared" si="73"/>
        <v/>
      </c>
      <c r="AG140" t="str">
        <f t="shared" si="73"/>
        <v/>
      </c>
      <c r="AH140" t="str">
        <f t="shared" si="73"/>
        <v/>
      </c>
      <c r="AI140" t="str">
        <f t="shared" si="73"/>
        <v/>
      </c>
      <c r="AJ140" t="str">
        <f t="shared" si="73"/>
        <v/>
      </c>
      <c r="AK140" t="str">
        <f t="shared" si="73"/>
        <v/>
      </c>
      <c r="AL140" t="str">
        <f t="shared" si="73"/>
        <v/>
      </c>
      <c r="AM140" t="str">
        <f t="shared" si="73"/>
        <v/>
      </c>
      <c r="AN140" t="str">
        <f t="shared" si="73"/>
        <v/>
      </c>
      <c r="AO140" t="str">
        <f t="shared" si="73"/>
        <v/>
      </c>
      <c r="AP140" t="str">
        <f t="shared" si="73"/>
        <v/>
      </c>
      <c r="AQ140" t="str">
        <f t="shared" si="73"/>
        <v/>
      </c>
      <c r="AR140" t="str">
        <f t="shared" si="73"/>
        <v/>
      </c>
      <c r="AS140" t="str">
        <f t="shared" si="73"/>
        <v/>
      </c>
      <c r="AT140" t="str">
        <f t="shared" si="73"/>
        <v/>
      </c>
      <c r="AU140" t="str">
        <f t="shared" si="73"/>
        <v/>
      </c>
      <c r="AV140" t="str">
        <f t="shared" si="73"/>
        <v/>
      </c>
      <c r="AW140" t="str">
        <f t="shared" si="73"/>
        <v/>
      </c>
      <c r="AX140" t="str">
        <f t="shared" si="73"/>
        <v/>
      </c>
      <c r="AY140" t="str">
        <f t="shared" si="73"/>
        <v/>
      </c>
      <c r="AZ140" t="str">
        <f t="shared" si="73"/>
        <v/>
      </c>
      <c r="BA140" t="str">
        <f t="shared" si="73"/>
        <v/>
      </c>
      <c r="BB140" t="str">
        <f t="shared" si="73"/>
        <v/>
      </c>
      <c r="BC140" t="str">
        <f t="shared" si="73"/>
        <v/>
      </c>
      <c r="BD140" t="str">
        <f t="shared" si="73"/>
        <v/>
      </c>
      <c r="BE140" t="str">
        <f t="shared" si="73"/>
        <v/>
      </c>
      <c r="BF140" t="str">
        <f t="shared" si="73"/>
        <v/>
      </c>
      <c r="BG140" t="str">
        <f t="shared" si="73"/>
        <v/>
      </c>
      <c r="BH140" t="str">
        <f t="shared" si="73"/>
        <v/>
      </c>
      <c r="BI140" t="str">
        <f t="shared" si="73"/>
        <v/>
      </c>
      <c r="BJ140" t="str">
        <f t="shared" si="73"/>
        <v/>
      </c>
      <c r="BK140" t="str">
        <f t="shared" si="73"/>
        <v/>
      </c>
      <c r="BL140" t="str">
        <f t="shared" si="73"/>
        <v/>
      </c>
      <c r="BM140" t="str">
        <f t="shared" ref="BM140:CX140" si="74">IF(NOT(BM38=123456),BM38,IF(NOT(BM38="123456"),BM38,"TEST"))</f>
        <v/>
      </c>
      <c r="BN140" t="str">
        <f t="shared" si="74"/>
        <v/>
      </c>
      <c r="BO140" t="str">
        <f t="shared" si="74"/>
        <v/>
      </c>
      <c r="BP140" t="str">
        <f t="shared" si="74"/>
        <v/>
      </c>
      <c r="BQ140" t="str">
        <f t="shared" si="74"/>
        <v/>
      </c>
      <c r="BR140" t="str">
        <f t="shared" si="74"/>
        <v/>
      </c>
      <c r="BS140" t="str">
        <f t="shared" si="74"/>
        <v/>
      </c>
      <c r="BT140" t="str">
        <f t="shared" si="74"/>
        <v/>
      </c>
      <c r="BU140" t="str">
        <f t="shared" si="74"/>
        <v/>
      </c>
      <c r="BV140" t="str">
        <f t="shared" si="74"/>
        <v/>
      </c>
      <c r="BW140" t="str">
        <f t="shared" si="74"/>
        <v/>
      </c>
      <c r="BX140" t="str">
        <f t="shared" si="74"/>
        <v/>
      </c>
      <c r="BY140" t="str">
        <f t="shared" si="74"/>
        <v/>
      </c>
      <c r="BZ140" t="str">
        <f t="shared" si="74"/>
        <v/>
      </c>
      <c r="CA140" t="str">
        <f t="shared" si="74"/>
        <v/>
      </c>
      <c r="CB140" t="str">
        <f t="shared" si="74"/>
        <v/>
      </c>
      <c r="CC140" t="str">
        <f t="shared" si="74"/>
        <v/>
      </c>
      <c r="CD140" t="str">
        <f t="shared" si="74"/>
        <v/>
      </c>
      <c r="CE140" t="str">
        <f t="shared" si="74"/>
        <v/>
      </c>
      <c r="CF140" t="str">
        <f t="shared" si="74"/>
        <v/>
      </c>
      <c r="CG140" t="str">
        <f t="shared" si="74"/>
        <v/>
      </c>
      <c r="CH140" t="str">
        <f t="shared" si="74"/>
        <v/>
      </c>
      <c r="CI140" t="str">
        <f t="shared" si="74"/>
        <v/>
      </c>
      <c r="CJ140" t="str">
        <f t="shared" si="74"/>
        <v/>
      </c>
      <c r="CK140" t="str">
        <f t="shared" si="74"/>
        <v/>
      </c>
      <c r="CL140" t="str">
        <f t="shared" si="74"/>
        <v/>
      </c>
      <c r="CM140" t="str">
        <f t="shared" si="74"/>
        <v/>
      </c>
      <c r="CN140" t="str">
        <f t="shared" si="74"/>
        <v/>
      </c>
      <c r="CO140" t="str">
        <f t="shared" si="74"/>
        <v/>
      </c>
      <c r="CP140" t="str">
        <f t="shared" si="74"/>
        <v/>
      </c>
      <c r="CQ140" t="str">
        <f t="shared" si="74"/>
        <v/>
      </c>
      <c r="CR140" t="str">
        <f t="shared" si="74"/>
        <v/>
      </c>
      <c r="CS140" t="str">
        <f t="shared" si="74"/>
        <v/>
      </c>
      <c r="CT140" t="str">
        <f t="shared" si="74"/>
        <v/>
      </c>
      <c r="CU140" t="str">
        <f t="shared" si="74"/>
        <v/>
      </c>
      <c r="CV140" t="str">
        <f t="shared" si="74"/>
        <v/>
      </c>
      <c r="CW140" t="str">
        <f t="shared" si="74"/>
        <v/>
      </c>
      <c r="CX140">
        <f t="shared" si="74"/>
        <v>0</v>
      </c>
    </row>
    <row r="141" spans="1:102" x14ac:dyDescent="0.3">
      <c r="A141" t="str">
        <f t="shared" ref="A141:BL141" si="75">IF(NOT(A39=123456),A39,IF(NOT(A39="123456"),A39,"TEST"))</f>
        <v/>
      </c>
      <c r="B141" t="str">
        <f t="shared" si="75"/>
        <v/>
      </c>
      <c r="C141" t="str">
        <f t="shared" si="75"/>
        <v/>
      </c>
      <c r="D141" t="str">
        <f t="shared" si="75"/>
        <v/>
      </c>
      <c r="E141" t="str">
        <f t="shared" si="75"/>
        <v/>
      </c>
      <c r="F141" t="str">
        <f t="shared" si="75"/>
        <v/>
      </c>
      <c r="G141" t="str">
        <f t="shared" si="75"/>
        <v/>
      </c>
      <c r="H141" t="str">
        <f t="shared" si="75"/>
        <v/>
      </c>
      <c r="I141" t="str">
        <f t="shared" si="75"/>
        <v/>
      </c>
      <c r="J141" t="str">
        <f t="shared" si="75"/>
        <v/>
      </c>
      <c r="K141" t="str">
        <f t="shared" si="75"/>
        <v/>
      </c>
      <c r="L141" t="str">
        <f t="shared" si="75"/>
        <v/>
      </c>
      <c r="M141" t="str">
        <f t="shared" si="75"/>
        <v/>
      </c>
      <c r="N141" t="str">
        <f t="shared" si="75"/>
        <v/>
      </c>
      <c r="O141" t="str">
        <f t="shared" si="75"/>
        <v/>
      </c>
      <c r="P141" t="str">
        <f t="shared" si="75"/>
        <v/>
      </c>
      <c r="Q141" t="str">
        <f t="shared" si="75"/>
        <v/>
      </c>
      <c r="R141" t="str">
        <f t="shared" si="75"/>
        <v/>
      </c>
      <c r="S141" t="str">
        <f t="shared" si="75"/>
        <v/>
      </c>
      <c r="T141" t="str">
        <f t="shared" si="75"/>
        <v/>
      </c>
      <c r="U141" t="str">
        <f t="shared" si="75"/>
        <v/>
      </c>
      <c r="V141" t="str">
        <f t="shared" si="75"/>
        <v/>
      </c>
      <c r="W141" t="str">
        <f t="shared" si="75"/>
        <v/>
      </c>
      <c r="X141" t="str">
        <f t="shared" si="75"/>
        <v/>
      </c>
      <c r="Y141" t="str">
        <f t="shared" si="75"/>
        <v/>
      </c>
      <c r="Z141" t="str">
        <f t="shared" si="75"/>
        <v/>
      </c>
      <c r="AA141" t="str">
        <f t="shared" si="75"/>
        <v/>
      </c>
      <c r="AB141" t="str">
        <f t="shared" si="75"/>
        <v/>
      </c>
      <c r="AC141" t="str">
        <f t="shared" si="75"/>
        <v/>
      </c>
      <c r="AD141" t="str">
        <f t="shared" si="75"/>
        <v/>
      </c>
      <c r="AE141" t="str">
        <f t="shared" si="75"/>
        <v/>
      </c>
      <c r="AF141" t="str">
        <f t="shared" si="75"/>
        <v/>
      </c>
      <c r="AG141" t="str">
        <f t="shared" si="75"/>
        <v/>
      </c>
      <c r="AH141" t="str">
        <f t="shared" si="75"/>
        <v/>
      </c>
      <c r="AI141" t="str">
        <f t="shared" si="75"/>
        <v/>
      </c>
      <c r="AJ141" t="str">
        <f t="shared" si="75"/>
        <v/>
      </c>
      <c r="AK141" t="str">
        <f t="shared" si="75"/>
        <v/>
      </c>
      <c r="AL141" t="str">
        <f t="shared" si="75"/>
        <v/>
      </c>
      <c r="AM141" t="str">
        <f t="shared" si="75"/>
        <v/>
      </c>
      <c r="AN141" t="str">
        <f t="shared" si="75"/>
        <v/>
      </c>
      <c r="AO141" t="str">
        <f t="shared" si="75"/>
        <v/>
      </c>
      <c r="AP141" t="str">
        <f t="shared" si="75"/>
        <v/>
      </c>
      <c r="AQ141" t="str">
        <f t="shared" si="75"/>
        <v/>
      </c>
      <c r="AR141" t="str">
        <f t="shared" si="75"/>
        <v/>
      </c>
      <c r="AS141" t="str">
        <f t="shared" si="75"/>
        <v/>
      </c>
      <c r="AT141" t="str">
        <f t="shared" si="75"/>
        <v/>
      </c>
      <c r="AU141" t="str">
        <f t="shared" si="75"/>
        <v/>
      </c>
      <c r="AV141" t="str">
        <f t="shared" si="75"/>
        <v/>
      </c>
      <c r="AW141" t="str">
        <f t="shared" si="75"/>
        <v/>
      </c>
      <c r="AX141" t="str">
        <f t="shared" si="75"/>
        <v/>
      </c>
      <c r="AY141" t="str">
        <f t="shared" si="75"/>
        <v/>
      </c>
      <c r="AZ141" t="str">
        <f t="shared" si="75"/>
        <v/>
      </c>
      <c r="BA141" t="str">
        <f t="shared" si="75"/>
        <v/>
      </c>
      <c r="BB141" t="str">
        <f t="shared" si="75"/>
        <v/>
      </c>
      <c r="BC141" t="str">
        <f t="shared" si="75"/>
        <v/>
      </c>
      <c r="BD141" t="str">
        <f t="shared" si="75"/>
        <v/>
      </c>
      <c r="BE141" t="str">
        <f t="shared" si="75"/>
        <v/>
      </c>
      <c r="BF141" t="str">
        <f t="shared" si="75"/>
        <v/>
      </c>
      <c r="BG141" t="str">
        <f t="shared" si="75"/>
        <v/>
      </c>
      <c r="BH141" t="str">
        <f t="shared" si="75"/>
        <v/>
      </c>
      <c r="BI141" t="str">
        <f t="shared" si="75"/>
        <v/>
      </c>
      <c r="BJ141" t="str">
        <f t="shared" si="75"/>
        <v/>
      </c>
      <c r="BK141" t="str">
        <f t="shared" si="75"/>
        <v/>
      </c>
      <c r="BL141" t="str">
        <f t="shared" si="75"/>
        <v/>
      </c>
      <c r="BM141" t="str">
        <f t="shared" ref="BM141:CX141" si="76">IF(NOT(BM39=123456),BM39,IF(NOT(BM39="123456"),BM39,"TEST"))</f>
        <v/>
      </c>
      <c r="BN141" t="str">
        <f t="shared" si="76"/>
        <v/>
      </c>
      <c r="BO141" t="str">
        <f t="shared" si="76"/>
        <v/>
      </c>
      <c r="BP141" t="str">
        <f t="shared" si="76"/>
        <v/>
      </c>
      <c r="BQ141" t="str">
        <f t="shared" si="76"/>
        <v/>
      </c>
      <c r="BR141" t="str">
        <f t="shared" si="76"/>
        <v/>
      </c>
      <c r="BS141" t="str">
        <f t="shared" si="76"/>
        <v/>
      </c>
      <c r="BT141" t="str">
        <f t="shared" si="76"/>
        <v/>
      </c>
      <c r="BU141" t="str">
        <f t="shared" si="76"/>
        <v/>
      </c>
      <c r="BV141" t="str">
        <f t="shared" si="76"/>
        <v/>
      </c>
      <c r="BW141" t="str">
        <f t="shared" si="76"/>
        <v/>
      </c>
      <c r="BX141" t="str">
        <f t="shared" si="76"/>
        <v/>
      </c>
      <c r="BY141" t="str">
        <f t="shared" si="76"/>
        <v/>
      </c>
      <c r="BZ141" t="str">
        <f t="shared" si="76"/>
        <v/>
      </c>
      <c r="CA141" t="str">
        <f t="shared" si="76"/>
        <v/>
      </c>
      <c r="CB141" t="str">
        <f t="shared" si="76"/>
        <v/>
      </c>
      <c r="CC141" t="str">
        <f t="shared" si="76"/>
        <v/>
      </c>
      <c r="CD141" t="str">
        <f t="shared" si="76"/>
        <v/>
      </c>
      <c r="CE141" t="str">
        <f t="shared" si="76"/>
        <v/>
      </c>
      <c r="CF141" t="str">
        <f t="shared" si="76"/>
        <v/>
      </c>
      <c r="CG141" t="str">
        <f t="shared" si="76"/>
        <v/>
      </c>
      <c r="CH141" t="str">
        <f t="shared" si="76"/>
        <v/>
      </c>
      <c r="CI141" t="str">
        <f t="shared" si="76"/>
        <v/>
      </c>
      <c r="CJ141" t="str">
        <f t="shared" si="76"/>
        <v/>
      </c>
      <c r="CK141" t="str">
        <f t="shared" si="76"/>
        <v/>
      </c>
      <c r="CL141" t="str">
        <f t="shared" si="76"/>
        <v/>
      </c>
      <c r="CM141" t="str">
        <f t="shared" si="76"/>
        <v/>
      </c>
      <c r="CN141" t="str">
        <f t="shared" si="76"/>
        <v/>
      </c>
      <c r="CO141" t="str">
        <f t="shared" si="76"/>
        <v/>
      </c>
      <c r="CP141" t="str">
        <f t="shared" si="76"/>
        <v/>
      </c>
      <c r="CQ141" t="str">
        <f t="shared" si="76"/>
        <v/>
      </c>
      <c r="CR141" t="str">
        <f t="shared" si="76"/>
        <v/>
      </c>
      <c r="CS141" t="str">
        <f t="shared" si="76"/>
        <v/>
      </c>
      <c r="CT141" t="str">
        <f t="shared" si="76"/>
        <v/>
      </c>
      <c r="CU141" t="str">
        <f t="shared" si="76"/>
        <v/>
      </c>
      <c r="CV141" t="str">
        <f t="shared" si="76"/>
        <v/>
      </c>
      <c r="CW141" t="str">
        <f t="shared" si="76"/>
        <v/>
      </c>
      <c r="CX141">
        <f t="shared" si="76"/>
        <v>0</v>
      </c>
    </row>
    <row r="142" spans="1:102" x14ac:dyDescent="0.3">
      <c r="A142" t="str">
        <f t="shared" ref="A142:BL142" si="77">IF(NOT(A40=123456),A40,IF(NOT(A40="123456"),A40,"TEST"))</f>
        <v/>
      </c>
      <c r="B142" t="str">
        <f t="shared" si="77"/>
        <v/>
      </c>
      <c r="C142" t="str">
        <f t="shared" si="77"/>
        <v/>
      </c>
      <c r="D142" t="str">
        <f t="shared" si="77"/>
        <v/>
      </c>
      <c r="E142" t="str">
        <f t="shared" si="77"/>
        <v/>
      </c>
      <c r="F142" t="str">
        <f t="shared" si="77"/>
        <v/>
      </c>
      <c r="G142" t="str">
        <f t="shared" si="77"/>
        <v/>
      </c>
      <c r="H142" t="str">
        <f t="shared" si="77"/>
        <v/>
      </c>
      <c r="I142" t="str">
        <f t="shared" si="77"/>
        <v/>
      </c>
      <c r="J142" t="str">
        <f t="shared" si="77"/>
        <v/>
      </c>
      <c r="K142" t="str">
        <f t="shared" si="77"/>
        <v/>
      </c>
      <c r="L142" t="str">
        <f t="shared" si="77"/>
        <v/>
      </c>
      <c r="M142" t="str">
        <f t="shared" si="77"/>
        <v/>
      </c>
      <c r="N142" t="str">
        <f t="shared" si="77"/>
        <v/>
      </c>
      <c r="O142" t="str">
        <f t="shared" si="77"/>
        <v/>
      </c>
      <c r="P142" t="str">
        <f t="shared" si="77"/>
        <v/>
      </c>
      <c r="Q142" t="str">
        <f t="shared" si="77"/>
        <v/>
      </c>
      <c r="R142" t="str">
        <f t="shared" si="77"/>
        <v/>
      </c>
      <c r="S142" t="str">
        <f t="shared" si="77"/>
        <v/>
      </c>
      <c r="T142" t="str">
        <f t="shared" si="77"/>
        <v/>
      </c>
      <c r="U142" t="str">
        <f t="shared" si="77"/>
        <v/>
      </c>
      <c r="V142" t="str">
        <f t="shared" si="77"/>
        <v/>
      </c>
      <c r="W142" t="str">
        <f t="shared" si="77"/>
        <v/>
      </c>
      <c r="X142" t="str">
        <f t="shared" si="77"/>
        <v/>
      </c>
      <c r="Y142" t="str">
        <f t="shared" si="77"/>
        <v/>
      </c>
      <c r="Z142" t="str">
        <f t="shared" si="77"/>
        <v/>
      </c>
      <c r="AA142" t="str">
        <f t="shared" si="77"/>
        <v/>
      </c>
      <c r="AB142" t="str">
        <f t="shared" si="77"/>
        <v/>
      </c>
      <c r="AC142" t="str">
        <f t="shared" si="77"/>
        <v/>
      </c>
      <c r="AD142" t="str">
        <f t="shared" si="77"/>
        <v/>
      </c>
      <c r="AE142" t="str">
        <f t="shared" si="77"/>
        <v/>
      </c>
      <c r="AF142" t="str">
        <f t="shared" si="77"/>
        <v/>
      </c>
      <c r="AG142" t="str">
        <f t="shared" si="77"/>
        <v/>
      </c>
      <c r="AH142" t="str">
        <f t="shared" si="77"/>
        <v/>
      </c>
      <c r="AI142" t="str">
        <f t="shared" si="77"/>
        <v/>
      </c>
      <c r="AJ142" t="str">
        <f t="shared" si="77"/>
        <v/>
      </c>
      <c r="AK142" t="str">
        <f t="shared" si="77"/>
        <v/>
      </c>
      <c r="AL142" t="str">
        <f t="shared" si="77"/>
        <v/>
      </c>
      <c r="AM142" t="str">
        <f t="shared" si="77"/>
        <v/>
      </c>
      <c r="AN142" t="str">
        <f t="shared" si="77"/>
        <v/>
      </c>
      <c r="AO142" t="str">
        <f t="shared" si="77"/>
        <v/>
      </c>
      <c r="AP142" t="str">
        <f t="shared" si="77"/>
        <v/>
      </c>
      <c r="AQ142" t="str">
        <f t="shared" si="77"/>
        <v/>
      </c>
      <c r="AR142" t="str">
        <f t="shared" si="77"/>
        <v/>
      </c>
      <c r="AS142" t="str">
        <f t="shared" si="77"/>
        <v/>
      </c>
      <c r="AT142" t="str">
        <f t="shared" si="77"/>
        <v/>
      </c>
      <c r="AU142" t="str">
        <f t="shared" si="77"/>
        <v/>
      </c>
      <c r="AV142" t="str">
        <f t="shared" si="77"/>
        <v/>
      </c>
      <c r="AW142" t="str">
        <f t="shared" si="77"/>
        <v/>
      </c>
      <c r="AX142" t="str">
        <f t="shared" si="77"/>
        <v/>
      </c>
      <c r="AY142" t="str">
        <f t="shared" si="77"/>
        <v/>
      </c>
      <c r="AZ142" t="str">
        <f t="shared" si="77"/>
        <v/>
      </c>
      <c r="BA142" t="str">
        <f t="shared" si="77"/>
        <v/>
      </c>
      <c r="BB142" t="str">
        <f t="shared" si="77"/>
        <v/>
      </c>
      <c r="BC142" t="str">
        <f t="shared" si="77"/>
        <v/>
      </c>
      <c r="BD142" t="str">
        <f t="shared" si="77"/>
        <v/>
      </c>
      <c r="BE142" t="str">
        <f t="shared" si="77"/>
        <v/>
      </c>
      <c r="BF142" t="str">
        <f t="shared" si="77"/>
        <v/>
      </c>
      <c r="BG142" t="str">
        <f t="shared" si="77"/>
        <v/>
      </c>
      <c r="BH142" t="str">
        <f t="shared" si="77"/>
        <v/>
      </c>
      <c r="BI142" t="str">
        <f t="shared" si="77"/>
        <v/>
      </c>
      <c r="BJ142" t="str">
        <f t="shared" si="77"/>
        <v/>
      </c>
      <c r="BK142" t="str">
        <f t="shared" si="77"/>
        <v/>
      </c>
      <c r="BL142" t="str">
        <f t="shared" si="77"/>
        <v/>
      </c>
      <c r="BM142" t="str">
        <f t="shared" ref="BM142:CX142" si="78">IF(NOT(BM40=123456),BM40,IF(NOT(BM40="123456"),BM40,"TEST"))</f>
        <v/>
      </c>
      <c r="BN142" t="str">
        <f t="shared" si="78"/>
        <v/>
      </c>
      <c r="BO142" t="str">
        <f t="shared" si="78"/>
        <v/>
      </c>
      <c r="BP142" t="str">
        <f t="shared" si="78"/>
        <v/>
      </c>
      <c r="BQ142" t="str">
        <f t="shared" si="78"/>
        <v/>
      </c>
      <c r="BR142" t="str">
        <f t="shared" si="78"/>
        <v/>
      </c>
      <c r="BS142" t="str">
        <f t="shared" si="78"/>
        <v/>
      </c>
      <c r="BT142" t="str">
        <f t="shared" si="78"/>
        <v/>
      </c>
      <c r="BU142" t="str">
        <f t="shared" si="78"/>
        <v/>
      </c>
      <c r="BV142" t="str">
        <f t="shared" si="78"/>
        <v/>
      </c>
      <c r="BW142" t="str">
        <f t="shared" si="78"/>
        <v/>
      </c>
      <c r="BX142" t="str">
        <f t="shared" si="78"/>
        <v/>
      </c>
      <c r="BY142" t="str">
        <f t="shared" si="78"/>
        <v/>
      </c>
      <c r="BZ142" t="str">
        <f t="shared" si="78"/>
        <v/>
      </c>
      <c r="CA142" t="str">
        <f t="shared" si="78"/>
        <v/>
      </c>
      <c r="CB142" t="str">
        <f t="shared" si="78"/>
        <v/>
      </c>
      <c r="CC142" t="str">
        <f t="shared" si="78"/>
        <v/>
      </c>
      <c r="CD142" t="str">
        <f t="shared" si="78"/>
        <v/>
      </c>
      <c r="CE142" t="str">
        <f t="shared" si="78"/>
        <v/>
      </c>
      <c r="CF142" t="str">
        <f t="shared" si="78"/>
        <v/>
      </c>
      <c r="CG142" t="str">
        <f t="shared" si="78"/>
        <v/>
      </c>
      <c r="CH142" t="str">
        <f t="shared" si="78"/>
        <v/>
      </c>
      <c r="CI142" t="str">
        <f t="shared" si="78"/>
        <v/>
      </c>
      <c r="CJ142" t="str">
        <f t="shared" si="78"/>
        <v/>
      </c>
      <c r="CK142" t="str">
        <f t="shared" si="78"/>
        <v/>
      </c>
      <c r="CL142" t="str">
        <f t="shared" si="78"/>
        <v/>
      </c>
      <c r="CM142" t="str">
        <f t="shared" si="78"/>
        <v/>
      </c>
      <c r="CN142" t="str">
        <f t="shared" si="78"/>
        <v/>
      </c>
      <c r="CO142" t="str">
        <f t="shared" si="78"/>
        <v/>
      </c>
      <c r="CP142" t="str">
        <f t="shared" si="78"/>
        <v/>
      </c>
      <c r="CQ142" t="str">
        <f t="shared" si="78"/>
        <v/>
      </c>
      <c r="CR142" t="str">
        <f t="shared" si="78"/>
        <v/>
      </c>
      <c r="CS142" t="str">
        <f t="shared" si="78"/>
        <v/>
      </c>
      <c r="CT142" t="str">
        <f t="shared" si="78"/>
        <v/>
      </c>
      <c r="CU142" t="str">
        <f t="shared" si="78"/>
        <v/>
      </c>
      <c r="CV142" t="str">
        <f t="shared" si="78"/>
        <v/>
      </c>
      <c r="CW142" t="str">
        <f t="shared" si="78"/>
        <v/>
      </c>
      <c r="CX142">
        <f t="shared" si="78"/>
        <v>0</v>
      </c>
    </row>
    <row r="143" spans="1:102" x14ac:dyDescent="0.3">
      <c r="A143" t="str">
        <f t="shared" ref="A143:BL143" si="79">IF(NOT(A41=123456),A41,IF(NOT(A41="123456"),A41,"TEST"))</f>
        <v/>
      </c>
      <c r="B143" t="str">
        <f t="shared" si="79"/>
        <v/>
      </c>
      <c r="C143" t="str">
        <f t="shared" si="79"/>
        <v/>
      </c>
      <c r="D143" t="str">
        <f t="shared" si="79"/>
        <v/>
      </c>
      <c r="E143" t="str">
        <f t="shared" si="79"/>
        <v/>
      </c>
      <c r="F143" t="str">
        <f t="shared" si="79"/>
        <v/>
      </c>
      <c r="G143" t="str">
        <f t="shared" si="79"/>
        <v/>
      </c>
      <c r="H143" t="str">
        <f t="shared" si="79"/>
        <v/>
      </c>
      <c r="I143" t="str">
        <f t="shared" si="79"/>
        <v/>
      </c>
      <c r="J143" t="str">
        <f t="shared" si="79"/>
        <v/>
      </c>
      <c r="K143" t="str">
        <f t="shared" si="79"/>
        <v/>
      </c>
      <c r="L143" t="str">
        <f t="shared" si="79"/>
        <v/>
      </c>
      <c r="M143" t="str">
        <f t="shared" si="79"/>
        <v/>
      </c>
      <c r="N143" t="str">
        <f t="shared" si="79"/>
        <v/>
      </c>
      <c r="O143" t="str">
        <f t="shared" si="79"/>
        <v/>
      </c>
      <c r="P143" t="str">
        <f t="shared" si="79"/>
        <v/>
      </c>
      <c r="Q143" t="str">
        <f t="shared" si="79"/>
        <v/>
      </c>
      <c r="R143" t="str">
        <f t="shared" si="79"/>
        <v/>
      </c>
      <c r="S143" t="str">
        <f t="shared" si="79"/>
        <v/>
      </c>
      <c r="T143" t="str">
        <f t="shared" si="79"/>
        <v/>
      </c>
      <c r="U143" t="str">
        <f t="shared" si="79"/>
        <v/>
      </c>
      <c r="V143" t="str">
        <f t="shared" si="79"/>
        <v/>
      </c>
      <c r="W143" t="str">
        <f t="shared" si="79"/>
        <v/>
      </c>
      <c r="X143" t="str">
        <f t="shared" si="79"/>
        <v/>
      </c>
      <c r="Y143" t="str">
        <f t="shared" si="79"/>
        <v/>
      </c>
      <c r="Z143" t="str">
        <f t="shared" si="79"/>
        <v/>
      </c>
      <c r="AA143" t="str">
        <f t="shared" si="79"/>
        <v/>
      </c>
      <c r="AB143" t="str">
        <f t="shared" si="79"/>
        <v/>
      </c>
      <c r="AC143" t="str">
        <f t="shared" si="79"/>
        <v/>
      </c>
      <c r="AD143" t="str">
        <f t="shared" si="79"/>
        <v/>
      </c>
      <c r="AE143" t="str">
        <f t="shared" si="79"/>
        <v/>
      </c>
      <c r="AF143" t="str">
        <f t="shared" si="79"/>
        <v/>
      </c>
      <c r="AG143" t="str">
        <f t="shared" si="79"/>
        <v/>
      </c>
      <c r="AH143" t="str">
        <f t="shared" si="79"/>
        <v/>
      </c>
      <c r="AI143" t="str">
        <f t="shared" si="79"/>
        <v/>
      </c>
      <c r="AJ143" t="str">
        <f t="shared" si="79"/>
        <v/>
      </c>
      <c r="AK143" t="str">
        <f t="shared" si="79"/>
        <v/>
      </c>
      <c r="AL143" t="str">
        <f t="shared" si="79"/>
        <v/>
      </c>
      <c r="AM143" t="str">
        <f t="shared" si="79"/>
        <v/>
      </c>
      <c r="AN143" t="str">
        <f t="shared" si="79"/>
        <v/>
      </c>
      <c r="AO143" t="str">
        <f t="shared" si="79"/>
        <v/>
      </c>
      <c r="AP143" t="str">
        <f t="shared" si="79"/>
        <v/>
      </c>
      <c r="AQ143" t="str">
        <f t="shared" si="79"/>
        <v/>
      </c>
      <c r="AR143" t="str">
        <f t="shared" si="79"/>
        <v/>
      </c>
      <c r="AS143" t="str">
        <f t="shared" si="79"/>
        <v/>
      </c>
      <c r="AT143" t="str">
        <f t="shared" si="79"/>
        <v/>
      </c>
      <c r="AU143" t="str">
        <f t="shared" si="79"/>
        <v/>
      </c>
      <c r="AV143" t="str">
        <f t="shared" si="79"/>
        <v/>
      </c>
      <c r="AW143" t="str">
        <f t="shared" si="79"/>
        <v/>
      </c>
      <c r="AX143" t="str">
        <f t="shared" si="79"/>
        <v/>
      </c>
      <c r="AY143" t="str">
        <f t="shared" si="79"/>
        <v/>
      </c>
      <c r="AZ143" t="str">
        <f t="shared" si="79"/>
        <v/>
      </c>
      <c r="BA143" t="str">
        <f t="shared" si="79"/>
        <v/>
      </c>
      <c r="BB143" t="str">
        <f t="shared" si="79"/>
        <v/>
      </c>
      <c r="BC143" t="str">
        <f t="shared" si="79"/>
        <v/>
      </c>
      <c r="BD143" t="str">
        <f t="shared" si="79"/>
        <v/>
      </c>
      <c r="BE143" t="str">
        <f t="shared" si="79"/>
        <v/>
      </c>
      <c r="BF143" t="str">
        <f t="shared" si="79"/>
        <v/>
      </c>
      <c r="BG143" t="str">
        <f t="shared" si="79"/>
        <v/>
      </c>
      <c r="BH143" t="str">
        <f t="shared" si="79"/>
        <v/>
      </c>
      <c r="BI143" t="str">
        <f t="shared" si="79"/>
        <v/>
      </c>
      <c r="BJ143" t="str">
        <f t="shared" si="79"/>
        <v/>
      </c>
      <c r="BK143" t="str">
        <f t="shared" si="79"/>
        <v/>
      </c>
      <c r="BL143" t="str">
        <f t="shared" si="79"/>
        <v/>
      </c>
      <c r="BM143" t="str">
        <f t="shared" ref="BM143:CX143" si="80">IF(NOT(BM41=123456),BM41,IF(NOT(BM41="123456"),BM41,"TEST"))</f>
        <v/>
      </c>
      <c r="BN143" t="str">
        <f t="shared" si="80"/>
        <v/>
      </c>
      <c r="BO143" t="str">
        <f t="shared" si="80"/>
        <v/>
      </c>
      <c r="BP143" t="str">
        <f t="shared" si="80"/>
        <v/>
      </c>
      <c r="BQ143" t="str">
        <f t="shared" si="80"/>
        <v/>
      </c>
      <c r="BR143" t="str">
        <f t="shared" si="80"/>
        <v/>
      </c>
      <c r="BS143" t="str">
        <f t="shared" si="80"/>
        <v/>
      </c>
      <c r="BT143" t="str">
        <f t="shared" si="80"/>
        <v/>
      </c>
      <c r="BU143" t="str">
        <f t="shared" si="80"/>
        <v/>
      </c>
      <c r="BV143" t="str">
        <f t="shared" si="80"/>
        <v/>
      </c>
      <c r="BW143" t="str">
        <f t="shared" si="80"/>
        <v/>
      </c>
      <c r="BX143" t="str">
        <f t="shared" si="80"/>
        <v/>
      </c>
      <c r="BY143" t="str">
        <f t="shared" si="80"/>
        <v/>
      </c>
      <c r="BZ143" t="str">
        <f t="shared" si="80"/>
        <v/>
      </c>
      <c r="CA143" t="str">
        <f t="shared" si="80"/>
        <v/>
      </c>
      <c r="CB143" t="str">
        <f t="shared" si="80"/>
        <v/>
      </c>
      <c r="CC143" t="str">
        <f t="shared" si="80"/>
        <v/>
      </c>
      <c r="CD143" t="str">
        <f t="shared" si="80"/>
        <v/>
      </c>
      <c r="CE143" t="str">
        <f t="shared" si="80"/>
        <v/>
      </c>
      <c r="CF143" t="str">
        <f t="shared" si="80"/>
        <v/>
      </c>
      <c r="CG143" t="str">
        <f t="shared" si="80"/>
        <v/>
      </c>
      <c r="CH143" t="str">
        <f t="shared" si="80"/>
        <v/>
      </c>
      <c r="CI143" t="str">
        <f t="shared" si="80"/>
        <v/>
      </c>
      <c r="CJ143" t="str">
        <f t="shared" si="80"/>
        <v/>
      </c>
      <c r="CK143" t="str">
        <f t="shared" si="80"/>
        <v/>
      </c>
      <c r="CL143" t="str">
        <f t="shared" si="80"/>
        <v/>
      </c>
      <c r="CM143" t="str">
        <f t="shared" si="80"/>
        <v/>
      </c>
      <c r="CN143" t="str">
        <f t="shared" si="80"/>
        <v/>
      </c>
      <c r="CO143" t="str">
        <f t="shared" si="80"/>
        <v/>
      </c>
      <c r="CP143" t="str">
        <f t="shared" si="80"/>
        <v/>
      </c>
      <c r="CQ143" t="str">
        <f t="shared" si="80"/>
        <v/>
      </c>
      <c r="CR143" t="str">
        <f t="shared" si="80"/>
        <v/>
      </c>
      <c r="CS143" t="str">
        <f t="shared" si="80"/>
        <v/>
      </c>
      <c r="CT143" t="str">
        <f t="shared" si="80"/>
        <v/>
      </c>
      <c r="CU143" t="str">
        <f t="shared" si="80"/>
        <v/>
      </c>
      <c r="CV143" t="str">
        <f t="shared" si="80"/>
        <v/>
      </c>
      <c r="CW143" t="str">
        <f t="shared" si="80"/>
        <v/>
      </c>
      <c r="CX143">
        <f t="shared" si="80"/>
        <v>0</v>
      </c>
    </row>
    <row r="144" spans="1:102" x14ac:dyDescent="0.3">
      <c r="A144" t="str">
        <f t="shared" ref="A144:BL144" si="81">IF(NOT(A42=123456),A42,IF(NOT(A42="123456"),A42,"TEST"))</f>
        <v/>
      </c>
      <c r="B144" t="str">
        <f t="shared" si="81"/>
        <v/>
      </c>
      <c r="C144" t="str">
        <f t="shared" si="81"/>
        <v/>
      </c>
      <c r="D144" t="str">
        <f t="shared" si="81"/>
        <v/>
      </c>
      <c r="E144" t="str">
        <f t="shared" si="81"/>
        <v/>
      </c>
      <c r="F144" t="str">
        <f t="shared" si="81"/>
        <v/>
      </c>
      <c r="G144" t="str">
        <f t="shared" si="81"/>
        <v/>
      </c>
      <c r="H144" t="str">
        <f t="shared" si="81"/>
        <v/>
      </c>
      <c r="I144" t="str">
        <f t="shared" si="81"/>
        <v/>
      </c>
      <c r="J144" t="str">
        <f t="shared" si="81"/>
        <v/>
      </c>
      <c r="K144" t="str">
        <f t="shared" si="81"/>
        <v/>
      </c>
      <c r="L144" t="str">
        <f t="shared" si="81"/>
        <v/>
      </c>
      <c r="M144" t="str">
        <f t="shared" si="81"/>
        <v/>
      </c>
      <c r="N144" t="str">
        <f t="shared" si="81"/>
        <v/>
      </c>
      <c r="O144" t="str">
        <f t="shared" si="81"/>
        <v/>
      </c>
      <c r="P144" t="str">
        <f t="shared" si="81"/>
        <v/>
      </c>
      <c r="Q144" t="str">
        <f t="shared" si="81"/>
        <v/>
      </c>
      <c r="R144" t="str">
        <f t="shared" si="81"/>
        <v/>
      </c>
      <c r="S144" t="str">
        <f t="shared" si="81"/>
        <v/>
      </c>
      <c r="T144" t="str">
        <f t="shared" si="81"/>
        <v/>
      </c>
      <c r="U144" t="str">
        <f t="shared" si="81"/>
        <v/>
      </c>
      <c r="V144" t="str">
        <f t="shared" si="81"/>
        <v/>
      </c>
      <c r="W144" t="str">
        <f t="shared" si="81"/>
        <v/>
      </c>
      <c r="X144" t="str">
        <f t="shared" si="81"/>
        <v/>
      </c>
      <c r="Y144" t="str">
        <f t="shared" si="81"/>
        <v/>
      </c>
      <c r="Z144" t="str">
        <f t="shared" si="81"/>
        <v/>
      </c>
      <c r="AA144" t="str">
        <f t="shared" si="81"/>
        <v/>
      </c>
      <c r="AB144" t="str">
        <f t="shared" si="81"/>
        <v/>
      </c>
      <c r="AC144" t="str">
        <f t="shared" si="81"/>
        <v/>
      </c>
      <c r="AD144" t="str">
        <f t="shared" si="81"/>
        <v/>
      </c>
      <c r="AE144" t="str">
        <f t="shared" si="81"/>
        <v/>
      </c>
      <c r="AF144" t="str">
        <f t="shared" si="81"/>
        <v/>
      </c>
      <c r="AG144" t="str">
        <f t="shared" si="81"/>
        <v/>
      </c>
      <c r="AH144" t="str">
        <f t="shared" si="81"/>
        <v/>
      </c>
      <c r="AI144" t="str">
        <f t="shared" si="81"/>
        <v/>
      </c>
      <c r="AJ144" t="str">
        <f t="shared" si="81"/>
        <v/>
      </c>
      <c r="AK144" t="str">
        <f t="shared" si="81"/>
        <v/>
      </c>
      <c r="AL144" t="str">
        <f t="shared" si="81"/>
        <v/>
      </c>
      <c r="AM144" t="str">
        <f t="shared" si="81"/>
        <v/>
      </c>
      <c r="AN144" t="str">
        <f t="shared" si="81"/>
        <v/>
      </c>
      <c r="AO144" t="str">
        <f t="shared" si="81"/>
        <v/>
      </c>
      <c r="AP144" t="str">
        <f t="shared" si="81"/>
        <v/>
      </c>
      <c r="AQ144" t="str">
        <f t="shared" si="81"/>
        <v/>
      </c>
      <c r="AR144" t="str">
        <f t="shared" si="81"/>
        <v/>
      </c>
      <c r="AS144" t="str">
        <f t="shared" si="81"/>
        <v/>
      </c>
      <c r="AT144" t="str">
        <f t="shared" si="81"/>
        <v/>
      </c>
      <c r="AU144" t="str">
        <f t="shared" si="81"/>
        <v/>
      </c>
      <c r="AV144" t="str">
        <f t="shared" si="81"/>
        <v/>
      </c>
      <c r="AW144" t="str">
        <f t="shared" si="81"/>
        <v/>
      </c>
      <c r="AX144" t="str">
        <f t="shared" si="81"/>
        <v/>
      </c>
      <c r="AY144" t="str">
        <f t="shared" si="81"/>
        <v/>
      </c>
      <c r="AZ144" t="str">
        <f t="shared" si="81"/>
        <v/>
      </c>
      <c r="BA144" t="str">
        <f t="shared" si="81"/>
        <v/>
      </c>
      <c r="BB144" t="str">
        <f t="shared" si="81"/>
        <v/>
      </c>
      <c r="BC144" t="str">
        <f t="shared" si="81"/>
        <v/>
      </c>
      <c r="BD144" t="str">
        <f t="shared" si="81"/>
        <v/>
      </c>
      <c r="BE144" t="str">
        <f t="shared" si="81"/>
        <v/>
      </c>
      <c r="BF144" t="str">
        <f t="shared" si="81"/>
        <v/>
      </c>
      <c r="BG144" t="str">
        <f t="shared" si="81"/>
        <v/>
      </c>
      <c r="BH144" t="str">
        <f t="shared" si="81"/>
        <v/>
      </c>
      <c r="BI144" t="str">
        <f t="shared" si="81"/>
        <v/>
      </c>
      <c r="BJ144" t="str">
        <f t="shared" si="81"/>
        <v/>
      </c>
      <c r="BK144" t="str">
        <f t="shared" si="81"/>
        <v/>
      </c>
      <c r="BL144" t="str">
        <f t="shared" si="81"/>
        <v/>
      </c>
      <c r="BM144" t="str">
        <f t="shared" ref="BM144:CX144" si="82">IF(NOT(BM42=123456),BM42,IF(NOT(BM42="123456"),BM42,"TEST"))</f>
        <v/>
      </c>
      <c r="BN144" t="str">
        <f t="shared" si="82"/>
        <v/>
      </c>
      <c r="BO144" t="str">
        <f t="shared" si="82"/>
        <v/>
      </c>
      <c r="BP144" t="str">
        <f t="shared" si="82"/>
        <v/>
      </c>
      <c r="BQ144" t="str">
        <f t="shared" si="82"/>
        <v/>
      </c>
      <c r="BR144" t="str">
        <f t="shared" si="82"/>
        <v/>
      </c>
      <c r="BS144" t="str">
        <f t="shared" si="82"/>
        <v/>
      </c>
      <c r="BT144" t="str">
        <f t="shared" si="82"/>
        <v/>
      </c>
      <c r="BU144" t="str">
        <f t="shared" si="82"/>
        <v/>
      </c>
      <c r="BV144" t="str">
        <f t="shared" si="82"/>
        <v/>
      </c>
      <c r="BW144" t="str">
        <f t="shared" si="82"/>
        <v/>
      </c>
      <c r="BX144" t="str">
        <f t="shared" si="82"/>
        <v/>
      </c>
      <c r="BY144" t="str">
        <f t="shared" si="82"/>
        <v/>
      </c>
      <c r="BZ144" t="str">
        <f t="shared" si="82"/>
        <v/>
      </c>
      <c r="CA144" t="str">
        <f t="shared" si="82"/>
        <v/>
      </c>
      <c r="CB144" t="str">
        <f t="shared" si="82"/>
        <v/>
      </c>
      <c r="CC144" t="str">
        <f t="shared" si="82"/>
        <v/>
      </c>
      <c r="CD144" t="str">
        <f t="shared" si="82"/>
        <v/>
      </c>
      <c r="CE144" t="str">
        <f t="shared" si="82"/>
        <v/>
      </c>
      <c r="CF144" t="str">
        <f t="shared" si="82"/>
        <v/>
      </c>
      <c r="CG144" t="str">
        <f t="shared" si="82"/>
        <v/>
      </c>
      <c r="CH144" t="str">
        <f t="shared" si="82"/>
        <v/>
      </c>
      <c r="CI144" t="str">
        <f t="shared" si="82"/>
        <v/>
      </c>
      <c r="CJ144" t="str">
        <f t="shared" si="82"/>
        <v/>
      </c>
      <c r="CK144" t="str">
        <f t="shared" si="82"/>
        <v/>
      </c>
      <c r="CL144" t="str">
        <f t="shared" si="82"/>
        <v/>
      </c>
      <c r="CM144" t="str">
        <f t="shared" si="82"/>
        <v/>
      </c>
      <c r="CN144" t="str">
        <f t="shared" si="82"/>
        <v/>
      </c>
      <c r="CO144" t="str">
        <f t="shared" si="82"/>
        <v/>
      </c>
      <c r="CP144" t="str">
        <f t="shared" si="82"/>
        <v/>
      </c>
      <c r="CQ144" t="str">
        <f t="shared" si="82"/>
        <v/>
      </c>
      <c r="CR144" t="str">
        <f t="shared" si="82"/>
        <v/>
      </c>
      <c r="CS144" t="str">
        <f t="shared" si="82"/>
        <v/>
      </c>
      <c r="CT144" t="str">
        <f t="shared" si="82"/>
        <v/>
      </c>
      <c r="CU144" t="str">
        <f t="shared" si="82"/>
        <v/>
      </c>
      <c r="CV144" t="str">
        <f t="shared" si="82"/>
        <v/>
      </c>
      <c r="CW144" t="str">
        <f t="shared" si="82"/>
        <v/>
      </c>
      <c r="CX144">
        <f t="shared" si="82"/>
        <v>0</v>
      </c>
    </row>
    <row r="145" spans="1:102" x14ac:dyDescent="0.3">
      <c r="A145" t="str">
        <f t="shared" ref="A145:BL145" si="83">IF(NOT(A43=123456),A43,IF(NOT(A43="123456"),A43,"TEST"))</f>
        <v/>
      </c>
      <c r="B145" t="str">
        <f t="shared" si="83"/>
        <v/>
      </c>
      <c r="C145" t="str">
        <f t="shared" si="83"/>
        <v/>
      </c>
      <c r="D145" t="str">
        <f t="shared" si="83"/>
        <v/>
      </c>
      <c r="E145" t="str">
        <f t="shared" si="83"/>
        <v/>
      </c>
      <c r="F145" t="str">
        <f t="shared" si="83"/>
        <v/>
      </c>
      <c r="G145" t="str">
        <f t="shared" si="83"/>
        <v/>
      </c>
      <c r="H145" t="str">
        <f t="shared" si="83"/>
        <v/>
      </c>
      <c r="I145" t="str">
        <f t="shared" si="83"/>
        <v/>
      </c>
      <c r="J145" t="str">
        <f t="shared" si="83"/>
        <v/>
      </c>
      <c r="K145" t="str">
        <f t="shared" si="83"/>
        <v/>
      </c>
      <c r="L145" t="str">
        <f t="shared" si="83"/>
        <v/>
      </c>
      <c r="M145" t="str">
        <f t="shared" si="83"/>
        <v/>
      </c>
      <c r="N145" t="str">
        <f t="shared" si="83"/>
        <v/>
      </c>
      <c r="O145" t="str">
        <f t="shared" si="83"/>
        <v/>
      </c>
      <c r="P145" t="str">
        <f t="shared" si="83"/>
        <v/>
      </c>
      <c r="Q145" t="str">
        <f t="shared" si="83"/>
        <v/>
      </c>
      <c r="R145" t="str">
        <f t="shared" si="83"/>
        <v/>
      </c>
      <c r="S145" t="str">
        <f t="shared" si="83"/>
        <v/>
      </c>
      <c r="T145" t="str">
        <f t="shared" si="83"/>
        <v/>
      </c>
      <c r="U145" t="str">
        <f t="shared" si="83"/>
        <v/>
      </c>
      <c r="V145" t="str">
        <f t="shared" si="83"/>
        <v/>
      </c>
      <c r="W145" t="str">
        <f t="shared" si="83"/>
        <v/>
      </c>
      <c r="X145" t="str">
        <f t="shared" si="83"/>
        <v/>
      </c>
      <c r="Y145" t="str">
        <f t="shared" si="83"/>
        <v/>
      </c>
      <c r="Z145" t="str">
        <f t="shared" si="83"/>
        <v/>
      </c>
      <c r="AA145" t="str">
        <f t="shared" si="83"/>
        <v/>
      </c>
      <c r="AB145" t="str">
        <f t="shared" si="83"/>
        <v/>
      </c>
      <c r="AC145" t="str">
        <f t="shared" si="83"/>
        <v/>
      </c>
      <c r="AD145" t="str">
        <f t="shared" si="83"/>
        <v/>
      </c>
      <c r="AE145" t="str">
        <f t="shared" si="83"/>
        <v/>
      </c>
      <c r="AF145" t="str">
        <f t="shared" si="83"/>
        <v/>
      </c>
      <c r="AG145" t="str">
        <f t="shared" si="83"/>
        <v/>
      </c>
      <c r="AH145" t="str">
        <f t="shared" si="83"/>
        <v/>
      </c>
      <c r="AI145" t="str">
        <f t="shared" si="83"/>
        <v/>
      </c>
      <c r="AJ145" t="str">
        <f t="shared" si="83"/>
        <v/>
      </c>
      <c r="AK145" t="str">
        <f t="shared" si="83"/>
        <v/>
      </c>
      <c r="AL145" t="str">
        <f t="shared" si="83"/>
        <v/>
      </c>
      <c r="AM145" t="str">
        <f t="shared" si="83"/>
        <v/>
      </c>
      <c r="AN145" t="str">
        <f t="shared" si="83"/>
        <v/>
      </c>
      <c r="AO145" t="str">
        <f t="shared" si="83"/>
        <v/>
      </c>
      <c r="AP145" t="str">
        <f t="shared" si="83"/>
        <v/>
      </c>
      <c r="AQ145" t="str">
        <f t="shared" si="83"/>
        <v/>
      </c>
      <c r="AR145" t="str">
        <f t="shared" si="83"/>
        <v/>
      </c>
      <c r="AS145" t="str">
        <f t="shared" si="83"/>
        <v/>
      </c>
      <c r="AT145" t="str">
        <f t="shared" si="83"/>
        <v/>
      </c>
      <c r="AU145" t="str">
        <f t="shared" si="83"/>
        <v/>
      </c>
      <c r="AV145" t="str">
        <f t="shared" si="83"/>
        <v/>
      </c>
      <c r="AW145" t="str">
        <f t="shared" si="83"/>
        <v/>
      </c>
      <c r="AX145" t="str">
        <f t="shared" si="83"/>
        <v/>
      </c>
      <c r="AY145" t="str">
        <f t="shared" si="83"/>
        <v/>
      </c>
      <c r="AZ145" t="str">
        <f t="shared" si="83"/>
        <v/>
      </c>
      <c r="BA145" t="str">
        <f t="shared" si="83"/>
        <v/>
      </c>
      <c r="BB145" t="str">
        <f t="shared" si="83"/>
        <v/>
      </c>
      <c r="BC145" t="str">
        <f t="shared" si="83"/>
        <v/>
      </c>
      <c r="BD145" t="str">
        <f t="shared" si="83"/>
        <v/>
      </c>
      <c r="BE145" t="str">
        <f t="shared" si="83"/>
        <v/>
      </c>
      <c r="BF145" t="str">
        <f t="shared" si="83"/>
        <v/>
      </c>
      <c r="BG145" t="str">
        <f t="shared" si="83"/>
        <v/>
      </c>
      <c r="BH145" t="str">
        <f t="shared" si="83"/>
        <v/>
      </c>
      <c r="BI145" t="str">
        <f t="shared" si="83"/>
        <v/>
      </c>
      <c r="BJ145" t="str">
        <f t="shared" si="83"/>
        <v/>
      </c>
      <c r="BK145" t="str">
        <f t="shared" si="83"/>
        <v/>
      </c>
      <c r="BL145" t="str">
        <f t="shared" si="83"/>
        <v/>
      </c>
      <c r="BM145" t="str">
        <f t="shared" ref="BM145:CX145" si="84">IF(NOT(BM43=123456),BM43,IF(NOT(BM43="123456"),BM43,"TEST"))</f>
        <v/>
      </c>
      <c r="BN145" t="str">
        <f t="shared" si="84"/>
        <v/>
      </c>
      <c r="BO145" t="str">
        <f t="shared" si="84"/>
        <v/>
      </c>
      <c r="BP145" t="str">
        <f t="shared" si="84"/>
        <v/>
      </c>
      <c r="BQ145" t="str">
        <f t="shared" si="84"/>
        <v/>
      </c>
      <c r="BR145" t="str">
        <f t="shared" si="84"/>
        <v/>
      </c>
      <c r="BS145" t="str">
        <f t="shared" si="84"/>
        <v/>
      </c>
      <c r="BT145" t="str">
        <f t="shared" si="84"/>
        <v/>
      </c>
      <c r="BU145" t="str">
        <f t="shared" si="84"/>
        <v/>
      </c>
      <c r="BV145" t="str">
        <f t="shared" si="84"/>
        <v/>
      </c>
      <c r="BW145" t="str">
        <f t="shared" si="84"/>
        <v/>
      </c>
      <c r="BX145" t="str">
        <f t="shared" si="84"/>
        <v/>
      </c>
      <c r="BY145" t="str">
        <f t="shared" si="84"/>
        <v/>
      </c>
      <c r="BZ145" t="str">
        <f t="shared" si="84"/>
        <v/>
      </c>
      <c r="CA145" t="str">
        <f t="shared" si="84"/>
        <v/>
      </c>
      <c r="CB145" t="str">
        <f t="shared" si="84"/>
        <v/>
      </c>
      <c r="CC145" t="str">
        <f t="shared" si="84"/>
        <v/>
      </c>
      <c r="CD145" t="str">
        <f t="shared" si="84"/>
        <v/>
      </c>
      <c r="CE145" t="str">
        <f t="shared" si="84"/>
        <v/>
      </c>
      <c r="CF145" t="str">
        <f t="shared" si="84"/>
        <v/>
      </c>
      <c r="CG145" t="str">
        <f t="shared" si="84"/>
        <v/>
      </c>
      <c r="CH145" t="str">
        <f t="shared" si="84"/>
        <v/>
      </c>
      <c r="CI145" t="str">
        <f t="shared" si="84"/>
        <v/>
      </c>
      <c r="CJ145" t="str">
        <f t="shared" si="84"/>
        <v/>
      </c>
      <c r="CK145" t="str">
        <f t="shared" si="84"/>
        <v/>
      </c>
      <c r="CL145" t="str">
        <f t="shared" si="84"/>
        <v/>
      </c>
      <c r="CM145" t="str">
        <f t="shared" si="84"/>
        <v/>
      </c>
      <c r="CN145" t="str">
        <f t="shared" si="84"/>
        <v/>
      </c>
      <c r="CO145" t="str">
        <f t="shared" si="84"/>
        <v/>
      </c>
      <c r="CP145" t="str">
        <f t="shared" si="84"/>
        <v/>
      </c>
      <c r="CQ145" t="str">
        <f t="shared" si="84"/>
        <v/>
      </c>
      <c r="CR145" t="str">
        <f t="shared" si="84"/>
        <v/>
      </c>
      <c r="CS145" t="str">
        <f t="shared" si="84"/>
        <v/>
      </c>
      <c r="CT145" t="str">
        <f t="shared" si="84"/>
        <v/>
      </c>
      <c r="CU145" t="str">
        <f t="shared" si="84"/>
        <v/>
      </c>
      <c r="CV145" t="str">
        <f t="shared" si="84"/>
        <v/>
      </c>
      <c r="CW145" t="str">
        <f t="shared" si="84"/>
        <v/>
      </c>
      <c r="CX145">
        <f t="shared" si="84"/>
        <v>0</v>
      </c>
    </row>
    <row r="146" spans="1:102" x14ac:dyDescent="0.3">
      <c r="A146" t="str">
        <f t="shared" ref="A146:BL146" si="85">IF(NOT(A44=123456),A44,IF(NOT(A44="123456"),A44,"TEST"))</f>
        <v/>
      </c>
      <c r="B146" t="str">
        <f t="shared" si="85"/>
        <v/>
      </c>
      <c r="C146" t="str">
        <f t="shared" si="85"/>
        <v/>
      </c>
      <c r="D146" t="str">
        <f t="shared" si="85"/>
        <v/>
      </c>
      <c r="E146" t="str">
        <f t="shared" si="85"/>
        <v/>
      </c>
      <c r="F146" t="str">
        <f t="shared" si="85"/>
        <v/>
      </c>
      <c r="G146" t="str">
        <f t="shared" si="85"/>
        <v/>
      </c>
      <c r="H146" t="str">
        <f t="shared" si="85"/>
        <v/>
      </c>
      <c r="I146" t="str">
        <f t="shared" si="85"/>
        <v/>
      </c>
      <c r="J146" t="str">
        <f t="shared" si="85"/>
        <v/>
      </c>
      <c r="K146" t="str">
        <f t="shared" si="85"/>
        <v/>
      </c>
      <c r="L146" t="str">
        <f t="shared" si="85"/>
        <v/>
      </c>
      <c r="M146" t="str">
        <f t="shared" si="85"/>
        <v/>
      </c>
      <c r="N146" t="str">
        <f t="shared" si="85"/>
        <v/>
      </c>
      <c r="O146" t="str">
        <f t="shared" si="85"/>
        <v/>
      </c>
      <c r="P146" t="str">
        <f t="shared" si="85"/>
        <v/>
      </c>
      <c r="Q146" t="str">
        <f t="shared" si="85"/>
        <v/>
      </c>
      <c r="R146" t="str">
        <f t="shared" si="85"/>
        <v/>
      </c>
      <c r="S146" t="str">
        <f t="shared" si="85"/>
        <v/>
      </c>
      <c r="T146" t="str">
        <f t="shared" si="85"/>
        <v/>
      </c>
      <c r="U146" t="str">
        <f t="shared" si="85"/>
        <v/>
      </c>
      <c r="V146" t="str">
        <f t="shared" si="85"/>
        <v/>
      </c>
      <c r="W146" t="str">
        <f t="shared" si="85"/>
        <v/>
      </c>
      <c r="X146" t="str">
        <f t="shared" si="85"/>
        <v/>
      </c>
      <c r="Y146" t="str">
        <f t="shared" si="85"/>
        <v/>
      </c>
      <c r="Z146" t="str">
        <f t="shared" si="85"/>
        <v/>
      </c>
      <c r="AA146" t="str">
        <f t="shared" si="85"/>
        <v/>
      </c>
      <c r="AB146" t="str">
        <f t="shared" si="85"/>
        <v/>
      </c>
      <c r="AC146" t="str">
        <f t="shared" si="85"/>
        <v/>
      </c>
      <c r="AD146" t="str">
        <f t="shared" si="85"/>
        <v/>
      </c>
      <c r="AE146" t="str">
        <f t="shared" si="85"/>
        <v/>
      </c>
      <c r="AF146" t="str">
        <f t="shared" si="85"/>
        <v/>
      </c>
      <c r="AG146" t="str">
        <f t="shared" si="85"/>
        <v/>
      </c>
      <c r="AH146" t="str">
        <f t="shared" si="85"/>
        <v/>
      </c>
      <c r="AI146" t="str">
        <f t="shared" si="85"/>
        <v/>
      </c>
      <c r="AJ146" t="str">
        <f t="shared" si="85"/>
        <v/>
      </c>
      <c r="AK146" t="str">
        <f t="shared" si="85"/>
        <v/>
      </c>
      <c r="AL146" t="str">
        <f t="shared" si="85"/>
        <v/>
      </c>
      <c r="AM146" t="str">
        <f t="shared" si="85"/>
        <v/>
      </c>
      <c r="AN146" t="str">
        <f t="shared" si="85"/>
        <v/>
      </c>
      <c r="AO146" t="str">
        <f t="shared" si="85"/>
        <v/>
      </c>
      <c r="AP146" t="str">
        <f t="shared" si="85"/>
        <v/>
      </c>
      <c r="AQ146" t="str">
        <f t="shared" si="85"/>
        <v/>
      </c>
      <c r="AR146" t="str">
        <f t="shared" si="85"/>
        <v/>
      </c>
      <c r="AS146" t="str">
        <f t="shared" si="85"/>
        <v/>
      </c>
      <c r="AT146" t="str">
        <f t="shared" si="85"/>
        <v/>
      </c>
      <c r="AU146" t="str">
        <f t="shared" si="85"/>
        <v/>
      </c>
      <c r="AV146" t="str">
        <f t="shared" si="85"/>
        <v/>
      </c>
      <c r="AW146" t="str">
        <f t="shared" si="85"/>
        <v/>
      </c>
      <c r="AX146" t="str">
        <f t="shared" si="85"/>
        <v/>
      </c>
      <c r="AY146" t="str">
        <f t="shared" si="85"/>
        <v/>
      </c>
      <c r="AZ146" t="str">
        <f t="shared" si="85"/>
        <v/>
      </c>
      <c r="BA146" t="str">
        <f t="shared" si="85"/>
        <v/>
      </c>
      <c r="BB146" t="str">
        <f t="shared" si="85"/>
        <v/>
      </c>
      <c r="BC146" t="str">
        <f t="shared" si="85"/>
        <v/>
      </c>
      <c r="BD146" t="str">
        <f t="shared" si="85"/>
        <v/>
      </c>
      <c r="BE146" t="str">
        <f t="shared" si="85"/>
        <v/>
      </c>
      <c r="BF146" t="str">
        <f t="shared" si="85"/>
        <v/>
      </c>
      <c r="BG146" t="str">
        <f t="shared" si="85"/>
        <v/>
      </c>
      <c r="BH146" t="str">
        <f t="shared" si="85"/>
        <v/>
      </c>
      <c r="BI146" t="str">
        <f t="shared" si="85"/>
        <v/>
      </c>
      <c r="BJ146" t="str">
        <f t="shared" si="85"/>
        <v/>
      </c>
      <c r="BK146" t="str">
        <f t="shared" si="85"/>
        <v/>
      </c>
      <c r="BL146" t="str">
        <f t="shared" si="85"/>
        <v/>
      </c>
      <c r="BM146" t="str">
        <f t="shared" ref="BM146:CX146" si="86">IF(NOT(BM44=123456),BM44,IF(NOT(BM44="123456"),BM44,"TEST"))</f>
        <v/>
      </c>
      <c r="BN146" t="str">
        <f t="shared" si="86"/>
        <v/>
      </c>
      <c r="BO146" t="str">
        <f t="shared" si="86"/>
        <v/>
      </c>
      <c r="BP146" t="str">
        <f t="shared" si="86"/>
        <v/>
      </c>
      <c r="BQ146" t="str">
        <f t="shared" si="86"/>
        <v/>
      </c>
      <c r="BR146" t="str">
        <f t="shared" si="86"/>
        <v/>
      </c>
      <c r="BS146" t="str">
        <f t="shared" si="86"/>
        <v/>
      </c>
      <c r="BT146" t="str">
        <f t="shared" si="86"/>
        <v/>
      </c>
      <c r="BU146" t="str">
        <f t="shared" si="86"/>
        <v/>
      </c>
      <c r="BV146" t="str">
        <f t="shared" si="86"/>
        <v/>
      </c>
      <c r="BW146" t="str">
        <f t="shared" si="86"/>
        <v/>
      </c>
      <c r="BX146" t="str">
        <f t="shared" si="86"/>
        <v/>
      </c>
      <c r="BY146" t="str">
        <f t="shared" si="86"/>
        <v/>
      </c>
      <c r="BZ146" t="str">
        <f t="shared" si="86"/>
        <v/>
      </c>
      <c r="CA146" t="str">
        <f t="shared" si="86"/>
        <v/>
      </c>
      <c r="CB146" t="str">
        <f t="shared" si="86"/>
        <v/>
      </c>
      <c r="CC146" t="str">
        <f t="shared" si="86"/>
        <v/>
      </c>
      <c r="CD146" t="str">
        <f t="shared" si="86"/>
        <v/>
      </c>
      <c r="CE146" t="str">
        <f t="shared" si="86"/>
        <v/>
      </c>
      <c r="CF146" t="str">
        <f t="shared" si="86"/>
        <v/>
      </c>
      <c r="CG146" t="str">
        <f t="shared" si="86"/>
        <v/>
      </c>
      <c r="CH146" t="str">
        <f t="shared" si="86"/>
        <v/>
      </c>
      <c r="CI146" t="str">
        <f t="shared" si="86"/>
        <v/>
      </c>
      <c r="CJ146" t="str">
        <f t="shared" si="86"/>
        <v/>
      </c>
      <c r="CK146" t="str">
        <f t="shared" si="86"/>
        <v/>
      </c>
      <c r="CL146" t="str">
        <f t="shared" si="86"/>
        <v/>
      </c>
      <c r="CM146" t="str">
        <f t="shared" si="86"/>
        <v/>
      </c>
      <c r="CN146" t="str">
        <f t="shared" si="86"/>
        <v/>
      </c>
      <c r="CO146" t="str">
        <f t="shared" si="86"/>
        <v/>
      </c>
      <c r="CP146" t="str">
        <f t="shared" si="86"/>
        <v/>
      </c>
      <c r="CQ146" t="str">
        <f t="shared" si="86"/>
        <v/>
      </c>
      <c r="CR146" t="str">
        <f t="shared" si="86"/>
        <v/>
      </c>
      <c r="CS146" t="str">
        <f t="shared" si="86"/>
        <v/>
      </c>
      <c r="CT146" t="str">
        <f t="shared" si="86"/>
        <v/>
      </c>
      <c r="CU146" t="str">
        <f t="shared" si="86"/>
        <v/>
      </c>
      <c r="CV146" t="str">
        <f t="shared" si="86"/>
        <v/>
      </c>
      <c r="CW146" t="str">
        <f t="shared" si="86"/>
        <v/>
      </c>
      <c r="CX146">
        <f t="shared" si="86"/>
        <v>0</v>
      </c>
    </row>
    <row r="147" spans="1:102" x14ac:dyDescent="0.3">
      <c r="A147" t="str">
        <f t="shared" ref="A147:BL147" si="87">IF(NOT(A45=123456),A45,IF(NOT(A45="123456"),A45,"TEST"))</f>
        <v/>
      </c>
      <c r="B147" t="str">
        <f t="shared" si="87"/>
        <v/>
      </c>
      <c r="C147" t="str">
        <f t="shared" si="87"/>
        <v/>
      </c>
      <c r="D147" t="str">
        <f t="shared" si="87"/>
        <v/>
      </c>
      <c r="E147" t="str">
        <f t="shared" si="87"/>
        <v/>
      </c>
      <c r="F147" t="str">
        <f t="shared" si="87"/>
        <v/>
      </c>
      <c r="G147" t="str">
        <f t="shared" si="87"/>
        <v/>
      </c>
      <c r="H147" t="str">
        <f t="shared" si="87"/>
        <v/>
      </c>
      <c r="I147" t="str">
        <f t="shared" si="87"/>
        <v/>
      </c>
      <c r="J147" t="str">
        <f t="shared" si="87"/>
        <v/>
      </c>
      <c r="K147" t="str">
        <f t="shared" si="87"/>
        <v/>
      </c>
      <c r="L147" t="str">
        <f t="shared" si="87"/>
        <v/>
      </c>
      <c r="M147" t="str">
        <f t="shared" si="87"/>
        <v/>
      </c>
      <c r="N147" t="str">
        <f t="shared" si="87"/>
        <v/>
      </c>
      <c r="O147" t="str">
        <f t="shared" si="87"/>
        <v/>
      </c>
      <c r="P147" t="str">
        <f t="shared" si="87"/>
        <v/>
      </c>
      <c r="Q147" t="str">
        <f t="shared" si="87"/>
        <v/>
      </c>
      <c r="R147" t="str">
        <f t="shared" si="87"/>
        <v/>
      </c>
      <c r="S147" t="str">
        <f t="shared" si="87"/>
        <v/>
      </c>
      <c r="T147" t="str">
        <f t="shared" si="87"/>
        <v/>
      </c>
      <c r="U147" t="str">
        <f t="shared" si="87"/>
        <v/>
      </c>
      <c r="V147" t="str">
        <f t="shared" si="87"/>
        <v/>
      </c>
      <c r="W147" t="str">
        <f t="shared" si="87"/>
        <v/>
      </c>
      <c r="X147" t="str">
        <f t="shared" si="87"/>
        <v/>
      </c>
      <c r="Y147" t="str">
        <f t="shared" si="87"/>
        <v/>
      </c>
      <c r="Z147" t="str">
        <f t="shared" si="87"/>
        <v/>
      </c>
      <c r="AA147" t="str">
        <f t="shared" si="87"/>
        <v/>
      </c>
      <c r="AB147" t="str">
        <f t="shared" si="87"/>
        <v/>
      </c>
      <c r="AC147" t="str">
        <f t="shared" si="87"/>
        <v/>
      </c>
      <c r="AD147" t="str">
        <f t="shared" si="87"/>
        <v/>
      </c>
      <c r="AE147" t="str">
        <f t="shared" si="87"/>
        <v/>
      </c>
      <c r="AF147" t="str">
        <f t="shared" si="87"/>
        <v/>
      </c>
      <c r="AG147" t="str">
        <f t="shared" si="87"/>
        <v/>
      </c>
      <c r="AH147" t="str">
        <f t="shared" si="87"/>
        <v/>
      </c>
      <c r="AI147" t="str">
        <f t="shared" si="87"/>
        <v/>
      </c>
      <c r="AJ147" t="str">
        <f t="shared" si="87"/>
        <v/>
      </c>
      <c r="AK147" t="str">
        <f t="shared" si="87"/>
        <v/>
      </c>
      <c r="AL147" t="str">
        <f t="shared" si="87"/>
        <v/>
      </c>
      <c r="AM147" t="str">
        <f t="shared" si="87"/>
        <v/>
      </c>
      <c r="AN147" t="str">
        <f t="shared" si="87"/>
        <v/>
      </c>
      <c r="AO147" t="str">
        <f t="shared" si="87"/>
        <v/>
      </c>
      <c r="AP147" t="str">
        <f t="shared" si="87"/>
        <v/>
      </c>
      <c r="AQ147" t="str">
        <f t="shared" si="87"/>
        <v/>
      </c>
      <c r="AR147" t="str">
        <f t="shared" si="87"/>
        <v/>
      </c>
      <c r="AS147" t="str">
        <f t="shared" si="87"/>
        <v/>
      </c>
      <c r="AT147" t="str">
        <f t="shared" si="87"/>
        <v/>
      </c>
      <c r="AU147" t="str">
        <f t="shared" si="87"/>
        <v/>
      </c>
      <c r="AV147" t="str">
        <f t="shared" si="87"/>
        <v/>
      </c>
      <c r="AW147" t="str">
        <f t="shared" si="87"/>
        <v/>
      </c>
      <c r="AX147" t="str">
        <f t="shared" si="87"/>
        <v/>
      </c>
      <c r="AY147" t="str">
        <f t="shared" si="87"/>
        <v/>
      </c>
      <c r="AZ147" t="str">
        <f t="shared" si="87"/>
        <v/>
      </c>
      <c r="BA147" t="str">
        <f t="shared" si="87"/>
        <v/>
      </c>
      <c r="BB147" t="str">
        <f t="shared" si="87"/>
        <v/>
      </c>
      <c r="BC147" t="str">
        <f t="shared" si="87"/>
        <v/>
      </c>
      <c r="BD147" t="str">
        <f t="shared" si="87"/>
        <v/>
      </c>
      <c r="BE147" t="str">
        <f t="shared" si="87"/>
        <v/>
      </c>
      <c r="BF147" t="str">
        <f t="shared" si="87"/>
        <v/>
      </c>
      <c r="BG147" t="str">
        <f t="shared" si="87"/>
        <v/>
      </c>
      <c r="BH147" t="str">
        <f t="shared" si="87"/>
        <v/>
      </c>
      <c r="BI147" t="str">
        <f t="shared" si="87"/>
        <v/>
      </c>
      <c r="BJ147" t="str">
        <f t="shared" si="87"/>
        <v/>
      </c>
      <c r="BK147" t="str">
        <f t="shared" si="87"/>
        <v/>
      </c>
      <c r="BL147" t="str">
        <f t="shared" si="87"/>
        <v/>
      </c>
      <c r="BM147" t="str">
        <f t="shared" ref="BM147:CX147" si="88">IF(NOT(BM45=123456),BM45,IF(NOT(BM45="123456"),BM45,"TEST"))</f>
        <v/>
      </c>
      <c r="BN147" t="str">
        <f t="shared" si="88"/>
        <v/>
      </c>
      <c r="BO147" t="str">
        <f t="shared" si="88"/>
        <v/>
      </c>
      <c r="BP147" t="str">
        <f t="shared" si="88"/>
        <v/>
      </c>
      <c r="BQ147" t="str">
        <f t="shared" si="88"/>
        <v/>
      </c>
      <c r="BR147" t="str">
        <f t="shared" si="88"/>
        <v/>
      </c>
      <c r="BS147" t="str">
        <f t="shared" si="88"/>
        <v/>
      </c>
      <c r="BT147" t="str">
        <f t="shared" si="88"/>
        <v/>
      </c>
      <c r="BU147" t="str">
        <f t="shared" si="88"/>
        <v/>
      </c>
      <c r="BV147" t="str">
        <f t="shared" si="88"/>
        <v/>
      </c>
      <c r="BW147" t="str">
        <f t="shared" si="88"/>
        <v/>
      </c>
      <c r="BX147" t="str">
        <f t="shared" si="88"/>
        <v/>
      </c>
      <c r="BY147" t="str">
        <f t="shared" si="88"/>
        <v/>
      </c>
      <c r="BZ147" t="str">
        <f t="shared" si="88"/>
        <v/>
      </c>
      <c r="CA147" t="str">
        <f t="shared" si="88"/>
        <v/>
      </c>
      <c r="CB147" t="str">
        <f t="shared" si="88"/>
        <v/>
      </c>
      <c r="CC147" t="str">
        <f t="shared" si="88"/>
        <v/>
      </c>
      <c r="CD147" t="str">
        <f t="shared" si="88"/>
        <v/>
      </c>
      <c r="CE147" t="str">
        <f t="shared" si="88"/>
        <v/>
      </c>
      <c r="CF147" t="str">
        <f t="shared" si="88"/>
        <v/>
      </c>
      <c r="CG147" t="str">
        <f t="shared" si="88"/>
        <v/>
      </c>
      <c r="CH147" t="str">
        <f t="shared" si="88"/>
        <v/>
      </c>
      <c r="CI147" t="str">
        <f t="shared" si="88"/>
        <v/>
      </c>
      <c r="CJ147" t="str">
        <f t="shared" si="88"/>
        <v/>
      </c>
      <c r="CK147" t="str">
        <f t="shared" si="88"/>
        <v/>
      </c>
      <c r="CL147" t="str">
        <f t="shared" si="88"/>
        <v/>
      </c>
      <c r="CM147" t="str">
        <f t="shared" si="88"/>
        <v/>
      </c>
      <c r="CN147" t="str">
        <f t="shared" si="88"/>
        <v/>
      </c>
      <c r="CO147" t="str">
        <f t="shared" si="88"/>
        <v/>
      </c>
      <c r="CP147" t="str">
        <f t="shared" si="88"/>
        <v/>
      </c>
      <c r="CQ147" t="str">
        <f t="shared" si="88"/>
        <v/>
      </c>
      <c r="CR147" t="str">
        <f t="shared" si="88"/>
        <v/>
      </c>
      <c r="CS147" t="str">
        <f t="shared" si="88"/>
        <v/>
      </c>
      <c r="CT147" t="str">
        <f t="shared" si="88"/>
        <v/>
      </c>
      <c r="CU147" t="str">
        <f t="shared" si="88"/>
        <v/>
      </c>
      <c r="CV147" t="str">
        <f t="shared" si="88"/>
        <v/>
      </c>
      <c r="CW147" t="str">
        <f t="shared" si="88"/>
        <v/>
      </c>
      <c r="CX147">
        <f t="shared" si="88"/>
        <v>0</v>
      </c>
    </row>
    <row r="148" spans="1:102" x14ac:dyDescent="0.3">
      <c r="A148" t="str">
        <f t="shared" ref="A148:BL148" si="89">IF(NOT(A46=123456),A46,IF(NOT(A46="123456"),A46,"TEST"))</f>
        <v/>
      </c>
      <c r="B148" t="str">
        <f t="shared" si="89"/>
        <v/>
      </c>
      <c r="C148" t="str">
        <f t="shared" si="89"/>
        <v/>
      </c>
      <c r="D148" t="str">
        <f t="shared" si="89"/>
        <v/>
      </c>
      <c r="E148" t="str">
        <f t="shared" si="89"/>
        <v/>
      </c>
      <c r="F148" t="str">
        <f t="shared" si="89"/>
        <v/>
      </c>
      <c r="G148" t="str">
        <f t="shared" si="89"/>
        <v/>
      </c>
      <c r="H148" t="str">
        <f t="shared" si="89"/>
        <v/>
      </c>
      <c r="I148" t="str">
        <f t="shared" si="89"/>
        <v/>
      </c>
      <c r="J148" t="str">
        <f t="shared" si="89"/>
        <v/>
      </c>
      <c r="K148" t="str">
        <f t="shared" si="89"/>
        <v/>
      </c>
      <c r="L148" t="str">
        <f t="shared" si="89"/>
        <v/>
      </c>
      <c r="M148" t="str">
        <f t="shared" si="89"/>
        <v/>
      </c>
      <c r="N148" t="str">
        <f t="shared" si="89"/>
        <v/>
      </c>
      <c r="O148" t="str">
        <f t="shared" si="89"/>
        <v/>
      </c>
      <c r="P148" t="str">
        <f t="shared" si="89"/>
        <v/>
      </c>
      <c r="Q148" t="str">
        <f t="shared" si="89"/>
        <v/>
      </c>
      <c r="R148" t="str">
        <f t="shared" si="89"/>
        <v/>
      </c>
      <c r="S148" t="str">
        <f t="shared" si="89"/>
        <v/>
      </c>
      <c r="T148" t="str">
        <f t="shared" si="89"/>
        <v/>
      </c>
      <c r="U148" t="str">
        <f t="shared" si="89"/>
        <v/>
      </c>
      <c r="V148" t="str">
        <f t="shared" si="89"/>
        <v/>
      </c>
      <c r="W148" t="str">
        <f t="shared" si="89"/>
        <v/>
      </c>
      <c r="X148" t="str">
        <f t="shared" si="89"/>
        <v/>
      </c>
      <c r="Y148" t="str">
        <f t="shared" si="89"/>
        <v/>
      </c>
      <c r="Z148" t="str">
        <f t="shared" si="89"/>
        <v/>
      </c>
      <c r="AA148" t="str">
        <f t="shared" si="89"/>
        <v/>
      </c>
      <c r="AB148" t="str">
        <f t="shared" si="89"/>
        <v/>
      </c>
      <c r="AC148" t="str">
        <f t="shared" si="89"/>
        <v/>
      </c>
      <c r="AD148" t="str">
        <f t="shared" si="89"/>
        <v/>
      </c>
      <c r="AE148" t="str">
        <f t="shared" si="89"/>
        <v/>
      </c>
      <c r="AF148" t="str">
        <f t="shared" si="89"/>
        <v/>
      </c>
      <c r="AG148" t="str">
        <f t="shared" si="89"/>
        <v/>
      </c>
      <c r="AH148" t="str">
        <f t="shared" si="89"/>
        <v/>
      </c>
      <c r="AI148" t="str">
        <f t="shared" si="89"/>
        <v/>
      </c>
      <c r="AJ148" t="str">
        <f t="shared" si="89"/>
        <v/>
      </c>
      <c r="AK148" t="str">
        <f t="shared" si="89"/>
        <v/>
      </c>
      <c r="AL148" t="str">
        <f t="shared" si="89"/>
        <v/>
      </c>
      <c r="AM148" t="str">
        <f t="shared" si="89"/>
        <v/>
      </c>
      <c r="AN148" t="str">
        <f t="shared" si="89"/>
        <v/>
      </c>
      <c r="AO148" t="str">
        <f t="shared" si="89"/>
        <v/>
      </c>
      <c r="AP148" t="str">
        <f t="shared" si="89"/>
        <v/>
      </c>
      <c r="AQ148" t="str">
        <f t="shared" si="89"/>
        <v/>
      </c>
      <c r="AR148" t="str">
        <f t="shared" si="89"/>
        <v/>
      </c>
      <c r="AS148" t="str">
        <f t="shared" si="89"/>
        <v/>
      </c>
      <c r="AT148" t="str">
        <f t="shared" si="89"/>
        <v/>
      </c>
      <c r="AU148" t="str">
        <f t="shared" si="89"/>
        <v/>
      </c>
      <c r="AV148" t="str">
        <f t="shared" si="89"/>
        <v/>
      </c>
      <c r="AW148" t="str">
        <f t="shared" si="89"/>
        <v/>
      </c>
      <c r="AX148" t="str">
        <f t="shared" si="89"/>
        <v/>
      </c>
      <c r="AY148" t="str">
        <f t="shared" si="89"/>
        <v/>
      </c>
      <c r="AZ148" t="str">
        <f t="shared" si="89"/>
        <v/>
      </c>
      <c r="BA148" t="str">
        <f t="shared" si="89"/>
        <v/>
      </c>
      <c r="BB148" t="str">
        <f t="shared" si="89"/>
        <v/>
      </c>
      <c r="BC148" t="str">
        <f t="shared" si="89"/>
        <v/>
      </c>
      <c r="BD148" t="str">
        <f t="shared" si="89"/>
        <v/>
      </c>
      <c r="BE148" t="str">
        <f t="shared" si="89"/>
        <v/>
      </c>
      <c r="BF148" t="str">
        <f t="shared" si="89"/>
        <v/>
      </c>
      <c r="BG148" t="str">
        <f t="shared" si="89"/>
        <v/>
      </c>
      <c r="BH148" t="str">
        <f t="shared" si="89"/>
        <v/>
      </c>
      <c r="BI148" t="str">
        <f t="shared" si="89"/>
        <v/>
      </c>
      <c r="BJ148" t="str">
        <f t="shared" si="89"/>
        <v/>
      </c>
      <c r="BK148" t="str">
        <f t="shared" si="89"/>
        <v/>
      </c>
      <c r="BL148" t="str">
        <f t="shared" si="89"/>
        <v/>
      </c>
      <c r="BM148" t="str">
        <f t="shared" ref="BM148:CX148" si="90">IF(NOT(BM46=123456),BM46,IF(NOT(BM46="123456"),BM46,"TEST"))</f>
        <v/>
      </c>
      <c r="BN148" t="str">
        <f t="shared" si="90"/>
        <v/>
      </c>
      <c r="BO148" t="str">
        <f t="shared" si="90"/>
        <v/>
      </c>
      <c r="BP148" t="str">
        <f t="shared" si="90"/>
        <v/>
      </c>
      <c r="BQ148" t="str">
        <f t="shared" si="90"/>
        <v/>
      </c>
      <c r="BR148" t="str">
        <f t="shared" si="90"/>
        <v/>
      </c>
      <c r="BS148" t="str">
        <f t="shared" si="90"/>
        <v/>
      </c>
      <c r="BT148" t="str">
        <f t="shared" si="90"/>
        <v/>
      </c>
      <c r="BU148" t="str">
        <f t="shared" si="90"/>
        <v/>
      </c>
      <c r="BV148" t="str">
        <f t="shared" si="90"/>
        <v/>
      </c>
      <c r="BW148" t="str">
        <f t="shared" si="90"/>
        <v/>
      </c>
      <c r="BX148" t="str">
        <f t="shared" si="90"/>
        <v/>
      </c>
      <c r="BY148" t="str">
        <f t="shared" si="90"/>
        <v/>
      </c>
      <c r="BZ148" t="str">
        <f t="shared" si="90"/>
        <v/>
      </c>
      <c r="CA148" t="str">
        <f t="shared" si="90"/>
        <v/>
      </c>
      <c r="CB148" t="str">
        <f t="shared" si="90"/>
        <v/>
      </c>
      <c r="CC148" t="str">
        <f t="shared" si="90"/>
        <v/>
      </c>
      <c r="CD148" t="str">
        <f t="shared" si="90"/>
        <v/>
      </c>
      <c r="CE148" t="str">
        <f t="shared" si="90"/>
        <v/>
      </c>
      <c r="CF148" t="str">
        <f t="shared" si="90"/>
        <v/>
      </c>
      <c r="CG148" t="str">
        <f t="shared" si="90"/>
        <v/>
      </c>
      <c r="CH148" t="str">
        <f t="shared" si="90"/>
        <v/>
      </c>
      <c r="CI148" t="str">
        <f t="shared" si="90"/>
        <v/>
      </c>
      <c r="CJ148" t="str">
        <f t="shared" si="90"/>
        <v/>
      </c>
      <c r="CK148" t="str">
        <f t="shared" si="90"/>
        <v/>
      </c>
      <c r="CL148" t="str">
        <f t="shared" si="90"/>
        <v/>
      </c>
      <c r="CM148" t="str">
        <f t="shared" si="90"/>
        <v/>
      </c>
      <c r="CN148" t="str">
        <f t="shared" si="90"/>
        <v/>
      </c>
      <c r="CO148" t="str">
        <f t="shared" si="90"/>
        <v/>
      </c>
      <c r="CP148" t="str">
        <f t="shared" si="90"/>
        <v/>
      </c>
      <c r="CQ148" t="str">
        <f t="shared" si="90"/>
        <v/>
      </c>
      <c r="CR148" t="str">
        <f t="shared" si="90"/>
        <v/>
      </c>
      <c r="CS148" t="str">
        <f t="shared" si="90"/>
        <v/>
      </c>
      <c r="CT148" t="str">
        <f t="shared" si="90"/>
        <v/>
      </c>
      <c r="CU148" t="str">
        <f t="shared" si="90"/>
        <v/>
      </c>
      <c r="CV148" t="str">
        <f t="shared" si="90"/>
        <v/>
      </c>
      <c r="CW148" t="str">
        <f t="shared" si="90"/>
        <v/>
      </c>
      <c r="CX148">
        <f t="shared" si="90"/>
        <v>0</v>
      </c>
    </row>
    <row r="149" spans="1:102" x14ac:dyDescent="0.3">
      <c r="A149" t="str">
        <f t="shared" ref="A149:BL149" si="91">IF(NOT(A47=123456),A47,IF(NOT(A47="123456"),A47,"TEST"))</f>
        <v/>
      </c>
      <c r="B149" t="str">
        <f t="shared" si="91"/>
        <v/>
      </c>
      <c r="C149" t="str">
        <f t="shared" si="91"/>
        <v/>
      </c>
      <c r="D149" t="str">
        <f t="shared" si="91"/>
        <v/>
      </c>
      <c r="E149" t="str">
        <f t="shared" si="91"/>
        <v/>
      </c>
      <c r="F149" t="str">
        <f t="shared" si="91"/>
        <v/>
      </c>
      <c r="G149" t="str">
        <f t="shared" si="91"/>
        <v/>
      </c>
      <c r="H149" t="str">
        <f t="shared" si="91"/>
        <v/>
      </c>
      <c r="I149" t="str">
        <f t="shared" si="91"/>
        <v/>
      </c>
      <c r="J149" t="str">
        <f t="shared" si="91"/>
        <v/>
      </c>
      <c r="K149" t="str">
        <f t="shared" si="91"/>
        <v/>
      </c>
      <c r="L149" t="str">
        <f t="shared" si="91"/>
        <v/>
      </c>
      <c r="M149" t="str">
        <f t="shared" si="91"/>
        <v/>
      </c>
      <c r="N149" t="str">
        <f t="shared" si="91"/>
        <v/>
      </c>
      <c r="O149" t="str">
        <f t="shared" si="91"/>
        <v/>
      </c>
      <c r="P149" t="str">
        <f t="shared" si="91"/>
        <v/>
      </c>
      <c r="Q149" t="str">
        <f t="shared" si="91"/>
        <v/>
      </c>
      <c r="R149" t="str">
        <f t="shared" si="91"/>
        <v/>
      </c>
      <c r="S149" t="str">
        <f t="shared" si="91"/>
        <v/>
      </c>
      <c r="T149" t="str">
        <f t="shared" si="91"/>
        <v/>
      </c>
      <c r="U149" t="str">
        <f t="shared" si="91"/>
        <v/>
      </c>
      <c r="V149" t="str">
        <f t="shared" si="91"/>
        <v/>
      </c>
      <c r="W149" t="str">
        <f t="shared" si="91"/>
        <v/>
      </c>
      <c r="X149" t="str">
        <f t="shared" si="91"/>
        <v/>
      </c>
      <c r="Y149" t="str">
        <f t="shared" si="91"/>
        <v/>
      </c>
      <c r="Z149" t="str">
        <f t="shared" si="91"/>
        <v/>
      </c>
      <c r="AA149" t="str">
        <f t="shared" si="91"/>
        <v/>
      </c>
      <c r="AB149" t="str">
        <f t="shared" si="91"/>
        <v/>
      </c>
      <c r="AC149" t="str">
        <f t="shared" si="91"/>
        <v/>
      </c>
      <c r="AD149" t="str">
        <f t="shared" si="91"/>
        <v/>
      </c>
      <c r="AE149" t="str">
        <f t="shared" si="91"/>
        <v/>
      </c>
      <c r="AF149" t="str">
        <f t="shared" si="91"/>
        <v/>
      </c>
      <c r="AG149" t="str">
        <f t="shared" si="91"/>
        <v/>
      </c>
      <c r="AH149" t="str">
        <f t="shared" si="91"/>
        <v/>
      </c>
      <c r="AI149" t="str">
        <f t="shared" si="91"/>
        <v/>
      </c>
      <c r="AJ149" t="str">
        <f t="shared" si="91"/>
        <v/>
      </c>
      <c r="AK149" t="str">
        <f t="shared" si="91"/>
        <v/>
      </c>
      <c r="AL149" t="str">
        <f t="shared" si="91"/>
        <v/>
      </c>
      <c r="AM149" t="str">
        <f t="shared" si="91"/>
        <v/>
      </c>
      <c r="AN149" t="str">
        <f t="shared" si="91"/>
        <v/>
      </c>
      <c r="AO149" t="str">
        <f t="shared" si="91"/>
        <v/>
      </c>
      <c r="AP149" t="str">
        <f t="shared" si="91"/>
        <v/>
      </c>
      <c r="AQ149" t="str">
        <f t="shared" si="91"/>
        <v/>
      </c>
      <c r="AR149" t="str">
        <f t="shared" si="91"/>
        <v/>
      </c>
      <c r="AS149" t="str">
        <f t="shared" si="91"/>
        <v/>
      </c>
      <c r="AT149" t="str">
        <f t="shared" si="91"/>
        <v/>
      </c>
      <c r="AU149" t="str">
        <f t="shared" si="91"/>
        <v/>
      </c>
      <c r="AV149" t="str">
        <f t="shared" si="91"/>
        <v/>
      </c>
      <c r="AW149" t="str">
        <f t="shared" si="91"/>
        <v/>
      </c>
      <c r="AX149" t="str">
        <f t="shared" si="91"/>
        <v/>
      </c>
      <c r="AY149" t="str">
        <f t="shared" si="91"/>
        <v/>
      </c>
      <c r="AZ149" t="str">
        <f t="shared" si="91"/>
        <v/>
      </c>
      <c r="BA149" t="str">
        <f t="shared" si="91"/>
        <v/>
      </c>
      <c r="BB149" t="str">
        <f t="shared" si="91"/>
        <v/>
      </c>
      <c r="BC149" t="str">
        <f t="shared" si="91"/>
        <v/>
      </c>
      <c r="BD149" t="str">
        <f t="shared" si="91"/>
        <v/>
      </c>
      <c r="BE149" t="str">
        <f t="shared" si="91"/>
        <v/>
      </c>
      <c r="BF149" t="str">
        <f t="shared" si="91"/>
        <v/>
      </c>
      <c r="BG149" t="str">
        <f t="shared" si="91"/>
        <v/>
      </c>
      <c r="BH149" t="str">
        <f t="shared" si="91"/>
        <v/>
      </c>
      <c r="BI149" t="str">
        <f t="shared" si="91"/>
        <v/>
      </c>
      <c r="BJ149" t="str">
        <f t="shared" si="91"/>
        <v/>
      </c>
      <c r="BK149" t="str">
        <f t="shared" si="91"/>
        <v/>
      </c>
      <c r="BL149" t="str">
        <f t="shared" si="91"/>
        <v/>
      </c>
      <c r="BM149" t="str">
        <f t="shared" ref="BM149:CX149" si="92">IF(NOT(BM47=123456),BM47,IF(NOT(BM47="123456"),BM47,"TEST"))</f>
        <v/>
      </c>
      <c r="BN149" t="str">
        <f t="shared" si="92"/>
        <v/>
      </c>
      <c r="BO149" t="str">
        <f t="shared" si="92"/>
        <v/>
      </c>
      <c r="BP149" t="str">
        <f t="shared" si="92"/>
        <v/>
      </c>
      <c r="BQ149" t="str">
        <f t="shared" si="92"/>
        <v/>
      </c>
      <c r="BR149" t="str">
        <f t="shared" si="92"/>
        <v/>
      </c>
      <c r="BS149" t="str">
        <f t="shared" si="92"/>
        <v/>
      </c>
      <c r="BT149" t="str">
        <f t="shared" si="92"/>
        <v/>
      </c>
      <c r="BU149" t="str">
        <f t="shared" si="92"/>
        <v/>
      </c>
      <c r="BV149" t="str">
        <f t="shared" si="92"/>
        <v/>
      </c>
      <c r="BW149" t="str">
        <f t="shared" si="92"/>
        <v/>
      </c>
      <c r="BX149" t="str">
        <f t="shared" si="92"/>
        <v/>
      </c>
      <c r="BY149" t="str">
        <f t="shared" si="92"/>
        <v/>
      </c>
      <c r="BZ149" t="str">
        <f t="shared" si="92"/>
        <v/>
      </c>
      <c r="CA149" t="str">
        <f t="shared" si="92"/>
        <v/>
      </c>
      <c r="CB149" t="str">
        <f t="shared" si="92"/>
        <v/>
      </c>
      <c r="CC149" t="str">
        <f t="shared" si="92"/>
        <v/>
      </c>
      <c r="CD149" t="str">
        <f t="shared" si="92"/>
        <v/>
      </c>
      <c r="CE149" t="str">
        <f t="shared" si="92"/>
        <v/>
      </c>
      <c r="CF149" t="str">
        <f t="shared" si="92"/>
        <v/>
      </c>
      <c r="CG149" t="str">
        <f t="shared" si="92"/>
        <v/>
      </c>
      <c r="CH149" t="str">
        <f t="shared" si="92"/>
        <v/>
      </c>
      <c r="CI149" t="str">
        <f t="shared" si="92"/>
        <v/>
      </c>
      <c r="CJ149" t="str">
        <f t="shared" si="92"/>
        <v/>
      </c>
      <c r="CK149" t="str">
        <f t="shared" si="92"/>
        <v/>
      </c>
      <c r="CL149" t="str">
        <f t="shared" si="92"/>
        <v/>
      </c>
      <c r="CM149" t="str">
        <f t="shared" si="92"/>
        <v/>
      </c>
      <c r="CN149" t="str">
        <f t="shared" si="92"/>
        <v/>
      </c>
      <c r="CO149" t="str">
        <f t="shared" si="92"/>
        <v/>
      </c>
      <c r="CP149" t="str">
        <f t="shared" si="92"/>
        <v/>
      </c>
      <c r="CQ149" t="str">
        <f t="shared" si="92"/>
        <v/>
      </c>
      <c r="CR149" t="str">
        <f t="shared" si="92"/>
        <v/>
      </c>
      <c r="CS149" t="str">
        <f t="shared" si="92"/>
        <v/>
      </c>
      <c r="CT149" t="str">
        <f t="shared" si="92"/>
        <v/>
      </c>
      <c r="CU149" t="str">
        <f t="shared" si="92"/>
        <v/>
      </c>
      <c r="CV149" t="str">
        <f t="shared" si="92"/>
        <v/>
      </c>
      <c r="CW149" t="str">
        <f t="shared" si="92"/>
        <v/>
      </c>
      <c r="CX149">
        <f t="shared" si="92"/>
        <v>0</v>
      </c>
    </row>
    <row r="150" spans="1:102" x14ac:dyDescent="0.3">
      <c r="A150" t="str">
        <f t="shared" ref="A150:BL150" si="93">IF(NOT(A48=123456),A48,IF(NOT(A48="123456"),A48,"TEST"))</f>
        <v/>
      </c>
      <c r="B150" t="str">
        <f t="shared" si="93"/>
        <v/>
      </c>
      <c r="C150" t="str">
        <f t="shared" si="93"/>
        <v/>
      </c>
      <c r="D150" t="str">
        <f t="shared" si="93"/>
        <v/>
      </c>
      <c r="E150" t="str">
        <f t="shared" si="93"/>
        <v/>
      </c>
      <c r="F150" t="str">
        <f t="shared" si="93"/>
        <v/>
      </c>
      <c r="G150" t="str">
        <f t="shared" si="93"/>
        <v/>
      </c>
      <c r="H150" t="str">
        <f t="shared" si="93"/>
        <v/>
      </c>
      <c r="I150" t="str">
        <f t="shared" si="93"/>
        <v/>
      </c>
      <c r="J150" t="str">
        <f t="shared" si="93"/>
        <v/>
      </c>
      <c r="K150" t="str">
        <f t="shared" si="93"/>
        <v/>
      </c>
      <c r="L150" t="str">
        <f t="shared" si="93"/>
        <v/>
      </c>
      <c r="M150" t="str">
        <f t="shared" si="93"/>
        <v/>
      </c>
      <c r="N150" t="str">
        <f t="shared" si="93"/>
        <v/>
      </c>
      <c r="O150" t="str">
        <f t="shared" si="93"/>
        <v/>
      </c>
      <c r="P150" t="str">
        <f t="shared" si="93"/>
        <v/>
      </c>
      <c r="Q150" t="str">
        <f t="shared" si="93"/>
        <v/>
      </c>
      <c r="R150" t="str">
        <f t="shared" si="93"/>
        <v/>
      </c>
      <c r="S150" t="str">
        <f t="shared" si="93"/>
        <v/>
      </c>
      <c r="T150" t="str">
        <f t="shared" si="93"/>
        <v/>
      </c>
      <c r="U150" t="str">
        <f t="shared" si="93"/>
        <v/>
      </c>
      <c r="V150" t="str">
        <f t="shared" si="93"/>
        <v/>
      </c>
      <c r="W150" t="str">
        <f t="shared" si="93"/>
        <v/>
      </c>
      <c r="X150" t="str">
        <f t="shared" si="93"/>
        <v/>
      </c>
      <c r="Y150" t="str">
        <f t="shared" si="93"/>
        <v/>
      </c>
      <c r="Z150" t="str">
        <f t="shared" si="93"/>
        <v/>
      </c>
      <c r="AA150" t="str">
        <f t="shared" si="93"/>
        <v/>
      </c>
      <c r="AB150" t="str">
        <f t="shared" si="93"/>
        <v/>
      </c>
      <c r="AC150" t="str">
        <f t="shared" si="93"/>
        <v/>
      </c>
      <c r="AD150" t="str">
        <f t="shared" si="93"/>
        <v/>
      </c>
      <c r="AE150" t="str">
        <f t="shared" si="93"/>
        <v/>
      </c>
      <c r="AF150" t="str">
        <f t="shared" si="93"/>
        <v/>
      </c>
      <c r="AG150" t="str">
        <f t="shared" si="93"/>
        <v/>
      </c>
      <c r="AH150" t="str">
        <f t="shared" si="93"/>
        <v/>
      </c>
      <c r="AI150" t="str">
        <f t="shared" si="93"/>
        <v/>
      </c>
      <c r="AJ150" t="str">
        <f t="shared" si="93"/>
        <v/>
      </c>
      <c r="AK150" t="str">
        <f t="shared" si="93"/>
        <v/>
      </c>
      <c r="AL150" t="str">
        <f t="shared" si="93"/>
        <v/>
      </c>
      <c r="AM150" t="str">
        <f t="shared" si="93"/>
        <v/>
      </c>
      <c r="AN150" t="str">
        <f t="shared" si="93"/>
        <v/>
      </c>
      <c r="AO150" t="str">
        <f t="shared" si="93"/>
        <v/>
      </c>
      <c r="AP150" t="str">
        <f t="shared" si="93"/>
        <v/>
      </c>
      <c r="AQ150" t="str">
        <f t="shared" si="93"/>
        <v/>
      </c>
      <c r="AR150" t="str">
        <f t="shared" si="93"/>
        <v/>
      </c>
      <c r="AS150" t="str">
        <f t="shared" si="93"/>
        <v/>
      </c>
      <c r="AT150" t="str">
        <f t="shared" si="93"/>
        <v/>
      </c>
      <c r="AU150" t="str">
        <f t="shared" si="93"/>
        <v/>
      </c>
      <c r="AV150" t="str">
        <f t="shared" si="93"/>
        <v/>
      </c>
      <c r="AW150" t="str">
        <f t="shared" si="93"/>
        <v/>
      </c>
      <c r="AX150" t="str">
        <f t="shared" si="93"/>
        <v/>
      </c>
      <c r="AY150" t="str">
        <f t="shared" si="93"/>
        <v/>
      </c>
      <c r="AZ150" t="str">
        <f t="shared" si="93"/>
        <v/>
      </c>
      <c r="BA150" t="str">
        <f t="shared" si="93"/>
        <v/>
      </c>
      <c r="BB150" t="str">
        <f t="shared" si="93"/>
        <v/>
      </c>
      <c r="BC150" t="str">
        <f t="shared" si="93"/>
        <v/>
      </c>
      <c r="BD150" t="str">
        <f t="shared" si="93"/>
        <v/>
      </c>
      <c r="BE150" t="str">
        <f t="shared" si="93"/>
        <v/>
      </c>
      <c r="BF150" t="str">
        <f t="shared" si="93"/>
        <v/>
      </c>
      <c r="BG150" t="str">
        <f t="shared" si="93"/>
        <v/>
      </c>
      <c r="BH150" t="str">
        <f t="shared" si="93"/>
        <v/>
      </c>
      <c r="BI150" t="str">
        <f t="shared" si="93"/>
        <v/>
      </c>
      <c r="BJ150" t="str">
        <f t="shared" si="93"/>
        <v/>
      </c>
      <c r="BK150" t="str">
        <f t="shared" si="93"/>
        <v/>
      </c>
      <c r="BL150" t="str">
        <f t="shared" si="93"/>
        <v/>
      </c>
      <c r="BM150" t="str">
        <f t="shared" ref="BM150:CX150" si="94">IF(NOT(BM48=123456),BM48,IF(NOT(BM48="123456"),BM48,"TEST"))</f>
        <v/>
      </c>
      <c r="BN150" t="str">
        <f t="shared" si="94"/>
        <v/>
      </c>
      <c r="BO150" t="str">
        <f t="shared" si="94"/>
        <v/>
      </c>
      <c r="BP150" t="str">
        <f t="shared" si="94"/>
        <v/>
      </c>
      <c r="BQ150" t="str">
        <f t="shared" si="94"/>
        <v/>
      </c>
      <c r="BR150" t="str">
        <f t="shared" si="94"/>
        <v/>
      </c>
      <c r="BS150" t="str">
        <f t="shared" si="94"/>
        <v/>
      </c>
      <c r="BT150" t="str">
        <f t="shared" si="94"/>
        <v/>
      </c>
      <c r="BU150" t="str">
        <f t="shared" si="94"/>
        <v/>
      </c>
      <c r="BV150" t="str">
        <f t="shared" si="94"/>
        <v/>
      </c>
      <c r="BW150" t="str">
        <f t="shared" si="94"/>
        <v/>
      </c>
      <c r="BX150" t="str">
        <f t="shared" si="94"/>
        <v/>
      </c>
      <c r="BY150" t="str">
        <f t="shared" si="94"/>
        <v/>
      </c>
      <c r="BZ150" t="str">
        <f t="shared" si="94"/>
        <v/>
      </c>
      <c r="CA150" t="str">
        <f t="shared" si="94"/>
        <v/>
      </c>
      <c r="CB150" t="str">
        <f t="shared" si="94"/>
        <v/>
      </c>
      <c r="CC150" t="str">
        <f t="shared" si="94"/>
        <v/>
      </c>
      <c r="CD150" t="str">
        <f t="shared" si="94"/>
        <v/>
      </c>
      <c r="CE150" t="str">
        <f t="shared" si="94"/>
        <v/>
      </c>
      <c r="CF150" t="str">
        <f t="shared" si="94"/>
        <v/>
      </c>
      <c r="CG150" t="str">
        <f t="shared" si="94"/>
        <v/>
      </c>
      <c r="CH150" t="str">
        <f t="shared" si="94"/>
        <v/>
      </c>
      <c r="CI150" t="str">
        <f t="shared" si="94"/>
        <v/>
      </c>
      <c r="CJ150" t="str">
        <f t="shared" si="94"/>
        <v/>
      </c>
      <c r="CK150" t="str">
        <f t="shared" si="94"/>
        <v/>
      </c>
      <c r="CL150" t="str">
        <f t="shared" si="94"/>
        <v/>
      </c>
      <c r="CM150" t="str">
        <f t="shared" si="94"/>
        <v/>
      </c>
      <c r="CN150" t="str">
        <f t="shared" si="94"/>
        <v/>
      </c>
      <c r="CO150" t="str">
        <f t="shared" si="94"/>
        <v/>
      </c>
      <c r="CP150" t="str">
        <f t="shared" si="94"/>
        <v/>
      </c>
      <c r="CQ150" t="str">
        <f t="shared" si="94"/>
        <v/>
      </c>
      <c r="CR150" t="str">
        <f t="shared" si="94"/>
        <v/>
      </c>
      <c r="CS150" t="str">
        <f t="shared" si="94"/>
        <v/>
      </c>
      <c r="CT150" t="str">
        <f t="shared" si="94"/>
        <v/>
      </c>
      <c r="CU150" t="str">
        <f t="shared" si="94"/>
        <v/>
      </c>
      <c r="CV150" t="str">
        <f t="shared" si="94"/>
        <v/>
      </c>
      <c r="CW150" t="str">
        <f t="shared" si="94"/>
        <v/>
      </c>
      <c r="CX150">
        <f t="shared" si="94"/>
        <v>0</v>
      </c>
    </row>
    <row r="151" spans="1:102" x14ac:dyDescent="0.3">
      <c r="A151" t="str">
        <f t="shared" ref="A151:BL151" si="95">IF(NOT(A49=123456),A49,IF(NOT(A49="123456"),A49,"TEST"))</f>
        <v/>
      </c>
      <c r="B151" t="str">
        <f t="shared" si="95"/>
        <v/>
      </c>
      <c r="C151" t="str">
        <f t="shared" si="95"/>
        <v/>
      </c>
      <c r="D151" t="str">
        <f t="shared" si="95"/>
        <v/>
      </c>
      <c r="E151" t="str">
        <f t="shared" si="95"/>
        <v/>
      </c>
      <c r="F151" t="str">
        <f t="shared" si="95"/>
        <v/>
      </c>
      <c r="G151" t="str">
        <f t="shared" si="95"/>
        <v/>
      </c>
      <c r="H151" t="str">
        <f t="shared" si="95"/>
        <v/>
      </c>
      <c r="I151" t="str">
        <f t="shared" si="95"/>
        <v/>
      </c>
      <c r="J151" t="str">
        <f t="shared" si="95"/>
        <v/>
      </c>
      <c r="K151" t="str">
        <f t="shared" si="95"/>
        <v/>
      </c>
      <c r="L151" t="str">
        <f t="shared" si="95"/>
        <v/>
      </c>
      <c r="M151" t="str">
        <f t="shared" si="95"/>
        <v/>
      </c>
      <c r="N151" t="str">
        <f t="shared" si="95"/>
        <v/>
      </c>
      <c r="O151" t="str">
        <f t="shared" si="95"/>
        <v/>
      </c>
      <c r="P151" t="str">
        <f t="shared" si="95"/>
        <v/>
      </c>
      <c r="Q151" t="str">
        <f t="shared" si="95"/>
        <v/>
      </c>
      <c r="R151" t="str">
        <f t="shared" si="95"/>
        <v/>
      </c>
      <c r="S151" t="str">
        <f t="shared" si="95"/>
        <v/>
      </c>
      <c r="T151" t="str">
        <f t="shared" si="95"/>
        <v/>
      </c>
      <c r="U151" t="str">
        <f t="shared" si="95"/>
        <v/>
      </c>
      <c r="V151" t="str">
        <f t="shared" si="95"/>
        <v/>
      </c>
      <c r="W151" t="str">
        <f t="shared" si="95"/>
        <v/>
      </c>
      <c r="X151" t="str">
        <f t="shared" si="95"/>
        <v/>
      </c>
      <c r="Y151" t="str">
        <f t="shared" si="95"/>
        <v/>
      </c>
      <c r="Z151" t="str">
        <f t="shared" si="95"/>
        <v/>
      </c>
      <c r="AA151" t="str">
        <f t="shared" si="95"/>
        <v/>
      </c>
      <c r="AB151" t="str">
        <f t="shared" si="95"/>
        <v/>
      </c>
      <c r="AC151" t="str">
        <f t="shared" si="95"/>
        <v/>
      </c>
      <c r="AD151" t="str">
        <f t="shared" si="95"/>
        <v/>
      </c>
      <c r="AE151" t="str">
        <f t="shared" si="95"/>
        <v/>
      </c>
      <c r="AF151" t="str">
        <f t="shared" si="95"/>
        <v/>
      </c>
      <c r="AG151" t="str">
        <f t="shared" si="95"/>
        <v/>
      </c>
      <c r="AH151" t="str">
        <f t="shared" si="95"/>
        <v/>
      </c>
      <c r="AI151" t="str">
        <f t="shared" si="95"/>
        <v/>
      </c>
      <c r="AJ151" t="str">
        <f t="shared" si="95"/>
        <v/>
      </c>
      <c r="AK151" t="str">
        <f t="shared" si="95"/>
        <v/>
      </c>
      <c r="AL151" t="str">
        <f t="shared" si="95"/>
        <v/>
      </c>
      <c r="AM151" t="str">
        <f t="shared" si="95"/>
        <v/>
      </c>
      <c r="AN151" t="str">
        <f t="shared" si="95"/>
        <v/>
      </c>
      <c r="AO151" t="str">
        <f t="shared" si="95"/>
        <v/>
      </c>
      <c r="AP151" t="str">
        <f t="shared" si="95"/>
        <v/>
      </c>
      <c r="AQ151" t="str">
        <f t="shared" si="95"/>
        <v/>
      </c>
      <c r="AR151" t="str">
        <f t="shared" si="95"/>
        <v/>
      </c>
      <c r="AS151" t="str">
        <f t="shared" si="95"/>
        <v/>
      </c>
      <c r="AT151" t="str">
        <f t="shared" si="95"/>
        <v/>
      </c>
      <c r="AU151" t="str">
        <f t="shared" si="95"/>
        <v/>
      </c>
      <c r="AV151" t="str">
        <f t="shared" si="95"/>
        <v/>
      </c>
      <c r="AW151" t="str">
        <f t="shared" si="95"/>
        <v/>
      </c>
      <c r="AX151" t="str">
        <f t="shared" si="95"/>
        <v/>
      </c>
      <c r="AY151" t="str">
        <f t="shared" si="95"/>
        <v/>
      </c>
      <c r="AZ151" t="str">
        <f t="shared" si="95"/>
        <v/>
      </c>
      <c r="BA151" t="str">
        <f t="shared" si="95"/>
        <v/>
      </c>
      <c r="BB151" t="str">
        <f t="shared" si="95"/>
        <v/>
      </c>
      <c r="BC151" t="str">
        <f t="shared" si="95"/>
        <v/>
      </c>
      <c r="BD151" t="str">
        <f t="shared" si="95"/>
        <v/>
      </c>
      <c r="BE151" t="str">
        <f t="shared" si="95"/>
        <v/>
      </c>
      <c r="BF151" t="str">
        <f t="shared" si="95"/>
        <v/>
      </c>
      <c r="BG151" t="str">
        <f t="shared" si="95"/>
        <v/>
      </c>
      <c r="BH151" t="str">
        <f t="shared" si="95"/>
        <v/>
      </c>
      <c r="BI151" t="str">
        <f t="shared" si="95"/>
        <v/>
      </c>
      <c r="BJ151" t="str">
        <f t="shared" si="95"/>
        <v/>
      </c>
      <c r="BK151" t="str">
        <f t="shared" si="95"/>
        <v/>
      </c>
      <c r="BL151" t="str">
        <f t="shared" si="95"/>
        <v/>
      </c>
      <c r="BM151" t="str">
        <f t="shared" ref="BM151:CX151" si="96">IF(NOT(BM49=123456),BM49,IF(NOT(BM49="123456"),BM49,"TEST"))</f>
        <v/>
      </c>
      <c r="BN151" t="str">
        <f t="shared" si="96"/>
        <v/>
      </c>
      <c r="BO151" t="str">
        <f t="shared" si="96"/>
        <v/>
      </c>
      <c r="BP151" t="str">
        <f t="shared" si="96"/>
        <v/>
      </c>
      <c r="BQ151" t="str">
        <f t="shared" si="96"/>
        <v/>
      </c>
      <c r="BR151" t="str">
        <f t="shared" si="96"/>
        <v/>
      </c>
      <c r="BS151" t="str">
        <f t="shared" si="96"/>
        <v/>
      </c>
      <c r="BT151" t="str">
        <f t="shared" si="96"/>
        <v/>
      </c>
      <c r="BU151" t="str">
        <f t="shared" si="96"/>
        <v/>
      </c>
      <c r="BV151" t="str">
        <f t="shared" si="96"/>
        <v/>
      </c>
      <c r="BW151" t="str">
        <f t="shared" si="96"/>
        <v/>
      </c>
      <c r="BX151" t="str">
        <f t="shared" si="96"/>
        <v/>
      </c>
      <c r="BY151" t="str">
        <f t="shared" si="96"/>
        <v/>
      </c>
      <c r="BZ151" t="str">
        <f t="shared" si="96"/>
        <v/>
      </c>
      <c r="CA151" t="str">
        <f t="shared" si="96"/>
        <v/>
      </c>
      <c r="CB151" t="str">
        <f t="shared" si="96"/>
        <v/>
      </c>
      <c r="CC151" t="str">
        <f t="shared" si="96"/>
        <v/>
      </c>
      <c r="CD151" t="str">
        <f t="shared" si="96"/>
        <v/>
      </c>
      <c r="CE151" t="str">
        <f t="shared" si="96"/>
        <v/>
      </c>
      <c r="CF151" t="str">
        <f t="shared" si="96"/>
        <v/>
      </c>
      <c r="CG151" t="str">
        <f t="shared" si="96"/>
        <v/>
      </c>
      <c r="CH151" t="str">
        <f t="shared" si="96"/>
        <v/>
      </c>
      <c r="CI151" t="str">
        <f t="shared" si="96"/>
        <v/>
      </c>
      <c r="CJ151" t="str">
        <f t="shared" si="96"/>
        <v/>
      </c>
      <c r="CK151" t="str">
        <f t="shared" si="96"/>
        <v/>
      </c>
      <c r="CL151" t="str">
        <f t="shared" si="96"/>
        <v/>
      </c>
      <c r="CM151" t="str">
        <f t="shared" si="96"/>
        <v/>
      </c>
      <c r="CN151" t="str">
        <f t="shared" si="96"/>
        <v/>
      </c>
      <c r="CO151" t="str">
        <f t="shared" si="96"/>
        <v/>
      </c>
      <c r="CP151" t="str">
        <f t="shared" si="96"/>
        <v/>
      </c>
      <c r="CQ151" t="str">
        <f t="shared" si="96"/>
        <v/>
      </c>
      <c r="CR151" t="str">
        <f t="shared" si="96"/>
        <v/>
      </c>
      <c r="CS151" t="str">
        <f t="shared" si="96"/>
        <v/>
      </c>
      <c r="CT151" t="str">
        <f t="shared" si="96"/>
        <v/>
      </c>
      <c r="CU151" t="str">
        <f t="shared" si="96"/>
        <v/>
      </c>
      <c r="CV151" t="str">
        <f t="shared" si="96"/>
        <v/>
      </c>
      <c r="CW151" t="str">
        <f t="shared" si="96"/>
        <v/>
      </c>
      <c r="CX151">
        <f t="shared" si="96"/>
        <v>0</v>
      </c>
    </row>
    <row r="152" spans="1:102" x14ac:dyDescent="0.3">
      <c r="A152" t="str">
        <f t="shared" ref="A152:BL152" si="97">IF(NOT(A50=123456),A50,IF(NOT(A50="123456"),A50,"TEST"))</f>
        <v/>
      </c>
      <c r="B152" t="str">
        <f t="shared" si="97"/>
        <v/>
      </c>
      <c r="C152" t="str">
        <f t="shared" si="97"/>
        <v/>
      </c>
      <c r="D152" t="str">
        <f t="shared" si="97"/>
        <v/>
      </c>
      <c r="E152" t="str">
        <f t="shared" si="97"/>
        <v/>
      </c>
      <c r="F152" t="str">
        <f t="shared" si="97"/>
        <v/>
      </c>
      <c r="G152" t="str">
        <f t="shared" si="97"/>
        <v/>
      </c>
      <c r="H152" t="str">
        <f t="shared" si="97"/>
        <v/>
      </c>
      <c r="I152" t="str">
        <f t="shared" si="97"/>
        <v/>
      </c>
      <c r="J152" t="str">
        <f t="shared" si="97"/>
        <v/>
      </c>
      <c r="K152" t="str">
        <f t="shared" si="97"/>
        <v/>
      </c>
      <c r="L152" t="str">
        <f t="shared" si="97"/>
        <v/>
      </c>
      <c r="M152" t="str">
        <f t="shared" si="97"/>
        <v/>
      </c>
      <c r="N152" t="str">
        <f t="shared" si="97"/>
        <v/>
      </c>
      <c r="O152" t="str">
        <f t="shared" si="97"/>
        <v/>
      </c>
      <c r="P152" t="str">
        <f t="shared" si="97"/>
        <v/>
      </c>
      <c r="Q152" t="str">
        <f t="shared" si="97"/>
        <v/>
      </c>
      <c r="R152" t="str">
        <f t="shared" si="97"/>
        <v/>
      </c>
      <c r="S152" t="str">
        <f t="shared" si="97"/>
        <v/>
      </c>
      <c r="T152" t="str">
        <f t="shared" si="97"/>
        <v/>
      </c>
      <c r="U152" t="str">
        <f t="shared" si="97"/>
        <v/>
      </c>
      <c r="V152" t="str">
        <f t="shared" si="97"/>
        <v/>
      </c>
      <c r="W152" t="str">
        <f t="shared" si="97"/>
        <v/>
      </c>
      <c r="X152" t="str">
        <f t="shared" si="97"/>
        <v/>
      </c>
      <c r="Y152" t="str">
        <f t="shared" si="97"/>
        <v/>
      </c>
      <c r="Z152" t="str">
        <f t="shared" si="97"/>
        <v/>
      </c>
      <c r="AA152" t="str">
        <f t="shared" si="97"/>
        <v/>
      </c>
      <c r="AB152" t="str">
        <f t="shared" si="97"/>
        <v/>
      </c>
      <c r="AC152" t="str">
        <f t="shared" si="97"/>
        <v/>
      </c>
      <c r="AD152" t="str">
        <f t="shared" si="97"/>
        <v/>
      </c>
      <c r="AE152" t="str">
        <f t="shared" si="97"/>
        <v/>
      </c>
      <c r="AF152" t="str">
        <f t="shared" si="97"/>
        <v/>
      </c>
      <c r="AG152" t="str">
        <f t="shared" si="97"/>
        <v/>
      </c>
      <c r="AH152" t="str">
        <f t="shared" si="97"/>
        <v/>
      </c>
      <c r="AI152" t="str">
        <f t="shared" si="97"/>
        <v/>
      </c>
      <c r="AJ152" t="str">
        <f t="shared" si="97"/>
        <v/>
      </c>
      <c r="AK152" t="str">
        <f t="shared" si="97"/>
        <v/>
      </c>
      <c r="AL152" t="str">
        <f t="shared" si="97"/>
        <v/>
      </c>
      <c r="AM152" t="str">
        <f t="shared" si="97"/>
        <v/>
      </c>
      <c r="AN152" t="str">
        <f t="shared" si="97"/>
        <v/>
      </c>
      <c r="AO152" t="str">
        <f t="shared" si="97"/>
        <v/>
      </c>
      <c r="AP152" t="str">
        <f t="shared" si="97"/>
        <v/>
      </c>
      <c r="AQ152" t="str">
        <f t="shared" si="97"/>
        <v/>
      </c>
      <c r="AR152" t="str">
        <f t="shared" si="97"/>
        <v/>
      </c>
      <c r="AS152" t="str">
        <f t="shared" si="97"/>
        <v/>
      </c>
      <c r="AT152" t="str">
        <f t="shared" si="97"/>
        <v/>
      </c>
      <c r="AU152" t="str">
        <f t="shared" si="97"/>
        <v/>
      </c>
      <c r="AV152" t="str">
        <f t="shared" si="97"/>
        <v/>
      </c>
      <c r="AW152" t="str">
        <f t="shared" si="97"/>
        <v/>
      </c>
      <c r="AX152" t="str">
        <f t="shared" si="97"/>
        <v/>
      </c>
      <c r="AY152" t="str">
        <f t="shared" si="97"/>
        <v/>
      </c>
      <c r="AZ152" t="str">
        <f t="shared" si="97"/>
        <v/>
      </c>
      <c r="BA152" t="str">
        <f t="shared" si="97"/>
        <v/>
      </c>
      <c r="BB152" t="str">
        <f t="shared" si="97"/>
        <v/>
      </c>
      <c r="BC152" t="str">
        <f t="shared" si="97"/>
        <v/>
      </c>
      <c r="BD152" t="str">
        <f t="shared" si="97"/>
        <v/>
      </c>
      <c r="BE152" t="str">
        <f t="shared" si="97"/>
        <v/>
      </c>
      <c r="BF152" t="str">
        <f t="shared" si="97"/>
        <v/>
      </c>
      <c r="BG152" t="str">
        <f t="shared" si="97"/>
        <v/>
      </c>
      <c r="BH152" t="str">
        <f t="shared" si="97"/>
        <v/>
      </c>
      <c r="BI152" t="str">
        <f t="shared" si="97"/>
        <v/>
      </c>
      <c r="BJ152" t="str">
        <f t="shared" si="97"/>
        <v/>
      </c>
      <c r="BK152" t="str">
        <f t="shared" si="97"/>
        <v/>
      </c>
      <c r="BL152" t="str">
        <f t="shared" si="97"/>
        <v/>
      </c>
      <c r="BM152" t="str">
        <f t="shared" ref="BM152:CX152" si="98">IF(NOT(BM50=123456),BM50,IF(NOT(BM50="123456"),BM50,"TEST"))</f>
        <v/>
      </c>
      <c r="BN152" t="str">
        <f t="shared" si="98"/>
        <v/>
      </c>
      <c r="BO152" t="str">
        <f t="shared" si="98"/>
        <v/>
      </c>
      <c r="BP152" t="str">
        <f t="shared" si="98"/>
        <v/>
      </c>
      <c r="BQ152" t="str">
        <f t="shared" si="98"/>
        <v/>
      </c>
      <c r="BR152" t="str">
        <f t="shared" si="98"/>
        <v/>
      </c>
      <c r="BS152" t="str">
        <f t="shared" si="98"/>
        <v/>
      </c>
      <c r="BT152" t="str">
        <f t="shared" si="98"/>
        <v/>
      </c>
      <c r="BU152" t="str">
        <f t="shared" si="98"/>
        <v/>
      </c>
      <c r="BV152" t="str">
        <f t="shared" si="98"/>
        <v/>
      </c>
      <c r="BW152" t="str">
        <f t="shared" si="98"/>
        <v/>
      </c>
      <c r="BX152" t="str">
        <f t="shared" si="98"/>
        <v/>
      </c>
      <c r="BY152" t="str">
        <f t="shared" si="98"/>
        <v/>
      </c>
      <c r="BZ152" t="str">
        <f t="shared" si="98"/>
        <v/>
      </c>
      <c r="CA152" t="str">
        <f t="shared" si="98"/>
        <v/>
      </c>
      <c r="CB152" t="str">
        <f t="shared" si="98"/>
        <v/>
      </c>
      <c r="CC152" t="str">
        <f t="shared" si="98"/>
        <v/>
      </c>
      <c r="CD152" t="str">
        <f t="shared" si="98"/>
        <v/>
      </c>
      <c r="CE152" t="str">
        <f t="shared" si="98"/>
        <v/>
      </c>
      <c r="CF152" t="str">
        <f t="shared" si="98"/>
        <v/>
      </c>
      <c r="CG152" t="str">
        <f t="shared" si="98"/>
        <v/>
      </c>
      <c r="CH152" t="str">
        <f t="shared" si="98"/>
        <v/>
      </c>
      <c r="CI152" t="str">
        <f t="shared" si="98"/>
        <v/>
      </c>
      <c r="CJ152" t="str">
        <f t="shared" si="98"/>
        <v/>
      </c>
      <c r="CK152" t="str">
        <f t="shared" si="98"/>
        <v/>
      </c>
      <c r="CL152" t="str">
        <f t="shared" si="98"/>
        <v/>
      </c>
      <c r="CM152" t="str">
        <f t="shared" si="98"/>
        <v/>
      </c>
      <c r="CN152" t="str">
        <f t="shared" si="98"/>
        <v/>
      </c>
      <c r="CO152" t="str">
        <f t="shared" si="98"/>
        <v/>
      </c>
      <c r="CP152" t="str">
        <f t="shared" si="98"/>
        <v/>
      </c>
      <c r="CQ152" t="str">
        <f t="shared" si="98"/>
        <v/>
      </c>
      <c r="CR152" t="str">
        <f t="shared" si="98"/>
        <v/>
      </c>
      <c r="CS152" t="str">
        <f t="shared" si="98"/>
        <v/>
      </c>
      <c r="CT152" t="str">
        <f t="shared" si="98"/>
        <v/>
      </c>
      <c r="CU152" t="str">
        <f t="shared" si="98"/>
        <v/>
      </c>
      <c r="CV152" t="str">
        <f t="shared" si="98"/>
        <v/>
      </c>
      <c r="CW152" t="str">
        <f t="shared" si="98"/>
        <v/>
      </c>
      <c r="CX152">
        <f t="shared" si="98"/>
        <v>0</v>
      </c>
    </row>
    <row r="153" spans="1:102" x14ac:dyDescent="0.3">
      <c r="A153" t="str">
        <f t="shared" ref="A153:BL153" si="99">IF(NOT(A51=123456),A51,IF(NOT(A51="123456"),A51,"TEST"))</f>
        <v/>
      </c>
      <c r="B153" t="str">
        <f t="shared" si="99"/>
        <v/>
      </c>
      <c r="C153" t="str">
        <f t="shared" si="99"/>
        <v/>
      </c>
      <c r="D153" t="str">
        <f t="shared" si="99"/>
        <v/>
      </c>
      <c r="E153" t="str">
        <f t="shared" si="99"/>
        <v/>
      </c>
      <c r="F153" t="str">
        <f t="shared" si="99"/>
        <v/>
      </c>
      <c r="G153" t="str">
        <f t="shared" si="99"/>
        <v/>
      </c>
      <c r="H153" t="str">
        <f t="shared" si="99"/>
        <v/>
      </c>
      <c r="I153" t="str">
        <f t="shared" si="99"/>
        <v/>
      </c>
      <c r="J153" t="str">
        <f t="shared" si="99"/>
        <v/>
      </c>
      <c r="K153" t="str">
        <f t="shared" si="99"/>
        <v/>
      </c>
      <c r="L153" t="str">
        <f t="shared" si="99"/>
        <v/>
      </c>
      <c r="M153" t="str">
        <f t="shared" si="99"/>
        <v/>
      </c>
      <c r="N153" t="str">
        <f t="shared" si="99"/>
        <v/>
      </c>
      <c r="O153" t="str">
        <f t="shared" si="99"/>
        <v/>
      </c>
      <c r="P153" t="str">
        <f t="shared" si="99"/>
        <v/>
      </c>
      <c r="Q153" t="str">
        <f t="shared" si="99"/>
        <v/>
      </c>
      <c r="R153" t="str">
        <f t="shared" si="99"/>
        <v/>
      </c>
      <c r="S153" t="str">
        <f t="shared" si="99"/>
        <v/>
      </c>
      <c r="T153" t="str">
        <f t="shared" si="99"/>
        <v/>
      </c>
      <c r="U153" t="str">
        <f t="shared" si="99"/>
        <v/>
      </c>
      <c r="V153" t="str">
        <f t="shared" si="99"/>
        <v/>
      </c>
      <c r="W153" t="str">
        <f t="shared" si="99"/>
        <v/>
      </c>
      <c r="X153" t="str">
        <f t="shared" si="99"/>
        <v/>
      </c>
      <c r="Y153" t="str">
        <f t="shared" si="99"/>
        <v/>
      </c>
      <c r="Z153" t="str">
        <f t="shared" si="99"/>
        <v/>
      </c>
      <c r="AA153" t="str">
        <f t="shared" si="99"/>
        <v/>
      </c>
      <c r="AB153" t="str">
        <f t="shared" si="99"/>
        <v/>
      </c>
      <c r="AC153" t="str">
        <f t="shared" si="99"/>
        <v/>
      </c>
      <c r="AD153" t="str">
        <f t="shared" si="99"/>
        <v/>
      </c>
      <c r="AE153" t="str">
        <f t="shared" si="99"/>
        <v/>
      </c>
      <c r="AF153" t="str">
        <f t="shared" si="99"/>
        <v/>
      </c>
      <c r="AG153" t="str">
        <f t="shared" si="99"/>
        <v/>
      </c>
      <c r="AH153" t="str">
        <f t="shared" si="99"/>
        <v/>
      </c>
      <c r="AI153" t="str">
        <f t="shared" si="99"/>
        <v/>
      </c>
      <c r="AJ153" t="str">
        <f t="shared" si="99"/>
        <v/>
      </c>
      <c r="AK153" t="str">
        <f t="shared" si="99"/>
        <v/>
      </c>
      <c r="AL153" t="str">
        <f t="shared" si="99"/>
        <v/>
      </c>
      <c r="AM153" t="str">
        <f t="shared" si="99"/>
        <v/>
      </c>
      <c r="AN153" t="str">
        <f t="shared" si="99"/>
        <v/>
      </c>
      <c r="AO153" t="str">
        <f t="shared" si="99"/>
        <v/>
      </c>
      <c r="AP153" t="str">
        <f t="shared" si="99"/>
        <v/>
      </c>
      <c r="AQ153" t="str">
        <f t="shared" si="99"/>
        <v/>
      </c>
      <c r="AR153" t="str">
        <f t="shared" si="99"/>
        <v/>
      </c>
      <c r="AS153" t="str">
        <f t="shared" si="99"/>
        <v/>
      </c>
      <c r="AT153" t="str">
        <f t="shared" si="99"/>
        <v/>
      </c>
      <c r="AU153" t="str">
        <f t="shared" si="99"/>
        <v/>
      </c>
      <c r="AV153" t="str">
        <f t="shared" si="99"/>
        <v/>
      </c>
      <c r="AW153" t="str">
        <f t="shared" si="99"/>
        <v/>
      </c>
      <c r="AX153" t="str">
        <f t="shared" si="99"/>
        <v/>
      </c>
      <c r="AY153" t="str">
        <f t="shared" si="99"/>
        <v/>
      </c>
      <c r="AZ153" t="str">
        <f t="shared" si="99"/>
        <v/>
      </c>
      <c r="BA153" t="str">
        <f t="shared" si="99"/>
        <v/>
      </c>
      <c r="BB153" t="str">
        <f t="shared" si="99"/>
        <v/>
      </c>
      <c r="BC153" t="str">
        <f t="shared" si="99"/>
        <v/>
      </c>
      <c r="BD153" t="str">
        <f t="shared" si="99"/>
        <v/>
      </c>
      <c r="BE153" t="str">
        <f t="shared" si="99"/>
        <v/>
      </c>
      <c r="BF153" t="str">
        <f t="shared" si="99"/>
        <v/>
      </c>
      <c r="BG153" t="str">
        <f t="shared" si="99"/>
        <v/>
      </c>
      <c r="BH153" t="str">
        <f t="shared" si="99"/>
        <v/>
      </c>
      <c r="BI153" t="str">
        <f t="shared" si="99"/>
        <v/>
      </c>
      <c r="BJ153" t="str">
        <f t="shared" si="99"/>
        <v/>
      </c>
      <c r="BK153" t="str">
        <f t="shared" si="99"/>
        <v/>
      </c>
      <c r="BL153" t="str">
        <f t="shared" si="99"/>
        <v/>
      </c>
      <c r="BM153" t="str">
        <f t="shared" ref="BM153:CX153" si="100">IF(NOT(BM51=123456),BM51,IF(NOT(BM51="123456"),BM51,"TEST"))</f>
        <v/>
      </c>
      <c r="BN153" t="str">
        <f t="shared" si="100"/>
        <v/>
      </c>
      <c r="BO153" t="str">
        <f t="shared" si="100"/>
        <v/>
      </c>
      <c r="BP153" t="str">
        <f t="shared" si="100"/>
        <v/>
      </c>
      <c r="BQ153" t="str">
        <f t="shared" si="100"/>
        <v/>
      </c>
      <c r="BR153" t="str">
        <f t="shared" si="100"/>
        <v/>
      </c>
      <c r="BS153" t="str">
        <f t="shared" si="100"/>
        <v/>
      </c>
      <c r="BT153" t="str">
        <f t="shared" si="100"/>
        <v/>
      </c>
      <c r="BU153" t="str">
        <f t="shared" si="100"/>
        <v/>
      </c>
      <c r="BV153" t="str">
        <f t="shared" si="100"/>
        <v/>
      </c>
      <c r="BW153" t="str">
        <f t="shared" si="100"/>
        <v/>
      </c>
      <c r="BX153" t="str">
        <f t="shared" si="100"/>
        <v/>
      </c>
      <c r="BY153" t="str">
        <f t="shared" si="100"/>
        <v/>
      </c>
      <c r="BZ153" t="str">
        <f t="shared" si="100"/>
        <v/>
      </c>
      <c r="CA153" t="str">
        <f t="shared" si="100"/>
        <v/>
      </c>
      <c r="CB153" t="str">
        <f t="shared" si="100"/>
        <v/>
      </c>
      <c r="CC153" t="str">
        <f t="shared" si="100"/>
        <v/>
      </c>
      <c r="CD153" t="str">
        <f t="shared" si="100"/>
        <v/>
      </c>
      <c r="CE153" t="str">
        <f t="shared" si="100"/>
        <v/>
      </c>
      <c r="CF153" t="str">
        <f t="shared" si="100"/>
        <v/>
      </c>
      <c r="CG153" t="str">
        <f t="shared" si="100"/>
        <v/>
      </c>
      <c r="CH153" t="str">
        <f t="shared" si="100"/>
        <v/>
      </c>
      <c r="CI153" t="str">
        <f t="shared" si="100"/>
        <v/>
      </c>
      <c r="CJ153" t="str">
        <f t="shared" si="100"/>
        <v/>
      </c>
      <c r="CK153" t="str">
        <f t="shared" si="100"/>
        <v/>
      </c>
      <c r="CL153" t="str">
        <f t="shared" si="100"/>
        <v/>
      </c>
      <c r="CM153" t="str">
        <f t="shared" si="100"/>
        <v/>
      </c>
      <c r="CN153" t="str">
        <f t="shared" si="100"/>
        <v/>
      </c>
      <c r="CO153" t="str">
        <f t="shared" si="100"/>
        <v/>
      </c>
      <c r="CP153" t="str">
        <f t="shared" si="100"/>
        <v/>
      </c>
      <c r="CQ153" t="str">
        <f t="shared" si="100"/>
        <v/>
      </c>
      <c r="CR153" t="str">
        <f t="shared" si="100"/>
        <v/>
      </c>
      <c r="CS153" t="str">
        <f t="shared" si="100"/>
        <v/>
      </c>
      <c r="CT153" t="str">
        <f t="shared" si="100"/>
        <v/>
      </c>
      <c r="CU153" t="str">
        <f t="shared" si="100"/>
        <v/>
      </c>
      <c r="CV153" t="str">
        <f t="shared" si="100"/>
        <v/>
      </c>
      <c r="CW153" t="str">
        <f t="shared" si="100"/>
        <v/>
      </c>
      <c r="CX153">
        <f t="shared" si="100"/>
        <v>0</v>
      </c>
    </row>
    <row r="154" spans="1:102" x14ac:dyDescent="0.3">
      <c r="A154" t="str">
        <f t="shared" ref="A154:BL154" si="101">IF(NOT(A52=123456),A52,IF(NOT(A52="123456"),A52,"TEST"))</f>
        <v/>
      </c>
      <c r="B154" t="str">
        <f t="shared" si="101"/>
        <v/>
      </c>
      <c r="C154" t="str">
        <f t="shared" si="101"/>
        <v/>
      </c>
      <c r="D154" t="str">
        <f t="shared" si="101"/>
        <v/>
      </c>
      <c r="E154" t="str">
        <f t="shared" si="101"/>
        <v/>
      </c>
      <c r="F154" t="str">
        <f t="shared" si="101"/>
        <v/>
      </c>
      <c r="G154" t="str">
        <f t="shared" si="101"/>
        <v/>
      </c>
      <c r="H154" t="str">
        <f t="shared" si="101"/>
        <v/>
      </c>
      <c r="I154" t="str">
        <f t="shared" si="101"/>
        <v/>
      </c>
      <c r="J154" t="str">
        <f t="shared" si="101"/>
        <v/>
      </c>
      <c r="K154" t="str">
        <f t="shared" si="101"/>
        <v/>
      </c>
      <c r="L154" t="str">
        <f t="shared" si="101"/>
        <v/>
      </c>
      <c r="M154" t="str">
        <f t="shared" si="101"/>
        <v/>
      </c>
      <c r="N154" t="str">
        <f t="shared" si="101"/>
        <v/>
      </c>
      <c r="O154" t="str">
        <f t="shared" si="101"/>
        <v/>
      </c>
      <c r="P154" t="str">
        <f t="shared" si="101"/>
        <v/>
      </c>
      <c r="Q154" t="str">
        <f t="shared" si="101"/>
        <v/>
      </c>
      <c r="R154" t="str">
        <f t="shared" si="101"/>
        <v/>
      </c>
      <c r="S154" t="str">
        <f t="shared" si="101"/>
        <v/>
      </c>
      <c r="T154" t="str">
        <f t="shared" si="101"/>
        <v/>
      </c>
      <c r="U154" t="str">
        <f t="shared" si="101"/>
        <v/>
      </c>
      <c r="V154" t="str">
        <f t="shared" si="101"/>
        <v/>
      </c>
      <c r="W154" t="str">
        <f t="shared" si="101"/>
        <v/>
      </c>
      <c r="X154" t="str">
        <f t="shared" si="101"/>
        <v/>
      </c>
      <c r="Y154" t="str">
        <f t="shared" si="101"/>
        <v/>
      </c>
      <c r="Z154" t="str">
        <f t="shared" si="101"/>
        <v/>
      </c>
      <c r="AA154" t="str">
        <f t="shared" si="101"/>
        <v/>
      </c>
      <c r="AB154" t="str">
        <f t="shared" si="101"/>
        <v/>
      </c>
      <c r="AC154" t="str">
        <f t="shared" si="101"/>
        <v/>
      </c>
      <c r="AD154" t="str">
        <f t="shared" si="101"/>
        <v/>
      </c>
      <c r="AE154" t="str">
        <f t="shared" si="101"/>
        <v/>
      </c>
      <c r="AF154" t="str">
        <f t="shared" si="101"/>
        <v/>
      </c>
      <c r="AG154" t="str">
        <f t="shared" si="101"/>
        <v/>
      </c>
      <c r="AH154" t="str">
        <f t="shared" si="101"/>
        <v/>
      </c>
      <c r="AI154" t="str">
        <f t="shared" si="101"/>
        <v/>
      </c>
      <c r="AJ154" t="str">
        <f t="shared" si="101"/>
        <v/>
      </c>
      <c r="AK154" t="str">
        <f t="shared" si="101"/>
        <v/>
      </c>
      <c r="AL154" t="str">
        <f t="shared" si="101"/>
        <v/>
      </c>
      <c r="AM154" t="str">
        <f t="shared" si="101"/>
        <v/>
      </c>
      <c r="AN154" t="str">
        <f t="shared" si="101"/>
        <v/>
      </c>
      <c r="AO154" t="str">
        <f t="shared" si="101"/>
        <v/>
      </c>
      <c r="AP154" t="str">
        <f t="shared" si="101"/>
        <v/>
      </c>
      <c r="AQ154" t="str">
        <f t="shared" si="101"/>
        <v/>
      </c>
      <c r="AR154" t="str">
        <f t="shared" si="101"/>
        <v/>
      </c>
      <c r="AS154" t="str">
        <f t="shared" si="101"/>
        <v/>
      </c>
      <c r="AT154" t="str">
        <f t="shared" si="101"/>
        <v/>
      </c>
      <c r="AU154" t="str">
        <f t="shared" si="101"/>
        <v/>
      </c>
      <c r="AV154" t="str">
        <f t="shared" si="101"/>
        <v/>
      </c>
      <c r="AW154" t="str">
        <f t="shared" si="101"/>
        <v/>
      </c>
      <c r="AX154" t="str">
        <f t="shared" si="101"/>
        <v/>
      </c>
      <c r="AY154" t="str">
        <f t="shared" si="101"/>
        <v/>
      </c>
      <c r="AZ154" t="str">
        <f t="shared" si="101"/>
        <v/>
      </c>
      <c r="BA154" t="str">
        <f t="shared" si="101"/>
        <v/>
      </c>
      <c r="BB154" t="str">
        <f t="shared" si="101"/>
        <v/>
      </c>
      <c r="BC154" t="str">
        <f t="shared" si="101"/>
        <v/>
      </c>
      <c r="BD154" t="str">
        <f t="shared" si="101"/>
        <v/>
      </c>
      <c r="BE154" t="str">
        <f t="shared" si="101"/>
        <v/>
      </c>
      <c r="BF154" t="str">
        <f t="shared" si="101"/>
        <v/>
      </c>
      <c r="BG154" t="str">
        <f t="shared" si="101"/>
        <v/>
      </c>
      <c r="BH154" t="str">
        <f t="shared" si="101"/>
        <v/>
      </c>
      <c r="BI154" t="str">
        <f t="shared" si="101"/>
        <v/>
      </c>
      <c r="BJ154" t="str">
        <f t="shared" si="101"/>
        <v/>
      </c>
      <c r="BK154" t="str">
        <f t="shared" si="101"/>
        <v/>
      </c>
      <c r="BL154" t="str">
        <f t="shared" si="101"/>
        <v/>
      </c>
      <c r="BM154" t="str">
        <f t="shared" ref="BM154:CX154" si="102">IF(NOT(BM52=123456),BM52,IF(NOT(BM52="123456"),BM52,"TEST"))</f>
        <v/>
      </c>
      <c r="BN154" t="str">
        <f t="shared" si="102"/>
        <v/>
      </c>
      <c r="BO154" t="str">
        <f t="shared" si="102"/>
        <v/>
      </c>
      <c r="BP154" t="str">
        <f t="shared" si="102"/>
        <v/>
      </c>
      <c r="BQ154" t="str">
        <f t="shared" si="102"/>
        <v/>
      </c>
      <c r="BR154" t="str">
        <f t="shared" si="102"/>
        <v/>
      </c>
      <c r="BS154" t="str">
        <f t="shared" si="102"/>
        <v/>
      </c>
      <c r="BT154" t="str">
        <f t="shared" si="102"/>
        <v/>
      </c>
      <c r="BU154" t="str">
        <f t="shared" si="102"/>
        <v/>
      </c>
      <c r="BV154" t="str">
        <f t="shared" si="102"/>
        <v/>
      </c>
      <c r="BW154" t="str">
        <f t="shared" si="102"/>
        <v/>
      </c>
      <c r="BX154" t="str">
        <f t="shared" si="102"/>
        <v/>
      </c>
      <c r="BY154" t="str">
        <f t="shared" si="102"/>
        <v/>
      </c>
      <c r="BZ154" t="str">
        <f t="shared" si="102"/>
        <v/>
      </c>
      <c r="CA154" t="str">
        <f t="shared" si="102"/>
        <v/>
      </c>
      <c r="CB154" t="str">
        <f t="shared" si="102"/>
        <v/>
      </c>
      <c r="CC154" t="str">
        <f t="shared" si="102"/>
        <v/>
      </c>
      <c r="CD154" t="str">
        <f t="shared" si="102"/>
        <v/>
      </c>
      <c r="CE154" t="str">
        <f t="shared" si="102"/>
        <v/>
      </c>
      <c r="CF154" t="str">
        <f t="shared" si="102"/>
        <v/>
      </c>
      <c r="CG154" t="str">
        <f t="shared" si="102"/>
        <v/>
      </c>
      <c r="CH154" t="str">
        <f t="shared" si="102"/>
        <v/>
      </c>
      <c r="CI154" t="str">
        <f t="shared" si="102"/>
        <v/>
      </c>
      <c r="CJ154" t="str">
        <f t="shared" si="102"/>
        <v/>
      </c>
      <c r="CK154" t="str">
        <f t="shared" si="102"/>
        <v/>
      </c>
      <c r="CL154" t="str">
        <f t="shared" si="102"/>
        <v/>
      </c>
      <c r="CM154" t="str">
        <f t="shared" si="102"/>
        <v/>
      </c>
      <c r="CN154" t="str">
        <f t="shared" si="102"/>
        <v/>
      </c>
      <c r="CO154" t="str">
        <f t="shared" si="102"/>
        <v/>
      </c>
      <c r="CP154" t="str">
        <f t="shared" si="102"/>
        <v/>
      </c>
      <c r="CQ154" t="str">
        <f t="shared" si="102"/>
        <v/>
      </c>
      <c r="CR154" t="str">
        <f t="shared" si="102"/>
        <v/>
      </c>
      <c r="CS154" t="str">
        <f t="shared" si="102"/>
        <v/>
      </c>
      <c r="CT154" t="str">
        <f t="shared" si="102"/>
        <v/>
      </c>
      <c r="CU154" t="str">
        <f t="shared" si="102"/>
        <v/>
      </c>
      <c r="CV154" t="str">
        <f t="shared" si="102"/>
        <v/>
      </c>
      <c r="CW154" t="str">
        <f t="shared" si="102"/>
        <v/>
      </c>
      <c r="CX154">
        <f t="shared" si="102"/>
        <v>0</v>
      </c>
    </row>
    <row r="155" spans="1:102" x14ac:dyDescent="0.3">
      <c r="A155" t="str">
        <f t="shared" ref="A155:BL155" si="103">IF(NOT(A53=123456),A53,IF(NOT(A53="123456"),A53,"TEST"))</f>
        <v/>
      </c>
      <c r="B155" t="str">
        <f t="shared" si="103"/>
        <v/>
      </c>
      <c r="C155" t="str">
        <f t="shared" si="103"/>
        <v/>
      </c>
      <c r="D155" t="str">
        <f t="shared" si="103"/>
        <v/>
      </c>
      <c r="E155" t="str">
        <f t="shared" si="103"/>
        <v/>
      </c>
      <c r="F155" t="str">
        <f t="shared" si="103"/>
        <v/>
      </c>
      <c r="G155" t="str">
        <f t="shared" si="103"/>
        <v/>
      </c>
      <c r="H155" t="str">
        <f t="shared" si="103"/>
        <v/>
      </c>
      <c r="I155" t="str">
        <f t="shared" si="103"/>
        <v/>
      </c>
      <c r="J155" t="str">
        <f t="shared" si="103"/>
        <v/>
      </c>
      <c r="K155" t="str">
        <f t="shared" si="103"/>
        <v/>
      </c>
      <c r="L155" t="str">
        <f t="shared" si="103"/>
        <v/>
      </c>
      <c r="M155" t="str">
        <f t="shared" si="103"/>
        <v/>
      </c>
      <c r="N155" t="str">
        <f t="shared" si="103"/>
        <v/>
      </c>
      <c r="O155" t="str">
        <f t="shared" si="103"/>
        <v/>
      </c>
      <c r="P155" t="str">
        <f t="shared" si="103"/>
        <v/>
      </c>
      <c r="Q155" t="str">
        <f t="shared" si="103"/>
        <v/>
      </c>
      <c r="R155" t="str">
        <f t="shared" si="103"/>
        <v/>
      </c>
      <c r="S155" t="str">
        <f t="shared" si="103"/>
        <v/>
      </c>
      <c r="T155" t="str">
        <f t="shared" si="103"/>
        <v/>
      </c>
      <c r="U155" t="str">
        <f t="shared" si="103"/>
        <v/>
      </c>
      <c r="V155" t="str">
        <f t="shared" si="103"/>
        <v/>
      </c>
      <c r="W155" t="str">
        <f t="shared" si="103"/>
        <v/>
      </c>
      <c r="X155" t="str">
        <f t="shared" si="103"/>
        <v/>
      </c>
      <c r="Y155" t="str">
        <f t="shared" si="103"/>
        <v/>
      </c>
      <c r="Z155" t="str">
        <f t="shared" si="103"/>
        <v/>
      </c>
      <c r="AA155" t="str">
        <f t="shared" si="103"/>
        <v/>
      </c>
      <c r="AB155" t="str">
        <f t="shared" si="103"/>
        <v/>
      </c>
      <c r="AC155" t="str">
        <f t="shared" si="103"/>
        <v/>
      </c>
      <c r="AD155" t="str">
        <f t="shared" si="103"/>
        <v/>
      </c>
      <c r="AE155" t="str">
        <f t="shared" si="103"/>
        <v/>
      </c>
      <c r="AF155" t="str">
        <f t="shared" si="103"/>
        <v/>
      </c>
      <c r="AG155" t="str">
        <f t="shared" si="103"/>
        <v/>
      </c>
      <c r="AH155" t="str">
        <f t="shared" si="103"/>
        <v/>
      </c>
      <c r="AI155" t="str">
        <f t="shared" si="103"/>
        <v/>
      </c>
      <c r="AJ155" t="str">
        <f t="shared" si="103"/>
        <v/>
      </c>
      <c r="AK155" t="str">
        <f t="shared" si="103"/>
        <v/>
      </c>
      <c r="AL155" t="str">
        <f t="shared" si="103"/>
        <v/>
      </c>
      <c r="AM155" t="str">
        <f t="shared" si="103"/>
        <v/>
      </c>
      <c r="AN155" t="str">
        <f t="shared" si="103"/>
        <v/>
      </c>
      <c r="AO155" t="str">
        <f t="shared" si="103"/>
        <v/>
      </c>
      <c r="AP155" t="str">
        <f t="shared" si="103"/>
        <v/>
      </c>
      <c r="AQ155" t="str">
        <f t="shared" si="103"/>
        <v/>
      </c>
      <c r="AR155" t="str">
        <f t="shared" si="103"/>
        <v/>
      </c>
      <c r="AS155" t="str">
        <f t="shared" si="103"/>
        <v/>
      </c>
      <c r="AT155" t="str">
        <f t="shared" si="103"/>
        <v/>
      </c>
      <c r="AU155" t="str">
        <f t="shared" si="103"/>
        <v/>
      </c>
      <c r="AV155" t="str">
        <f t="shared" si="103"/>
        <v/>
      </c>
      <c r="AW155" t="str">
        <f t="shared" si="103"/>
        <v/>
      </c>
      <c r="AX155" t="str">
        <f t="shared" si="103"/>
        <v/>
      </c>
      <c r="AY155" t="str">
        <f t="shared" si="103"/>
        <v/>
      </c>
      <c r="AZ155" t="str">
        <f t="shared" si="103"/>
        <v/>
      </c>
      <c r="BA155" t="str">
        <f t="shared" si="103"/>
        <v/>
      </c>
      <c r="BB155" t="str">
        <f t="shared" si="103"/>
        <v/>
      </c>
      <c r="BC155" t="str">
        <f t="shared" si="103"/>
        <v/>
      </c>
      <c r="BD155" t="str">
        <f t="shared" si="103"/>
        <v/>
      </c>
      <c r="BE155" t="str">
        <f t="shared" si="103"/>
        <v/>
      </c>
      <c r="BF155" t="str">
        <f t="shared" si="103"/>
        <v/>
      </c>
      <c r="BG155" t="str">
        <f t="shared" si="103"/>
        <v/>
      </c>
      <c r="BH155" t="str">
        <f t="shared" si="103"/>
        <v/>
      </c>
      <c r="BI155" t="str">
        <f t="shared" si="103"/>
        <v/>
      </c>
      <c r="BJ155" t="str">
        <f t="shared" si="103"/>
        <v/>
      </c>
      <c r="BK155" t="str">
        <f t="shared" si="103"/>
        <v/>
      </c>
      <c r="BL155" t="str">
        <f t="shared" si="103"/>
        <v/>
      </c>
      <c r="BM155" t="str">
        <f t="shared" ref="BM155:CX155" si="104">IF(NOT(BM53=123456),BM53,IF(NOT(BM53="123456"),BM53,"TEST"))</f>
        <v/>
      </c>
      <c r="BN155" t="str">
        <f t="shared" si="104"/>
        <v/>
      </c>
      <c r="BO155" t="str">
        <f t="shared" si="104"/>
        <v/>
      </c>
      <c r="BP155" t="str">
        <f t="shared" si="104"/>
        <v/>
      </c>
      <c r="BQ155" t="str">
        <f t="shared" si="104"/>
        <v/>
      </c>
      <c r="BR155" t="str">
        <f t="shared" si="104"/>
        <v/>
      </c>
      <c r="BS155" t="str">
        <f t="shared" si="104"/>
        <v/>
      </c>
      <c r="BT155" t="str">
        <f t="shared" si="104"/>
        <v/>
      </c>
      <c r="BU155" t="str">
        <f t="shared" si="104"/>
        <v/>
      </c>
      <c r="BV155" t="str">
        <f t="shared" si="104"/>
        <v/>
      </c>
      <c r="BW155" t="str">
        <f t="shared" si="104"/>
        <v/>
      </c>
      <c r="BX155" t="str">
        <f t="shared" si="104"/>
        <v/>
      </c>
      <c r="BY155" t="str">
        <f t="shared" si="104"/>
        <v/>
      </c>
      <c r="BZ155" t="str">
        <f t="shared" si="104"/>
        <v/>
      </c>
      <c r="CA155" t="str">
        <f t="shared" si="104"/>
        <v/>
      </c>
      <c r="CB155" t="str">
        <f t="shared" si="104"/>
        <v/>
      </c>
      <c r="CC155" t="str">
        <f t="shared" si="104"/>
        <v/>
      </c>
      <c r="CD155" t="str">
        <f t="shared" si="104"/>
        <v/>
      </c>
      <c r="CE155" t="str">
        <f t="shared" si="104"/>
        <v/>
      </c>
      <c r="CF155" t="str">
        <f t="shared" si="104"/>
        <v/>
      </c>
      <c r="CG155" t="str">
        <f t="shared" si="104"/>
        <v/>
      </c>
      <c r="CH155" t="str">
        <f t="shared" si="104"/>
        <v/>
      </c>
      <c r="CI155" t="str">
        <f t="shared" si="104"/>
        <v/>
      </c>
      <c r="CJ155" t="str">
        <f t="shared" si="104"/>
        <v/>
      </c>
      <c r="CK155" t="str">
        <f t="shared" si="104"/>
        <v/>
      </c>
      <c r="CL155" t="str">
        <f t="shared" si="104"/>
        <v/>
      </c>
      <c r="CM155" t="str">
        <f t="shared" si="104"/>
        <v/>
      </c>
      <c r="CN155" t="str">
        <f t="shared" si="104"/>
        <v/>
      </c>
      <c r="CO155" t="str">
        <f t="shared" si="104"/>
        <v/>
      </c>
      <c r="CP155" t="str">
        <f t="shared" si="104"/>
        <v/>
      </c>
      <c r="CQ155" t="str">
        <f t="shared" si="104"/>
        <v/>
      </c>
      <c r="CR155" t="str">
        <f t="shared" si="104"/>
        <v/>
      </c>
      <c r="CS155" t="str">
        <f t="shared" si="104"/>
        <v/>
      </c>
      <c r="CT155" t="str">
        <f t="shared" si="104"/>
        <v/>
      </c>
      <c r="CU155" t="str">
        <f t="shared" si="104"/>
        <v/>
      </c>
      <c r="CV155" t="str">
        <f t="shared" si="104"/>
        <v/>
      </c>
      <c r="CW155" t="str">
        <f t="shared" si="104"/>
        <v/>
      </c>
      <c r="CX155">
        <f t="shared" si="104"/>
        <v>0</v>
      </c>
    </row>
    <row r="156" spans="1:102" x14ac:dyDescent="0.3">
      <c r="A156" t="str">
        <f t="shared" ref="A156:BL156" si="105">IF(NOT(A54=123456),A54,IF(NOT(A54="123456"),A54,"TEST"))</f>
        <v/>
      </c>
      <c r="B156" t="str">
        <f t="shared" si="105"/>
        <v/>
      </c>
      <c r="C156" t="str">
        <f t="shared" si="105"/>
        <v/>
      </c>
      <c r="D156" t="str">
        <f t="shared" si="105"/>
        <v/>
      </c>
      <c r="E156" t="str">
        <f t="shared" si="105"/>
        <v/>
      </c>
      <c r="F156" t="str">
        <f t="shared" si="105"/>
        <v/>
      </c>
      <c r="G156" t="str">
        <f t="shared" si="105"/>
        <v/>
      </c>
      <c r="H156" t="str">
        <f t="shared" si="105"/>
        <v/>
      </c>
      <c r="I156" t="str">
        <f t="shared" si="105"/>
        <v/>
      </c>
      <c r="J156" t="str">
        <f t="shared" si="105"/>
        <v/>
      </c>
      <c r="K156" t="str">
        <f t="shared" si="105"/>
        <v/>
      </c>
      <c r="L156" t="str">
        <f t="shared" si="105"/>
        <v/>
      </c>
      <c r="M156" t="str">
        <f t="shared" si="105"/>
        <v/>
      </c>
      <c r="N156" t="str">
        <f t="shared" si="105"/>
        <v/>
      </c>
      <c r="O156" t="str">
        <f t="shared" si="105"/>
        <v/>
      </c>
      <c r="P156" t="str">
        <f t="shared" si="105"/>
        <v/>
      </c>
      <c r="Q156" t="str">
        <f t="shared" si="105"/>
        <v/>
      </c>
      <c r="R156" t="str">
        <f t="shared" si="105"/>
        <v/>
      </c>
      <c r="S156" t="str">
        <f t="shared" si="105"/>
        <v/>
      </c>
      <c r="T156" t="str">
        <f t="shared" si="105"/>
        <v/>
      </c>
      <c r="U156" t="str">
        <f t="shared" si="105"/>
        <v/>
      </c>
      <c r="V156" t="str">
        <f t="shared" si="105"/>
        <v/>
      </c>
      <c r="W156" t="str">
        <f t="shared" si="105"/>
        <v/>
      </c>
      <c r="X156" t="str">
        <f t="shared" si="105"/>
        <v/>
      </c>
      <c r="Y156" t="str">
        <f t="shared" si="105"/>
        <v/>
      </c>
      <c r="Z156" t="str">
        <f t="shared" si="105"/>
        <v/>
      </c>
      <c r="AA156" t="str">
        <f t="shared" si="105"/>
        <v/>
      </c>
      <c r="AB156" t="str">
        <f t="shared" si="105"/>
        <v/>
      </c>
      <c r="AC156" t="str">
        <f t="shared" si="105"/>
        <v/>
      </c>
      <c r="AD156" t="str">
        <f t="shared" si="105"/>
        <v/>
      </c>
      <c r="AE156" t="str">
        <f t="shared" si="105"/>
        <v/>
      </c>
      <c r="AF156" t="str">
        <f t="shared" si="105"/>
        <v/>
      </c>
      <c r="AG156" t="str">
        <f t="shared" si="105"/>
        <v/>
      </c>
      <c r="AH156" t="str">
        <f t="shared" si="105"/>
        <v/>
      </c>
      <c r="AI156" t="str">
        <f t="shared" si="105"/>
        <v/>
      </c>
      <c r="AJ156" t="str">
        <f t="shared" si="105"/>
        <v/>
      </c>
      <c r="AK156" t="str">
        <f t="shared" si="105"/>
        <v/>
      </c>
      <c r="AL156" t="str">
        <f t="shared" si="105"/>
        <v/>
      </c>
      <c r="AM156" t="str">
        <f t="shared" si="105"/>
        <v/>
      </c>
      <c r="AN156" t="str">
        <f t="shared" si="105"/>
        <v/>
      </c>
      <c r="AO156" t="str">
        <f t="shared" si="105"/>
        <v/>
      </c>
      <c r="AP156" t="str">
        <f t="shared" si="105"/>
        <v/>
      </c>
      <c r="AQ156" t="str">
        <f t="shared" si="105"/>
        <v/>
      </c>
      <c r="AR156" t="str">
        <f t="shared" si="105"/>
        <v/>
      </c>
      <c r="AS156" t="str">
        <f t="shared" si="105"/>
        <v/>
      </c>
      <c r="AT156" t="str">
        <f t="shared" si="105"/>
        <v/>
      </c>
      <c r="AU156" t="str">
        <f t="shared" si="105"/>
        <v/>
      </c>
      <c r="AV156" t="str">
        <f t="shared" si="105"/>
        <v/>
      </c>
      <c r="AW156" t="str">
        <f t="shared" si="105"/>
        <v/>
      </c>
      <c r="AX156" t="str">
        <f t="shared" si="105"/>
        <v/>
      </c>
      <c r="AY156" t="str">
        <f t="shared" si="105"/>
        <v/>
      </c>
      <c r="AZ156" t="str">
        <f t="shared" si="105"/>
        <v/>
      </c>
      <c r="BA156" t="str">
        <f t="shared" si="105"/>
        <v/>
      </c>
      <c r="BB156" t="str">
        <f t="shared" si="105"/>
        <v/>
      </c>
      <c r="BC156" t="str">
        <f t="shared" si="105"/>
        <v/>
      </c>
      <c r="BD156" t="str">
        <f t="shared" si="105"/>
        <v/>
      </c>
      <c r="BE156" t="str">
        <f t="shared" si="105"/>
        <v/>
      </c>
      <c r="BF156" t="str">
        <f t="shared" si="105"/>
        <v/>
      </c>
      <c r="BG156" t="str">
        <f t="shared" si="105"/>
        <v/>
      </c>
      <c r="BH156" t="str">
        <f t="shared" si="105"/>
        <v/>
      </c>
      <c r="BI156" t="str">
        <f t="shared" si="105"/>
        <v/>
      </c>
      <c r="BJ156" t="str">
        <f t="shared" si="105"/>
        <v/>
      </c>
      <c r="BK156" t="str">
        <f t="shared" si="105"/>
        <v/>
      </c>
      <c r="BL156" t="str">
        <f t="shared" si="105"/>
        <v/>
      </c>
      <c r="BM156" t="str">
        <f t="shared" ref="BM156:CX156" si="106">IF(NOT(BM54=123456),BM54,IF(NOT(BM54="123456"),BM54,"TEST"))</f>
        <v/>
      </c>
      <c r="BN156" t="str">
        <f t="shared" si="106"/>
        <v/>
      </c>
      <c r="BO156" t="str">
        <f t="shared" si="106"/>
        <v/>
      </c>
      <c r="BP156" t="str">
        <f t="shared" si="106"/>
        <v/>
      </c>
      <c r="BQ156" t="str">
        <f t="shared" si="106"/>
        <v/>
      </c>
      <c r="BR156" t="str">
        <f t="shared" si="106"/>
        <v/>
      </c>
      <c r="BS156" t="str">
        <f t="shared" si="106"/>
        <v/>
      </c>
      <c r="BT156" t="str">
        <f t="shared" si="106"/>
        <v/>
      </c>
      <c r="BU156" t="str">
        <f t="shared" si="106"/>
        <v/>
      </c>
      <c r="BV156" t="str">
        <f t="shared" si="106"/>
        <v/>
      </c>
      <c r="BW156" t="str">
        <f t="shared" si="106"/>
        <v/>
      </c>
      <c r="BX156" t="str">
        <f t="shared" si="106"/>
        <v/>
      </c>
      <c r="BY156" t="str">
        <f t="shared" si="106"/>
        <v/>
      </c>
      <c r="BZ156" t="str">
        <f t="shared" si="106"/>
        <v/>
      </c>
      <c r="CA156" t="str">
        <f t="shared" si="106"/>
        <v/>
      </c>
      <c r="CB156" t="str">
        <f t="shared" si="106"/>
        <v/>
      </c>
      <c r="CC156" t="str">
        <f t="shared" si="106"/>
        <v/>
      </c>
      <c r="CD156" t="str">
        <f t="shared" si="106"/>
        <v/>
      </c>
      <c r="CE156" t="str">
        <f t="shared" si="106"/>
        <v/>
      </c>
      <c r="CF156" t="str">
        <f t="shared" si="106"/>
        <v/>
      </c>
      <c r="CG156" t="str">
        <f t="shared" si="106"/>
        <v/>
      </c>
      <c r="CH156" t="str">
        <f t="shared" si="106"/>
        <v/>
      </c>
      <c r="CI156" t="str">
        <f t="shared" si="106"/>
        <v/>
      </c>
      <c r="CJ156" t="str">
        <f t="shared" si="106"/>
        <v/>
      </c>
      <c r="CK156" t="str">
        <f t="shared" si="106"/>
        <v/>
      </c>
      <c r="CL156" t="str">
        <f t="shared" si="106"/>
        <v/>
      </c>
      <c r="CM156" t="str">
        <f t="shared" si="106"/>
        <v/>
      </c>
      <c r="CN156" t="str">
        <f t="shared" si="106"/>
        <v/>
      </c>
      <c r="CO156" t="str">
        <f t="shared" si="106"/>
        <v/>
      </c>
      <c r="CP156" t="str">
        <f t="shared" si="106"/>
        <v/>
      </c>
      <c r="CQ156" t="str">
        <f t="shared" si="106"/>
        <v/>
      </c>
      <c r="CR156" t="str">
        <f t="shared" si="106"/>
        <v/>
      </c>
      <c r="CS156" t="str">
        <f t="shared" si="106"/>
        <v/>
      </c>
      <c r="CT156" t="str">
        <f t="shared" si="106"/>
        <v/>
      </c>
      <c r="CU156" t="str">
        <f t="shared" si="106"/>
        <v/>
      </c>
      <c r="CV156" t="str">
        <f t="shared" si="106"/>
        <v/>
      </c>
      <c r="CW156" t="str">
        <f t="shared" si="106"/>
        <v/>
      </c>
      <c r="CX156">
        <f t="shared" si="106"/>
        <v>0</v>
      </c>
    </row>
    <row r="157" spans="1:102" x14ac:dyDescent="0.3">
      <c r="A157" t="str">
        <f t="shared" ref="A157:BL157" si="107">IF(NOT(A55=123456),A55,IF(NOT(A55="123456"),A55,"TEST"))</f>
        <v/>
      </c>
      <c r="B157" t="str">
        <f t="shared" si="107"/>
        <v/>
      </c>
      <c r="C157" t="str">
        <f t="shared" si="107"/>
        <v/>
      </c>
      <c r="D157" t="str">
        <f t="shared" si="107"/>
        <v/>
      </c>
      <c r="E157" t="str">
        <f t="shared" si="107"/>
        <v/>
      </c>
      <c r="F157" t="str">
        <f t="shared" si="107"/>
        <v/>
      </c>
      <c r="G157" t="str">
        <f t="shared" si="107"/>
        <v/>
      </c>
      <c r="H157" t="str">
        <f t="shared" si="107"/>
        <v/>
      </c>
      <c r="I157" t="str">
        <f t="shared" si="107"/>
        <v/>
      </c>
      <c r="J157" t="str">
        <f t="shared" si="107"/>
        <v/>
      </c>
      <c r="K157" t="str">
        <f t="shared" si="107"/>
        <v/>
      </c>
      <c r="L157" t="str">
        <f t="shared" si="107"/>
        <v/>
      </c>
      <c r="M157" t="str">
        <f t="shared" si="107"/>
        <v/>
      </c>
      <c r="N157" t="str">
        <f t="shared" si="107"/>
        <v/>
      </c>
      <c r="O157" t="str">
        <f t="shared" si="107"/>
        <v/>
      </c>
      <c r="P157" t="str">
        <f t="shared" si="107"/>
        <v/>
      </c>
      <c r="Q157" t="str">
        <f t="shared" si="107"/>
        <v/>
      </c>
      <c r="R157" t="str">
        <f t="shared" si="107"/>
        <v/>
      </c>
      <c r="S157" t="str">
        <f t="shared" si="107"/>
        <v/>
      </c>
      <c r="T157" t="str">
        <f t="shared" si="107"/>
        <v/>
      </c>
      <c r="U157" t="str">
        <f t="shared" si="107"/>
        <v/>
      </c>
      <c r="V157" t="str">
        <f t="shared" si="107"/>
        <v/>
      </c>
      <c r="W157" t="str">
        <f t="shared" si="107"/>
        <v/>
      </c>
      <c r="X157" t="str">
        <f t="shared" si="107"/>
        <v/>
      </c>
      <c r="Y157" t="str">
        <f t="shared" si="107"/>
        <v/>
      </c>
      <c r="Z157" t="str">
        <f t="shared" si="107"/>
        <v/>
      </c>
      <c r="AA157" t="str">
        <f t="shared" si="107"/>
        <v/>
      </c>
      <c r="AB157" t="str">
        <f t="shared" si="107"/>
        <v/>
      </c>
      <c r="AC157" t="str">
        <f t="shared" si="107"/>
        <v/>
      </c>
      <c r="AD157" t="str">
        <f t="shared" si="107"/>
        <v/>
      </c>
      <c r="AE157" t="str">
        <f t="shared" si="107"/>
        <v/>
      </c>
      <c r="AF157" t="str">
        <f t="shared" si="107"/>
        <v/>
      </c>
      <c r="AG157" t="str">
        <f t="shared" si="107"/>
        <v/>
      </c>
      <c r="AH157" t="str">
        <f t="shared" si="107"/>
        <v/>
      </c>
      <c r="AI157" t="str">
        <f t="shared" si="107"/>
        <v/>
      </c>
      <c r="AJ157" t="str">
        <f t="shared" si="107"/>
        <v/>
      </c>
      <c r="AK157" t="str">
        <f t="shared" si="107"/>
        <v/>
      </c>
      <c r="AL157" t="str">
        <f t="shared" si="107"/>
        <v/>
      </c>
      <c r="AM157" t="str">
        <f t="shared" si="107"/>
        <v/>
      </c>
      <c r="AN157" t="str">
        <f t="shared" si="107"/>
        <v/>
      </c>
      <c r="AO157" t="str">
        <f t="shared" si="107"/>
        <v/>
      </c>
      <c r="AP157" t="str">
        <f t="shared" si="107"/>
        <v/>
      </c>
      <c r="AQ157" t="str">
        <f t="shared" si="107"/>
        <v/>
      </c>
      <c r="AR157" t="str">
        <f t="shared" si="107"/>
        <v/>
      </c>
      <c r="AS157" t="str">
        <f t="shared" si="107"/>
        <v/>
      </c>
      <c r="AT157" t="str">
        <f t="shared" si="107"/>
        <v/>
      </c>
      <c r="AU157" t="str">
        <f t="shared" si="107"/>
        <v/>
      </c>
      <c r="AV157" t="str">
        <f t="shared" si="107"/>
        <v/>
      </c>
      <c r="AW157" t="str">
        <f t="shared" si="107"/>
        <v/>
      </c>
      <c r="AX157" t="str">
        <f t="shared" si="107"/>
        <v/>
      </c>
      <c r="AY157" t="str">
        <f t="shared" si="107"/>
        <v/>
      </c>
      <c r="AZ157" t="str">
        <f t="shared" si="107"/>
        <v/>
      </c>
      <c r="BA157" t="str">
        <f t="shared" si="107"/>
        <v/>
      </c>
      <c r="BB157" t="str">
        <f t="shared" si="107"/>
        <v/>
      </c>
      <c r="BC157" t="str">
        <f t="shared" si="107"/>
        <v/>
      </c>
      <c r="BD157" t="str">
        <f t="shared" si="107"/>
        <v/>
      </c>
      <c r="BE157" t="str">
        <f t="shared" si="107"/>
        <v/>
      </c>
      <c r="BF157" t="str">
        <f t="shared" si="107"/>
        <v/>
      </c>
      <c r="BG157" t="str">
        <f t="shared" si="107"/>
        <v/>
      </c>
      <c r="BH157" t="str">
        <f t="shared" si="107"/>
        <v/>
      </c>
      <c r="BI157" t="str">
        <f t="shared" si="107"/>
        <v/>
      </c>
      <c r="BJ157" t="str">
        <f t="shared" si="107"/>
        <v/>
      </c>
      <c r="BK157" t="str">
        <f t="shared" si="107"/>
        <v/>
      </c>
      <c r="BL157" t="str">
        <f t="shared" si="107"/>
        <v/>
      </c>
      <c r="BM157" t="str">
        <f t="shared" ref="BM157:CX157" si="108">IF(NOT(BM55=123456),BM55,IF(NOT(BM55="123456"),BM55,"TEST"))</f>
        <v/>
      </c>
      <c r="BN157" t="str">
        <f t="shared" si="108"/>
        <v/>
      </c>
      <c r="BO157" t="str">
        <f t="shared" si="108"/>
        <v/>
      </c>
      <c r="BP157" t="str">
        <f t="shared" si="108"/>
        <v/>
      </c>
      <c r="BQ157" t="str">
        <f t="shared" si="108"/>
        <v/>
      </c>
      <c r="BR157" t="str">
        <f t="shared" si="108"/>
        <v/>
      </c>
      <c r="BS157" t="str">
        <f t="shared" si="108"/>
        <v/>
      </c>
      <c r="BT157" t="str">
        <f t="shared" si="108"/>
        <v/>
      </c>
      <c r="BU157" t="str">
        <f t="shared" si="108"/>
        <v/>
      </c>
      <c r="BV157" t="str">
        <f t="shared" si="108"/>
        <v/>
      </c>
      <c r="BW157" t="str">
        <f t="shared" si="108"/>
        <v/>
      </c>
      <c r="BX157" t="str">
        <f t="shared" si="108"/>
        <v/>
      </c>
      <c r="BY157" t="str">
        <f t="shared" si="108"/>
        <v/>
      </c>
      <c r="BZ157" t="str">
        <f t="shared" si="108"/>
        <v/>
      </c>
      <c r="CA157" t="str">
        <f t="shared" si="108"/>
        <v/>
      </c>
      <c r="CB157" t="str">
        <f t="shared" si="108"/>
        <v/>
      </c>
      <c r="CC157" t="str">
        <f t="shared" si="108"/>
        <v/>
      </c>
      <c r="CD157" t="str">
        <f t="shared" si="108"/>
        <v/>
      </c>
      <c r="CE157" t="str">
        <f t="shared" si="108"/>
        <v/>
      </c>
      <c r="CF157" t="str">
        <f t="shared" si="108"/>
        <v/>
      </c>
      <c r="CG157" t="str">
        <f t="shared" si="108"/>
        <v/>
      </c>
      <c r="CH157" t="str">
        <f t="shared" si="108"/>
        <v/>
      </c>
      <c r="CI157" t="str">
        <f t="shared" si="108"/>
        <v/>
      </c>
      <c r="CJ157" t="str">
        <f t="shared" si="108"/>
        <v/>
      </c>
      <c r="CK157" t="str">
        <f t="shared" si="108"/>
        <v/>
      </c>
      <c r="CL157" t="str">
        <f t="shared" si="108"/>
        <v/>
      </c>
      <c r="CM157" t="str">
        <f t="shared" si="108"/>
        <v/>
      </c>
      <c r="CN157" t="str">
        <f t="shared" si="108"/>
        <v/>
      </c>
      <c r="CO157" t="str">
        <f t="shared" si="108"/>
        <v/>
      </c>
      <c r="CP157" t="str">
        <f t="shared" si="108"/>
        <v/>
      </c>
      <c r="CQ157" t="str">
        <f t="shared" si="108"/>
        <v/>
      </c>
      <c r="CR157" t="str">
        <f t="shared" si="108"/>
        <v/>
      </c>
      <c r="CS157" t="str">
        <f t="shared" si="108"/>
        <v/>
      </c>
      <c r="CT157" t="str">
        <f t="shared" si="108"/>
        <v/>
      </c>
      <c r="CU157" t="str">
        <f t="shared" si="108"/>
        <v/>
      </c>
      <c r="CV157" t="str">
        <f t="shared" si="108"/>
        <v/>
      </c>
      <c r="CW157" t="str">
        <f t="shared" si="108"/>
        <v/>
      </c>
      <c r="CX157">
        <f t="shared" si="108"/>
        <v>0</v>
      </c>
    </row>
    <row r="158" spans="1:102" x14ac:dyDescent="0.3">
      <c r="A158" t="str">
        <f t="shared" ref="A158:BL158" si="109">IF(NOT(A56=123456),A56,IF(NOT(A56="123456"),A56,"TEST"))</f>
        <v/>
      </c>
      <c r="B158" t="str">
        <f t="shared" si="109"/>
        <v/>
      </c>
      <c r="C158" t="str">
        <f t="shared" si="109"/>
        <v/>
      </c>
      <c r="D158" t="str">
        <f t="shared" si="109"/>
        <v/>
      </c>
      <c r="E158" t="str">
        <f t="shared" si="109"/>
        <v/>
      </c>
      <c r="F158" t="str">
        <f t="shared" si="109"/>
        <v/>
      </c>
      <c r="G158" t="str">
        <f t="shared" si="109"/>
        <v/>
      </c>
      <c r="H158" t="str">
        <f t="shared" si="109"/>
        <v/>
      </c>
      <c r="I158" t="str">
        <f t="shared" si="109"/>
        <v/>
      </c>
      <c r="J158" t="str">
        <f t="shared" si="109"/>
        <v/>
      </c>
      <c r="K158" t="str">
        <f t="shared" si="109"/>
        <v/>
      </c>
      <c r="L158" t="str">
        <f t="shared" si="109"/>
        <v/>
      </c>
      <c r="M158" t="str">
        <f t="shared" si="109"/>
        <v/>
      </c>
      <c r="N158" t="str">
        <f t="shared" si="109"/>
        <v/>
      </c>
      <c r="O158" t="str">
        <f t="shared" si="109"/>
        <v/>
      </c>
      <c r="P158" t="str">
        <f t="shared" si="109"/>
        <v/>
      </c>
      <c r="Q158" t="str">
        <f t="shared" si="109"/>
        <v/>
      </c>
      <c r="R158" t="str">
        <f t="shared" si="109"/>
        <v/>
      </c>
      <c r="S158" t="str">
        <f t="shared" si="109"/>
        <v/>
      </c>
      <c r="T158" t="str">
        <f t="shared" si="109"/>
        <v/>
      </c>
      <c r="U158" t="str">
        <f t="shared" si="109"/>
        <v/>
      </c>
      <c r="V158" t="str">
        <f t="shared" si="109"/>
        <v/>
      </c>
      <c r="W158" t="str">
        <f t="shared" si="109"/>
        <v/>
      </c>
      <c r="X158" t="str">
        <f t="shared" si="109"/>
        <v/>
      </c>
      <c r="Y158" t="str">
        <f t="shared" si="109"/>
        <v/>
      </c>
      <c r="Z158" t="str">
        <f t="shared" si="109"/>
        <v/>
      </c>
      <c r="AA158" t="str">
        <f t="shared" si="109"/>
        <v/>
      </c>
      <c r="AB158" t="str">
        <f t="shared" si="109"/>
        <v/>
      </c>
      <c r="AC158" t="str">
        <f t="shared" si="109"/>
        <v/>
      </c>
      <c r="AD158" t="str">
        <f t="shared" si="109"/>
        <v/>
      </c>
      <c r="AE158" t="str">
        <f t="shared" si="109"/>
        <v/>
      </c>
      <c r="AF158" t="str">
        <f t="shared" si="109"/>
        <v/>
      </c>
      <c r="AG158" t="str">
        <f t="shared" si="109"/>
        <v/>
      </c>
      <c r="AH158" t="str">
        <f t="shared" si="109"/>
        <v/>
      </c>
      <c r="AI158" t="str">
        <f t="shared" si="109"/>
        <v/>
      </c>
      <c r="AJ158" t="str">
        <f t="shared" si="109"/>
        <v/>
      </c>
      <c r="AK158" t="str">
        <f t="shared" si="109"/>
        <v/>
      </c>
      <c r="AL158" t="str">
        <f t="shared" si="109"/>
        <v/>
      </c>
      <c r="AM158" t="str">
        <f t="shared" si="109"/>
        <v/>
      </c>
      <c r="AN158" t="str">
        <f t="shared" si="109"/>
        <v/>
      </c>
      <c r="AO158" t="str">
        <f t="shared" si="109"/>
        <v/>
      </c>
      <c r="AP158" t="str">
        <f t="shared" si="109"/>
        <v/>
      </c>
      <c r="AQ158" t="str">
        <f t="shared" si="109"/>
        <v/>
      </c>
      <c r="AR158" t="str">
        <f t="shared" si="109"/>
        <v/>
      </c>
      <c r="AS158" t="str">
        <f t="shared" si="109"/>
        <v/>
      </c>
      <c r="AT158" t="str">
        <f t="shared" si="109"/>
        <v/>
      </c>
      <c r="AU158" t="str">
        <f t="shared" si="109"/>
        <v/>
      </c>
      <c r="AV158" t="str">
        <f t="shared" si="109"/>
        <v/>
      </c>
      <c r="AW158" t="str">
        <f t="shared" si="109"/>
        <v/>
      </c>
      <c r="AX158" t="str">
        <f t="shared" si="109"/>
        <v/>
      </c>
      <c r="AY158" t="str">
        <f t="shared" si="109"/>
        <v/>
      </c>
      <c r="AZ158" t="str">
        <f t="shared" si="109"/>
        <v/>
      </c>
      <c r="BA158" t="str">
        <f t="shared" si="109"/>
        <v/>
      </c>
      <c r="BB158" t="str">
        <f t="shared" si="109"/>
        <v/>
      </c>
      <c r="BC158" t="str">
        <f t="shared" si="109"/>
        <v/>
      </c>
      <c r="BD158" t="str">
        <f t="shared" si="109"/>
        <v/>
      </c>
      <c r="BE158" t="str">
        <f t="shared" si="109"/>
        <v/>
      </c>
      <c r="BF158" t="str">
        <f t="shared" si="109"/>
        <v/>
      </c>
      <c r="BG158" t="str">
        <f t="shared" si="109"/>
        <v/>
      </c>
      <c r="BH158" t="str">
        <f t="shared" si="109"/>
        <v/>
      </c>
      <c r="BI158" t="str">
        <f t="shared" si="109"/>
        <v/>
      </c>
      <c r="BJ158" t="str">
        <f t="shared" si="109"/>
        <v/>
      </c>
      <c r="BK158" t="str">
        <f t="shared" si="109"/>
        <v/>
      </c>
      <c r="BL158" t="str">
        <f t="shared" si="109"/>
        <v/>
      </c>
      <c r="BM158" t="str">
        <f t="shared" ref="BM158:CX158" si="110">IF(NOT(BM56=123456),BM56,IF(NOT(BM56="123456"),BM56,"TEST"))</f>
        <v/>
      </c>
      <c r="BN158" t="str">
        <f t="shared" si="110"/>
        <v/>
      </c>
      <c r="BO158" t="str">
        <f t="shared" si="110"/>
        <v/>
      </c>
      <c r="BP158" t="str">
        <f t="shared" si="110"/>
        <v/>
      </c>
      <c r="BQ158" t="str">
        <f t="shared" si="110"/>
        <v/>
      </c>
      <c r="BR158" t="str">
        <f t="shared" si="110"/>
        <v/>
      </c>
      <c r="BS158" t="str">
        <f t="shared" si="110"/>
        <v/>
      </c>
      <c r="BT158" t="str">
        <f t="shared" si="110"/>
        <v/>
      </c>
      <c r="BU158" t="str">
        <f t="shared" si="110"/>
        <v/>
      </c>
      <c r="BV158" t="str">
        <f t="shared" si="110"/>
        <v/>
      </c>
      <c r="BW158" t="str">
        <f t="shared" si="110"/>
        <v/>
      </c>
      <c r="BX158" t="str">
        <f t="shared" si="110"/>
        <v/>
      </c>
      <c r="BY158" t="str">
        <f t="shared" si="110"/>
        <v/>
      </c>
      <c r="BZ158" t="str">
        <f t="shared" si="110"/>
        <v/>
      </c>
      <c r="CA158" t="str">
        <f t="shared" si="110"/>
        <v/>
      </c>
      <c r="CB158" t="str">
        <f t="shared" si="110"/>
        <v/>
      </c>
      <c r="CC158" t="str">
        <f t="shared" si="110"/>
        <v/>
      </c>
      <c r="CD158" t="str">
        <f t="shared" si="110"/>
        <v/>
      </c>
      <c r="CE158" t="str">
        <f t="shared" si="110"/>
        <v/>
      </c>
      <c r="CF158" t="str">
        <f t="shared" si="110"/>
        <v/>
      </c>
      <c r="CG158" t="str">
        <f t="shared" si="110"/>
        <v/>
      </c>
      <c r="CH158" t="str">
        <f t="shared" si="110"/>
        <v/>
      </c>
      <c r="CI158" t="str">
        <f t="shared" si="110"/>
        <v/>
      </c>
      <c r="CJ158" t="str">
        <f t="shared" si="110"/>
        <v/>
      </c>
      <c r="CK158" t="str">
        <f t="shared" si="110"/>
        <v/>
      </c>
      <c r="CL158" t="str">
        <f t="shared" si="110"/>
        <v/>
      </c>
      <c r="CM158" t="str">
        <f t="shared" si="110"/>
        <v/>
      </c>
      <c r="CN158" t="str">
        <f t="shared" si="110"/>
        <v/>
      </c>
      <c r="CO158" t="str">
        <f t="shared" si="110"/>
        <v/>
      </c>
      <c r="CP158" t="str">
        <f t="shared" si="110"/>
        <v/>
      </c>
      <c r="CQ158" t="str">
        <f t="shared" si="110"/>
        <v/>
      </c>
      <c r="CR158" t="str">
        <f t="shared" si="110"/>
        <v/>
      </c>
      <c r="CS158" t="str">
        <f t="shared" si="110"/>
        <v/>
      </c>
      <c r="CT158" t="str">
        <f t="shared" si="110"/>
        <v/>
      </c>
      <c r="CU158" t="str">
        <f t="shared" si="110"/>
        <v/>
      </c>
      <c r="CV158" t="str">
        <f t="shared" si="110"/>
        <v/>
      </c>
      <c r="CW158" t="str">
        <f t="shared" si="110"/>
        <v/>
      </c>
      <c r="CX158">
        <f t="shared" si="110"/>
        <v>0</v>
      </c>
    </row>
    <row r="159" spans="1:102" x14ac:dyDescent="0.3">
      <c r="A159" t="str">
        <f t="shared" ref="A159:BL159" si="111">IF(NOT(A57=123456),A57,IF(NOT(A57="123456"),A57,"TEST"))</f>
        <v/>
      </c>
      <c r="B159" t="str">
        <f t="shared" si="111"/>
        <v/>
      </c>
      <c r="C159" t="str">
        <f t="shared" si="111"/>
        <v/>
      </c>
      <c r="D159" t="str">
        <f t="shared" si="111"/>
        <v/>
      </c>
      <c r="E159" t="str">
        <f t="shared" si="111"/>
        <v/>
      </c>
      <c r="F159" t="str">
        <f t="shared" si="111"/>
        <v/>
      </c>
      <c r="G159" t="str">
        <f t="shared" si="111"/>
        <v/>
      </c>
      <c r="H159" t="str">
        <f t="shared" si="111"/>
        <v/>
      </c>
      <c r="I159" t="str">
        <f t="shared" si="111"/>
        <v/>
      </c>
      <c r="J159" t="str">
        <f t="shared" si="111"/>
        <v/>
      </c>
      <c r="K159" t="str">
        <f t="shared" si="111"/>
        <v/>
      </c>
      <c r="L159" t="str">
        <f t="shared" si="111"/>
        <v/>
      </c>
      <c r="M159" t="str">
        <f t="shared" si="111"/>
        <v/>
      </c>
      <c r="N159" t="str">
        <f t="shared" si="111"/>
        <v/>
      </c>
      <c r="O159" t="str">
        <f t="shared" si="111"/>
        <v/>
      </c>
      <c r="P159" t="str">
        <f t="shared" si="111"/>
        <v/>
      </c>
      <c r="Q159" t="str">
        <f t="shared" si="111"/>
        <v/>
      </c>
      <c r="R159" t="str">
        <f t="shared" si="111"/>
        <v/>
      </c>
      <c r="S159" t="str">
        <f t="shared" si="111"/>
        <v/>
      </c>
      <c r="T159" t="str">
        <f t="shared" si="111"/>
        <v/>
      </c>
      <c r="U159" t="str">
        <f t="shared" si="111"/>
        <v/>
      </c>
      <c r="V159" t="str">
        <f t="shared" si="111"/>
        <v/>
      </c>
      <c r="W159" t="str">
        <f t="shared" si="111"/>
        <v/>
      </c>
      <c r="X159" t="str">
        <f t="shared" si="111"/>
        <v/>
      </c>
      <c r="Y159" t="str">
        <f t="shared" si="111"/>
        <v/>
      </c>
      <c r="Z159" t="str">
        <f t="shared" si="111"/>
        <v/>
      </c>
      <c r="AA159" t="str">
        <f t="shared" si="111"/>
        <v/>
      </c>
      <c r="AB159" t="str">
        <f t="shared" si="111"/>
        <v/>
      </c>
      <c r="AC159" t="str">
        <f t="shared" si="111"/>
        <v/>
      </c>
      <c r="AD159" t="str">
        <f t="shared" si="111"/>
        <v/>
      </c>
      <c r="AE159" t="str">
        <f t="shared" si="111"/>
        <v/>
      </c>
      <c r="AF159" t="str">
        <f t="shared" si="111"/>
        <v/>
      </c>
      <c r="AG159" t="str">
        <f t="shared" si="111"/>
        <v/>
      </c>
      <c r="AH159" t="str">
        <f t="shared" si="111"/>
        <v/>
      </c>
      <c r="AI159" t="str">
        <f t="shared" si="111"/>
        <v/>
      </c>
      <c r="AJ159" t="str">
        <f t="shared" si="111"/>
        <v/>
      </c>
      <c r="AK159" t="str">
        <f t="shared" si="111"/>
        <v/>
      </c>
      <c r="AL159" t="str">
        <f t="shared" si="111"/>
        <v/>
      </c>
      <c r="AM159" t="str">
        <f t="shared" si="111"/>
        <v/>
      </c>
      <c r="AN159" t="str">
        <f t="shared" si="111"/>
        <v/>
      </c>
      <c r="AO159" t="str">
        <f t="shared" si="111"/>
        <v/>
      </c>
      <c r="AP159" t="str">
        <f t="shared" si="111"/>
        <v/>
      </c>
      <c r="AQ159" t="str">
        <f t="shared" si="111"/>
        <v/>
      </c>
      <c r="AR159" t="str">
        <f t="shared" si="111"/>
        <v/>
      </c>
      <c r="AS159" t="str">
        <f t="shared" si="111"/>
        <v/>
      </c>
      <c r="AT159" t="str">
        <f t="shared" si="111"/>
        <v/>
      </c>
      <c r="AU159" t="str">
        <f t="shared" si="111"/>
        <v/>
      </c>
      <c r="AV159" t="str">
        <f t="shared" si="111"/>
        <v/>
      </c>
      <c r="AW159" t="str">
        <f t="shared" si="111"/>
        <v/>
      </c>
      <c r="AX159" t="str">
        <f t="shared" si="111"/>
        <v/>
      </c>
      <c r="AY159" t="str">
        <f t="shared" si="111"/>
        <v/>
      </c>
      <c r="AZ159" t="str">
        <f t="shared" si="111"/>
        <v/>
      </c>
      <c r="BA159" t="str">
        <f t="shared" si="111"/>
        <v/>
      </c>
      <c r="BB159" t="str">
        <f t="shared" si="111"/>
        <v/>
      </c>
      <c r="BC159" t="str">
        <f t="shared" si="111"/>
        <v/>
      </c>
      <c r="BD159" t="str">
        <f t="shared" si="111"/>
        <v/>
      </c>
      <c r="BE159" t="str">
        <f t="shared" si="111"/>
        <v/>
      </c>
      <c r="BF159" t="str">
        <f t="shared" si="111"/>
        <v/>
      </c>
      <c r="BG159" t="str">
        <f t="shared" si="111"/>
        <v/>
      </c>
      <c r="BH159" t="str">
        <f t="shared" si="111"/>
        <v/>
      </c>
      <c r="BI159" t="str">
        <f t="shared" si="111"/>
        <v/>
      </c>
      <c r="BJ159" t="str">
        <f t="shared" si="111"/>
        <v/>
      </c>
      <c r="BK159" t="str">
        <f t="shared" si="111"/>
        <v/>
      </c>
      <c r="BL159" t="str">
        <f t="shared" si="111"/>
        <v/>
      </c>
      <c r="BM159" t="str">
        <f t="shared" ref="BM159:CX159" si="112">IF(NOT(BM57=123456),BM57,IF(NOT(BM57="123456"),BM57,"TEST"))</f>
        <v/>
      </c>
      <c r="BN159" t="str">
        <f t="shared" si="112"/>
        <v/>
      </c>
      <c r="BO159" t="str">
        <f t="shared" si="112"/>
        <v/>
      </c>
      <c r="BP159" t="str">
        <f t="shared" si="112"/>
        <v/>
      </c>
      <c r="BQ159" t="str">
        <f t="shared" si="112"/>
        <v/>
      </c>
      <c r="BR159" t="str">
        <f t="shared" si="112"/>
        <v/>
      </c>
      <c r="BS159" t="str">
        <f t="shared" si="112"/>
        <v/>
      </c>
      <c r="BT159" t="str">
        <f t="shared" si="112"/>
        <v/>
      </c>
      <c r="BU159" t="str">
        <f t="shared" si="112"/>
        <v/>
      </c>
      <c r="BV159" t="str">
        <f t="shared" si="112"/>
        <v/>
      </c>
      <c r="BW159" t="str">
        <f t="shared" si="112"/>
        <v/>
      </c>
      <c r="BX159" t="str">
        <f t="shared" si="112"/>
        <v/>
      </c>
      <c r="BY159" t="str">
        <f t="shared" si="112"/>
        <v/>
      </c>
      <c r="BZ159" t="str">
        <f t="shared" si="112"/>
        <v/>
      </c>
      <c r="CA159" t="str">
        <f t="shared" si="112"/>
        <v/>
      </c>
      <c r="CB159" t="str">
        <f t="shared" si="112"/>
        <v/>
      </c>
      <c r="CC159" t="str">
        <f t="shared" si="112"/>
        <v/>
      </c>
      <c r="CD159" t="str">
        <f t="shared" si="112"/>
        <v/>
      </c>
      <c r="CE159" t="str">
        <f t="shared" si="112"/>
        <v/>
      </c>
      <c r="CF159" t="str">
        <f t="shared" si="112"/>
        <v/>
      </c>
      <c r="CG159" t="str">
        <f t="shared" si="112"/>
        <v/>
      </c>
      <c r="CH159" t="str">
        <f t="shared" si="112"/>
        <v/>
      </c>
      <c r="CI159" t="str">
        <f t="shared" si="112"/>
        <v/>
      </c>
      <c r="CJ159" t="str">
        <f t="shared" si="112"/>
        <v/>
      </c>
      <c r="CK159" t="str">
        <f t="shared" si="112"/>
        <v/>
      </c>
      <c r="CL159" t="str">
        <f t="shared" si="112"/>
        <v/>
      </c>
      <c r="CM159" t="str">
        <f t="shared" si="112"/>
        <v/>
      </c>
      <c r="CN159" t="str">
        <f t="shared" si="112"/>
        <v/>
      </c>
      <c r="CO159" t="str">
        <f t="shared" si="112"/>
        <v/>
      </c>
      <c r="CP159" t="str">
        <f t="shared" si="112"/>
        <v/>
      </c>
      <c r="CQ159" t="str">
        <f t="shared" si="112"/>
        <v/>
      </c>
      <c r="CR159" t="str">
        <f t="shared" si="112"/>
        <v/>
      </c>
      <c r="CS159" t="str">
        <f t="shared" si="112"/>
        <v/>
      </c>
      <c r="CT159" t="str">
        <f t="shared" si="112"/>
        <v/>
      </c>
      <c r="CU159" t="str">
        <f t="shared" si="112"/>
        <v/>
      </c>
      <c r="CV159" t="str">
        <f t="shared" si="112"/>
        <v/>
      </c>
      <c r="CW159" t="str">
        <f t="shared" si="112"/>
        <v/>
      </c>
      <c r="CX159">
        <f t="shared" si="112"/>
        <v>0</v>
      </c>
    </row>
    <row r="160" spans="1:102" x14ac:dyDescent="0.3">
      <c r="A160" t="str">
        <f t="shared" ref="A160:BL160" si="113">IF(NOT(A58=123456),A58,IF(NOT(A58="123456"),A58,"TEST"))</f>
        <v/>
      </c>
      <c r="B160" t="str">
        <f t="shared" si="113"/>
        <v/>
      </c>
      <c r="C160" t="str">
        <f t="shared" si="113"/>
        <v/>
      </c>
      <c r="D160" t="str">
        <f t="shared" si="113"/>
        <v/>
      </c>
      <c r="E160" t="str">
        <f t="shared" si="113"/>
        <v/>
      </c>
      <c r="F160" t="str">
        <f t="shared" si="113"/>
        <v/>
      </c>
      <c r="G160" t="str">
        <f t="shared" si="113"/>
        <v/>
      </c>
      <c r="H160" t="str">
        <f t="shared" si="113"/>
        <v/>
      </c>
      <c r="I160" t="str">
        <f t="shared" si="113"/>
        <v/>
      </c>
      <c r="J160" t="str">
        <f t="shared" si="113"/>
        <v/>
      </c>
      <c r="K160" t="str">
        <f t="shared" si="113"/>
        <v/>
      </c>
      <c r="L160" t="str">
        <f t="shared" si="113"/>
        <v/>
      </c>
      <c r="M160" t="str">
        <f t="shared" si="113"/>
        <v/>
      </c>
      <c r="N160" t="str">
        <f t="shared" si="113"/>
        <v/>
      </c>
      <c r="O160" t="str">
        <f t="shared" si="113"/>
        <v/>
      </c>
      <c r="P160" t="str">
        <f t="shared" si="113"/>
        <v/>
      </c>
      <c r="Q160" t="str">
        <f t="shared" si="113"/>
        <v/>
      </c>
      <c r="R160" t="str">
        <f t="shared" si="113"/>
        <v/>
      </c>
      <c r="S160" t="str">
        <f t="shared" si="113"/>
        <v/>
      </c>
      <c r="T160" t="str">
        <f t="shared" si="113"/>
        <v/>
      </c>
      <c r="U160" t="str">
        <f t="shared" si="113"/>
        <v/>
      </c>
      <c r="V160" t="str">
        <f t="shared" si="113"/>
        <v/>
      </c>
      <c r="W160" t="str">
        <f t="shared" si="113"/>
        <v/>
      </c>
      <c r="X160" t="str">
        <f t="shared" si="113"/>
        <v/>
      </c>
      <c r="Y160" t="str">
        <f t="shared" si="113"/>
        <v/>
      </c>
      <c r="Z160" t="str">
        <f t="shared" si="113"/>
        <v/>
      </c>
      <c r="AA160" t="str">
        <f t="shared" si="113"/>
        <v/>
      </c>
      <c r="AB160" t="str">
        <f t="shared" si="113"/>
        <v/>
      </c>
      <c r="AC160" t="str">
        <f t="shared" si="113"/>
        <v/>
      </c>
      <c r="AD160" t="str">
        <f t="shared" si="113"/>
        <v/>
      </c>
      <c r="AE160" t="str">
        <f t="shared" si="113"/>
        <v/>
      </c>
      <c r="AF160" t="str">
        <f t="shared" si="113"/>
        <v/>
      </c>
      <c r="AG160" t="str">
        <f t="shared" si="113"/>
        <v/>
      </c>
      <c r="AH160" t="str">
        <f t="shared" si="113"/>
        <v/>
      </c>
      <c r="AI160" t="str">
        <f t="shared" si="113"/>
        <v/>
      </c>
      <c r="AJ160" t="str">
        <f t="shared" si="113"/>
        <v/>
      </c>
      <c r="AK160" t="str">
        <f t="shared" si="113"/>
        <v/>
      </c>
      <c r="AL160" t="str">
        <f t="shared" si="113"/>
        <v/>
      </c>
      <c r="AM160" t="str">
        <f t="shared" si="113"/>
        <v/>
      </c>
      <c r="AN160" t="str">
        <f t="shared" si="113"/>
        <v/>
      </c>
      <c r="AO160" t="str">
        <f t="shared" si="113"/>
        <v/>
      </c>
      <c r="AP160" t="str">
        <f t="shared" si="113"/>
        <v/>
      </c>
      <c r="AQ160" t="str">
        <f t="shared" si="113"/>
        <v/>
      </c>
      <c r="AR160" t="str">
        <f t="shared" si="113"/>
        <v/>
      </c>
      <c r="AS160" t="str">
        <f t="shared" si="113"/>
        <v/>
      </c>
      <c r="AT160" t="str">
        <f t="shared" si="113"/>
        <v/>
      </c>
      <c r="AU160" t="str">
        <f t="shared" si="113"/>
        <v/>
      </c>
      <c r="AV160" t="str">
        <f t="shared" si="113"/>
        <v/>
      </c>
      <c r="AW160" t="str">
        <f t="shared" si="113"/>
        <v/>
      </c>
      <c r="AX160" t="str">
        <f t="shared" si="113"/>
        <v/>
      </c>
      <c r="AY160" t="str">
        <f t="shared" si="113"/>
        <v/>
      </c>
      <c r="AZ160" t="str">
        <f t="shared" si="113"/>
        <v/>
      </c>
      <c r="BA160" t="str">
        <f t="shared" si="113"/>
        <v/>
      </c>
      <c r="BB160" t="str">
        <f t="shared" si="113"/>
        <v/>
      </c>
      <c r="BC160" t="str">
        <f t="shared" si="113"/>
        <v/>
      </c>
      <c r="BD160" t="str">
        <f t="shared" si="113"/>
        <v/>
      </c>
      <c r="BE160" t="str">
        <f t="shared" si="113"/>
        <v/>
      </c>
      <c r="BF160" t="str">
        <f t="shared" si="113"/>
        <v/>
      </c>
      <c r="BG160" t="str">
        <f t="shared" si="113"/>
        <v/>
      </c>
      <c r="BH160" t="str">
        <f t="shared" si="113"/>
        <v/>
      </c>
      <c r="BI160" t="str">
        <f t="shared" si="113"/>
        <v/>
      </c>
      <c r="BJ160" t="str">
        <f t="shared" si="113"/>
        <v/>
      </c>
      <c r="BK160" t="str">
        <f t="shared" si="113"/>
        <v/>
      </c>
      <c r="BL160" t="str">
        <f t="shared" si="113"/>
        <v/>
      </c>
      <c r="BM160" t="str">
        <f t="shared" ref="BM160:CX160" si="114">IF(NOT(BM58=123456),BM58,IF(NOT(BM58="123456"),BM58,"TEST"))</f>
        <v/>
      </c>
      <c r="BN160" t="str">
        <f t="shared" si="114"/>
        <v/>
      </c>
      <c r="BO160" t="str">
        <f t="shared" si="114"/>
        <v/>
      </c>
      <c r="BP160" t="str">
        <f t="shared" si="114"/>
        <v/>
      </c>
      <c r="BQ160" t="str">
        <f t="shared" si="114"/>
        <v/>
      </c>
      <c r="BR160" t="str">
        <f t="shared" si="114"/>
        <v/>
      </c>
      <c r="BS160" t="str">
        <f t="shared" si="114"/>
        <v/>
      </c>
      <c r="BT160" t="str">
        <f t="shared" si="114"/>
        <v/>
      </c>
      <c r="BU160" t="str">
        <f t="shared" si="114"/>
        <v/>
      </c>
      <c r="BV160" t="str">
        <f t="shared" si="114"/>
        <v/>
      </c>
      <c r="BW160" t="str">
        <f t="shared" si="114"/>
        <v/>
      </c>
      <c r="BX160" t="str">
        <f t="shared" si="114"/>
        <v/>
      </c>
      <c r="BY160" t="str">
        <f t="shared" si="114"/>
        <v/>
      </c>
      <c r="BZ160" t="str">
        <f t="shared" si="114"/>
        <v/>
      </c>
      <c r="CA160" t="str">
        <f t="shared" si="114"/>
        <v/>
      </c>
      <c r="CB160" t="str">
        <f t="shared" si="114"/>
        <v/>
      </c>
      <c r="CC160" t="str">
        <f t="shared" si="114"/>
        <v/>
      </c>
      <c r="CD160" t="str">
        <f t="shared" si="114"/>
        <v/>
      </c>
      <c r="CE160" t="str">
        <f t="shared" si="114"/>
        <v/>
      </c>
      <c r="CF160" t="str">
        <f t="shared" si="114"/>
        <v/>
      </c>
      <c r="CG160" t="str">
        <f t="shared" si="114"/>
        <v/>
      </c>
      <c r="CH160" t="str">
        <f t="shared" si="114"/>
        <v/>
      </c>
      <c r="CI160" t="str">
        <f t="shared" si="114"/>
        <v/>
      </c>
      <c r="CJ160" t="str">
        <f t="shared" si="114"/>
        <v/>
      </c>
      <c r="CK160" t="str">
        <f t="shared" si="114"/>
        <v/>
      </c>
      <c r="CL160" t="str">
        <f t="shared" si="114"/>
        <v/>
      </c>
      <c r="CM160" t="str">
        <f t="shared" si="114"/>
        <v/>
      </c>
      <c r="CN160" t="str">
        <f t="shared" si="114"/>
        <v/>
      </c>
      <c r="CO160" t="str">
        <f t="shared" si="114"/>
        <v/>
      </c>
      <c r="CP160" t="str">
        <f t="shared" si="114"/>
        <v/>
      </c>
      <c r="CQ160" t="str">
        <f t="shared" si="114"/>
        <v/>
      </c>
      <c r="CR160" t="str">
        <f t="shared" si="114"/>
        <v/>
      </c>
      <c r="CS160" t="str">
        <f t="shared" si="114"/>
        <v/>
      </c>
      <c r="CT160" t="str">
        <f t="shared" si="114"/>
        <v/>
      </c>
      <c r="CU160" t="str">
        <f t="shared" si="114"/>
        <v/>
      </c>
      <c r="CV160" t="str">
        <f t="shared" si="114"/>
        <v/>
      </c>
      <c r="CW160" t="str">
        <f t="shared" si="114"/>
        <v/>
      </c>
      <c r="CX160">
        <f t="shared" si="114"/>
        <v>0</v>
      </c>
    </row>
    <row r="161" spans="1:102" x14ac:dyDescent="0.3">
      <c r="A161" t="str">
        <f t="shared" ref="A161:BL161" si="115">IF(NOT(A59=123456),A59,IF(NOT(A59="123456"),A59,"TEST"))</f>
        <v/>
      </c>
      <c r="B161" t="str">
        <f t="shared" si="115"/>
        <v/>
      </c>
      <c r="C161" t="str">
        <f t="shared" si="115"/>
        <v/>
      </c>
      <c r="D161" t="str">
        <f t="shared" si="115"/>
        <v/>
      </c>
      <c r="E161" t="str">
        <f t="shared" si="115"/>
        <v/>
      </c>
      <c r="F161" t="str">
        <f t="shared" si="115"/>
        <v/>
      </c>
      <c r="G161" t="str">
        <f t="shared" si="115"/>
        <v/>
      </c>
      <c r="H161" t="str">
        <f t="shared" si="115"/>
        <v/>
      </c>
      <c r="I161" t="str">
        <f t="shared" si="115"/>
        <v/>
      </c>
      <c r="J161" t="str">
        <f t="shared" si="115"/>
        <v/>
      </c>
      <c r="K161" t="str">
        <f t="shared" si="115"/>
        <v/>
      </c>
      <c r="L161" t="str">
        <f t="shared" si="115"/>
        <v/>
      </c>
      <c r="M161" t="str">
        <f t="shared" si="115"/>
        <v/>
      </c>
      <c r="N161" t="str">
        <f t="shared" si="115"/>
        <v/>
      </c>
      <c r="O161" t="str">
        <f t="shared" si="115"/>
        <v/>
      </c>
      <c r="P161" t="str">
        <f t="shared" si="115"/>
        <v/>
      </c>
      <c r="Q161" t="str">
        <f t="shared" si="115"/>
        <v/>
      </c>
      <c r="R161" t="str">
        <f t="shared" si="115"/>
        <v/>
      </c>
      <c r="S161" t="str">
        <f t="shared" si="115"/>
        <v/>
      </c>
      <c r="T161" t="str">
        <f t="shared" si="115"/>
        <v/>
      </c>
      <c r="U161" t="str">
        <f t="shared" si="115"/>
        <v/>
      </c>
      <c r="V161" t="str">
        <f t="shared" si="115"/>
        <v/>
      </c>
      <c r="W161" t="str">
        <f t="shared" si="115"/>
        <v/>
      </c>
      <c r="X161" t="str">
        <f t="shared" si="115"/>
        <v/>
      </c>
      <c r="Y161" t="str">
        <f t="shared" si="115"/>
        <v/>
      </c>
      <c r="Z161" t="str">
        <f t="shared" si="115"/>
        <v/>
      </c>
      <c r="AA161" t="str">
        <f t="shared" si="115"/>
        <v/>
      </c>
      <c r="AB161" t="str">
        <f t="shared" si="115"/>
        <v/>
      </c>
      <c r="AC161" t="str">
        <f t="shared" si="115"/>
        <v/>
      </c>
      <c r="AD161" t="str">
        <f t="shared" si="115"/>
        <v/>
      </c>
      <c r="AE161" t="str">
        <f t="shared" si="115"/>
        <v/>
      </c>
      <c r="AF161" t="str">
        <f t="shared" si="115"/>
        <v/>
      </c>
      <c r="AG161" t="str">
        <f t="shared" si="115"/>
        <v/>
      </c>
      <c r="AH161" t="str">
        <f t="shared" si="115"/>
        <v/>
      </c>
      <c r="AI161" t="str">
        <f t="shared" si="115"/>
        <v/>
      </c>
      <c r="AJ161" t="str">
        <f t="shared" si="115"/>
        <v/>
      </c>
      <c r="AK161" t="str">
        <f t="shared" si="115"/>
        <v/>
      </c>
      <c r="AL161" t="str">
        <f t="shared" si="115"/>
        <v/>
      </c>
      <c r="AM161" t="str">
        <f t="shared" si="115"/>
        <v/>
      </c>
      <c r="AN161" t="str">
        <f t="shared" si="115"/>
        <v/>
      </c>
      <c r="AO161" t="str">
        <f t="shared" si="115"/>
        <v/>
      </c>
      <c r="AP161" t="str">
        <f t="shared" si="115"/>
        <v/>
      </c>
      <c r="AQ161" t="str">
        <f t="shared" si="115"/>
        <v/>
      </c>
      <c r="AR161" t="str">
        <f t="shared" si="115"/>
        <v/>
      </c>
      <c r="AS161" t="str">
        <f t="shared" si="115"/>
        <v/>
      </c>
      <c r="AT161" t="str">
        <f t="shared" si="115"/>
        <v/>
      </c>
      <c r="AU161" t="str">
        <f t="shared" si="115"/>
        <v/>
      </c>
      <c r="AV161" t="str">
        <f t="shared" si="115"/>
        <v/>
      </c>
      <c r="AW161" t="str">
        <f t="shared" si="115"/>
        <v/>
      </c>
      <c r="AX161" t="str">
        <f t="shared" si="115"/>
        <v/>
      </c>
      <c r="AY161" t="str">
        <f t="shared" si="115"/>
        <v/>
      </c>
      <c r="AZ161" t="str">
        <f t="shared" si="115"/>
        <v/>
      </c>
      <c r="BA161" t="str">
        <f t="shared" si="115"/>
        <v/>
      </c>
      <c r="BB161" t="str">
        <f t="shared" si="115"/>
        <v/>
      </c>
      <c r="BC161" t="str">
        <f t="shared" si="115"/>
        <v/>
      </c>
      <c r="BD161" t="str">
        <f t="shared" si="115"/>
        <v/>
      </c>
      <c r="BE161" t="str">
        <f t="shared" si="115"/>
        <v/>
      </c>
      <c r="BF161" t="str">
        <f t="shared" si="115"/>
        <v/>
      </c>
      <c r="BG161" t="str">
        <f t="shared" si="115"/>
        <v/>
      </c>
      <c r="BH161" t="str">
        <f t="shared" si="115"/>
        <v/>
      </c>
      <c r="BI161" t="str">
        <f t="shared" si="115"/>
        <v/>
      </c>
      <c r="BJ161" t="str">
        <f t="shared" si="115"/>
        <v/>
      </c>
      <c r="BK161" t="str">
        <f t="shared" si="115"/>
        <v/>
      </c>
      <c r="BL161" t="str">
        <f t="shared" si="115"/>
        <v/>
      </c>
      <c r="BM161" t="str">
        <f t="shared" ref="BM161:CX161" si="116">IF(NOT(BM59=123456),BM59,IF(NOT(BM59="123456"),BM59,"TEST"))</f>
        <v/>
      </c>
      <c r="BN161" t="str">
        <f t="shared" si="116"/>
        <v/>
      </c>
      <c r="BO161" t="str">
        <f t="shared" si="116"/>
        <v/>
      </c>
      <c r="BP161" t="str">
        <f t="shared" si="116"/>
        <v/>
      </c>
      <c r="BQ161" t="str">
        <f t="shared" si="116"/>
        <v/>
      </c>
      <c r="BR161" t="str">
        <f t="shared" si="116"/>
        <v/>
      </c>
      <c r="BS161" t="str">
        <f t="shared" si="116"/>
        <v/>
      </c>
      <c r="BT161" t="str">
        <f t="shared" si="116"/>
        <v/>
      </c>
      <c r="BU161" t="str">
        <f t="shared" si="116"/>
        <v/>
      </c>
      <c r="BV161" t="str">
        <f t="shared" si="116"/>
        <v/>
      </c>
      <c r="BW161" t="str">
        <f t="shared" si="116"/>
        <v/>
      </c>
      <c r="BX161" t="str">
        <f t="shared" si="116"/>
        <v/>
      </c>
      <c r="BY161" t="str">
        <f t="shared" si="116"/>
        <v/>
      </c>
      <c r="BZ161" t="str">
        <f t="shared" si="116"/>
        <v/>
      </c>
      <c r="CA161" t="str">
        <f t="shared" si="116"/>
        <v/>
      </c>
      <c r="CB161" t="str">
        <f t="shared" si="116"/>
        <v/>
      </c>
      <c r="CC161" t="str">
        <f t="shared" si="116"/>
        <v/>
      </c>
      <c r="CD161" t="str">
        <f t="shared" si="116"/>
        <v/>
      </c>
      <c r="CE161" t="str">
        <f t="shared" si="116"/>
        <v/>
      </c>
      <c r="CF161" t="str">
        <f t="shared" si="116"/>
        <v/>
      </c>
      <c r="CG161" t="str">
        <f t="shared" si="116"/>
        <v/>
      </c>
      <c r="CH161" t="str">
        <f t="shared" si="116"/>
        <v/>
      </c>
      <c r="CI161" t="str">
        <f t="shared" si="116"/>
        <v/>
      </c>
      <c r="CJ161" t="str">
        <f t="shared" si="116"/>
        <v/>
      </c>
      <c r="CK161" t="str">
        <f t="shared" si="116"/>
        <v/>
      </c>
      <c r="CL161" t="str">
        <f t="shared" si="116"/>
        <v/>
      </c>
      <c r="CM161" t="str">
        <f t="shared" si="116"/>
        <v/>
      </c>
      <c r="CN161" t="str">
        <f t="shared" si="116"/>
        <v/>
      </c>
      <c r="CO161" t="str">
        <f t="shared" si="116"/>
        <v/>
      </c>
      <c r="CP161" t="str">
        <f t="shared" si="116"/>
        <v/>
      </c>
      <c r="CQ161" t="str">
        <f t="shared" si="116"/>
        <v/>
      </c>
      <c r="CR161" t="str">
        <f t="shared" si="116"/>
        <v/>
      </c>
      <c r="CS161" t="str">
        <f t="shared" si="116"/>
        <v/>
      </c>
      <c r="CT161" t="str">
        <f t="shared" si="116"/>
        <v/>
      </c>
      <c r="CU161" t="str">
        <f t="shared" si="116"/>
        <v/>
      </c>
      <c r="CV161" t="str">
        <f t="shared" si="116"/>
        <v/>
      </c>
      <c r="CW161" t="str">
        <f t="shared" si="116"/>
        <v/>
      </c>
      <c r="CX161">
        <f t="shared" si="116"/>
        <v>0</v>
      </c>
    </row>
    <row r="162" spans="1:102" x14ac:dyDescent="0.3">
      <c r="A162" t="str">
        <f t="shared" ref="A162:BL162" si="117">IF(NOT(A60=123456),A60,IF(NOT(A60="123456"),A60,"TEST"))</f>
        <v/>
      </c>
      <c r="B162" t="str">
        <f t="shared" si="117"/>
        <v/>
      </c>
      <c r="C162" t="str">
        <f t="shared" si="117"/>
        <v/>
      </c>
      <c r="D162" t="str">
        <f t="shared" si="117"/>
        <v/>
      </c>
      <c r="E162" t="str">
        <f t="shared" si="117"/>
        <v/>
      </c>
      <c r="F162" t="str">
        <f t="shared" si="117"/>
        <v/>
      </c>
      <c r="G162" t="str">
        <f t="shared" si="117"/>
        <v/>
      </c>
      <c r="H162" t="str">
        <f t="shared" si="117"/>
        <v/>
      </c>
      <c r="I162" t="str">
        <f t="shared" si="117"/>
        <v/>
      </c>
      <c r="J162" t="str">
        <f t="shared" si="117"/>
        <v/>
      </c>
      <c r="K162" t="str">
        <f t="shared" si="117"/>
        <v/>
      </c>
      <c r="L162" t="str">
        <f t="shared" si="117"/>
        <v/>
      </c>
      <c r="M162" t="str">
        <f t="shared" si="117"/>
        <v/>
      </c>
      <c r="N162" t="str">
        <f t="shared" si="117"/>
        <v/>
      </c>
      <c r="O162" t="str">
        <f t="shared" si="117"/>
        <v/>
      </c>
      <c r="P162" t="str">
        <f t="shared" si="117"/>
        <v/>
      </c>
      <c r="Q162" t="str">
        <f t="shared" si="117"/>
        <v/>
      </c>
      <c r="R162" t="str">
        <f t="shared" si="117"/>
        <v/>
      </c>
      <c r="S162" t="str">
        <f t="shared" si="117"/>
        <v/>
      </c>
      <c r="T162" t="str">
        <f t="shared" si="117"/>
        <v/>
      </c>
      <c r="U162" t="str">
        <f t="shared" si="117"/>
        <v/>
      </c>
      <c r="V162" t="str">
        <f t="shared" si="117"/>
        <v/>
      </c>
      <c r="W162" t="str">
        <f t="shared" si="117"/>
        <v/>
      </c>
      <c r="X162" t="str">
        <f t="shared" si="117"/>
        <v/>
      </c>
      <c r="Y162" t="str">
        <f t="shared" si="117"/>
        <v/>
      </c>
      <c r="Z162" t="str">
        <f t="shared" si="117"/>
        <v/>
      </c>
      <c r="AA162" t="str">
        <f t="shared" si="117"/>
        <v/>
      </c>
      <c r="AB162" t="str">
        <f t="shared" si="117"/>
        <v/>
      </c>
      <c r="AC162" t="str">
        <f t="shared" si="117"/>
        <v/>
      </c>
      <c r="AD162" t="str">
        <f t="shared" si="117"/>
        <v/>
      </c>
      <c r="AE162" t="str">
        <f t="shared" si="117"/>
        <v/>
      </c>
      <c r="AF162" t="str">
        <f t="shared" si="117"/>
        <v/>
      </c>
      <c r="AG162" t="str">
        <f t="shared" si="117"/>
        <v/>
      </c>
      <c r="AH162" t="str">
        <f t="shared" si="117"/>
        <v/>
      </c>
      <c r="AI162" t="str">
        <f t="shared" si="117"/>
        <v/>
      </c>
      <c r="AJ162" t="str">
        <f t="shared" si="117"/>
        <v/>
      </c>
      <c r="AK162" t="str">
        <f t="shared" si="117"/>
        <v/>
      </c>
      <c r="AL162" t="str">
        <f t="shared" si="117"/>
        <v/>
      </c>
      <c r="AM162" t="str">
        <f t="shared" si="117"/>
        <v/>
      </c>
      <c r="AN162" t="str">
        <f t="shared" si="117"/>
        <v/>
      </c>
      <c r="AO162" t="str">
        <f t="shared" si="117"/>
        <v/>
      </c>
      <c r="AP162" t="str">
        <f t="shared" si="117"/>
        <v/>
      </c>
      <c r="AQ162" t="str">
        <f t="shared" si="117"/>
        <v/>
      </c>
      <c r="AR162" t="str">
        <f t="shared" si="117"/>
        <v/>
      </c>
      <c r="AS162" t="str">
        <f t="shared" si="117"/>
        <v/>
      </c>
      <c r="AT162" t="str">
        <f t="shared" si="117"/>
        <v/>
      </c>
      <c r="AU162" t="str">
        <f t="shared" si="117"/>
        <v/>
      </c>
      <c r="AV162" t="str">
        <f t="shared" si="117"/>
        <v/>
      </c>
      <c r="AW162" t="str">
        <f t="shared" si="117"/>
        <v/>
      </c>
      <c r="AX162" t="str">
        <f t="shared" si="117"/>
        <v/>
      </c>
      <c r="AY162" t="str">
        <f t="shared" si="117"/>
        <v/>
      </c>
      <c r="AZ162" t="str">
        <f t="shared" si="117"/>
        <v/>
      </c>
      <c r="BA162" t="str">
        <f t="shared" si="117"/>
        <v/>
      </c>
      <c r="BB162" t="str">
        <f t="shared" si="117"/>
        <v/>
      </c>
      <c r="BC162" t="str">
        <f t="shared" si="117"/>
        <v/>
      </c>
      <c r="BD162" t="str">
        <f t="shared" si="117"/>
        <v/>
      </c>
      <c r="BE162" t="str">
        <f t="shared" si="117"/>
        <v/>
      </c>
      <c r="BF162" t="str">
        <f t="shared" si="117"/>
        <v/>
      </c>
      <c r="BG162" t="str">
        <f t="shared" si="117"/>
        <v/>
      </c>
      <c r="BH162" t="str">
        <f t="shared" si="117"/>
        <v/>
      </c>
      <c r="BI162" t="str">
        <f t="shared" si="117"/>
        <v/>
      </c>
      <c r="BJ162" t="str">
        <f t="shared" si="117"/>
        <v/>
      </c>
      <c r="BK162" t="str">
        <f t="shared" si="117"/>
        <v/>
      </c>
      <c r="BL162" t="str">
        <f t="shared" si="117"/>
        <v/>
      </c>
      <c r="BM162" t="str">
        <f t="shared" ref="BM162:CX162" si="118">IF(NOT(BM60=123456),BM60,IF(NOT(BM60="123456"),BM60,"TEST"))</f>
        <v/>
      </c>
      <c r="BN162" t="str">
        <f t="shared" si="118"/>
        <v/>
      </c>
      <c r="BO162" t="str">
        <f t="shared" si="118"/>
        <v/>
      </c>
      <c r="BP162" t="str">
        <f t="shared" si="118"/>
        <v/>
      </c>
      <c r="BQ162" t="str">
        <f t="shared" si="118"/>
        <v/>
      </c>
      <c r="BR162" t="str">
        <f t="shared" si="118"/>
        <v/>
      </c>
      <c r="BS162" t="str">
        <f t="shared" si="118"/>
        <v/>
      </c>
      <c r="BT162" t="str">
        <f t="shared" si="118"/>
        <v/>
      </c>
      <c r="BU162" t="str">
        <f t="shared" si="118"/>
        <v/>
      </c>
      <c r="BV162" t="str">
        <f t="shared" si="118"/>
        <v/>
      </c>
      <c r="BW162" t="str">
        <f t="shared" si="118"/>
        <v/>
      </c>
      <c r="BX162" t="str">
        <f t="shared" si="118"/>
        <v/>
      </c>
      <c r="BY162" t="str">
        <f t="shared" si="118"/>
        <v/>
      </c>
      <c r="BZ162" t="str">
        <f t="shared" si="118"/>
        <v/>
      </c>
      <c r="CA162" t="str">
        <f t="shared" si="118"/>
        <v/>
      </c>
      <c r="CB162" t="str">
        <f t="shared" si="118"/>
        <v/>
      </c>
      <c r="CC162" t="str">
        <f t="shared" si="118"/>
        <v/>
      </c>
      <c r="CD162" t="str">
        <f t="shared" si="118"/>
        <v/>
      </c>
      <c r="CE162" t="str">
        <f t="shared" si="118"/>
        <v/>
      </c>
      <c r="CF162" t="str">
        <f t="shared" si="118"/>
        <v/>
      </c>
      <c r="CG162" t="str">
        <f t="shared" si="118"/>
        <v/>
      </c>
      <c r="CH162" t="str">
        <f t="shared" si="118"/>
        <v/>
      </c>
      <c r="CI162" t="str">
        <f t="shared" si="118"/>
        <v/>
      </c>
      <c r="CJ162" t="str">
        <f t="shared" si="118"/>
        <v/>
      </c>
      <c r="CK162" t="str">
        <f t="shared" si="118"/>
        <v/>
      </c>
      <c r="CL162" t="str">
        <f t="shared" si="118"/>
        <v/>
      </c>
      <c r="CM162" t="str">
        <f t="shared" si="118"/>
        <v/>
      </c>
      <c r="CN162" t="str">
        <f t="shared" si="118"/>
        <v/>
      </c>
      <c r="CO162" t="str">
        <f t="shared" si="118"/>
        <v/>
      </c>
      <c r="CP162" t="str">
        <f t="shared" si="118"/>
        <v/>
      </c>
      <c r="CQ162" t="str">
        <f t="shared" si="118"/>
        <v/>
      </c>
      <c r="CR162" t="str">
        <f t="shared" si="118"/>
        <v/>
      </c>
      <c r="CS162" t="str">
        <f t="shared" si="118"/>
        <v/>
      </c>
      <c r="CT162" t="str">
        <f t="shared" si="118"/>
        <v/>
      </c>
      <c r="CU162" t="str">
        <f t="shared" si="118"/>
        <v/>
      </c>
      <c r="CV162" t="str">
        <f t="shared" si="118"/>
        <v/>
      </c>
      <c r="CW162" t="str">
        <f t="shared" si="118"/>
        <v/>
      </c>
      <c r="CX162">
        <f t="shared" si="118"/>
        <v>0</v>
      </c>
    </row>
    <row r="163" spans="1:102" x14ac:dyDescent="0.3">
      <c r="A163" t="str">
        <f t="shared" ref="A163:BL163" si="119">IF(NOT(A61=123456),A61,IF(NOT(A61="123456"),A61,"TEST"))</f>
        <v/>
      </c>
      <c r="B163" t="str">
        <f t="shared" si="119"/>
        <v/>
      </c>
      <c r="C163" t="str">
        <f t="shared" si="119"/>
        <v/>
      </c>
      <c r="D163" t="str">
        <f t="shared" si="119"/>
        <v/>
      </c>
      <c r="E163" t="str">
        <f t="shared" si="119"/>
        <v/>
      </c>
      <c r="F163" t="str">
        <f t="shared" si="119"/>
        <v/>
      </c>
      <c r="G163" t="str">
        <f t="shared" si="119"/>
        <v/>
      </c>
      <c r="H163" t="str">
        <f t="shared" si="119"/>
        <v/>
      </c>
      <c r="I163" t="str">
        <f t="shared" si="119"/>
        <v/>
      </c>
      <c r="J163" t="str">
        <f t="shared" si="119"/>
        <v/>
      </c>
      <c r="K163" t="str">
        <f t="shared" si="119"/>
        <v/>
      </c>
      <c r="L163" t="str">
        <f t="shared" si="119"/>
        <v/>
      </c>
      <c r="M163" t="str">
        <f t="shared" si="119"/>
        <v/>
      </c>
      <c r="N163" t="str">
        <f t="shared" si="119"/>
        <v/>
      </c>
      <c r="O163" t="str">
        <f t="shared" si="119"/>
        <v/>
      </c>
      <c r="P163" t="str">
        <f t="shared" si="119"/>
        <v/>
      </c>
      <c r="Q163" t="str">
        <f t="shared" si="119"/>
        <v/>
      </c>
      <c r="R163" t="str">
        <f t="shared" si="119"/>
        <v/>
      </c>
      <c r="S163" t="str">
        <f t="shared" si="119"/>
        <v/>
      </c>
      <c r="T163" t="str">
        <f t="shared" si="119"/>
        <v/>
      </c>
      <c r="U163" t="str">
        <f t="shared" si="119"/>
        <v/>
      </c>
      <c r="V163" t="str">
        <f t="shared" si="119"/>
        <v/>
      </c>
      <c r="W163" t="str">
        <f t="shared" si="119"/>
        <v/>
      </c>
      <c r="X163" t="str">
        <f t="shared" si="119"/>
        <v/>
      </c>
      <c r="Y163" t="str">
        <f t="shared" si="119"/>
        <v/>
      </c>
      <c r="Z163" t="str">
        <f t="shared" si="119"/>
        <v/>
      </c>
      <c r="AA163" t="str">
        <f t="shared" si="119"/>
        <v/>
      </c>
      <c r="AB163" t="str">
        <f t="shared" si="119"/>
        <v/>
      </c>
      <c r="AC163" t="str">
        <f t="shared" si="119"/>
        <v/>
      </c>
      <c r="AD163" t="str">
        <f t="shared" si="119"/>
        <v/>
      </c>
      <c r="AE163" t="str">
        <f t="shared" si="119"/>
        <v/>
      </c>
      <c r="AF163" t="str">
        <f t="shared" si="119"/>
        <v/>
      </c>
      <c r="AG163" t="str">
        <f t="shared" si="119"/>
        <v/>
      </c>
      <c r="AH163" t="str">
        <f t="shared" si="119"/>
        <v/>
      </c>
      <c r="AI163" t="str">
        <f t="shared" si="119"/>
        <v/>
      </c>
      <c r="AJ163" t="str">
        <f t="shared" si="119"/>
        <v/>
      </c>
      <c r="AK163" t="str">
        <f t="shared" si="119"/>
        <v/>
      </c>
      <c r="AL163" t="str">
        <f t="shared" si="119"/>
        <v/>
      </c>
      <c r="AM163" t="str">
        <f t="shared" si="119"/>
        <v/>
      </c>
      <c r="AN163" t="str">
        <f t="shared" si="119"/>
        <v/>
      </c>
      <c r="AO163" t="str">
        <f t="shared" si="119"/>
        <v/>
      </c>
      <c r="AP163" t="str">
        <f t="shared" si="119"/>
        <v/>
      </c>
      <c r="AQ163" t="str">
        <f t="shared" si="119"/>
        <v/>
      </c>
      <c r="AR163" t="str">
        <f t="shared" si="119"/>
        <v/>
      </c>
      <c r="AS163" t="str">
        <f t="shared" si="119"/>
        <v/>
      </c>
      <c r="AT163" t="str">
        <f t="shared" si="119"/>
        <v/>
      </c>
      <c r="AU163" t="str">
        <f t="shared" si="119"/>
        <v/>
      </c>
      <c r="AV163" t="str">
        <f t="shared" si="119"/>
        <v/>
      </c>
      <c r="AW163" t="str">
        <f t="shared" si="119"/>
        <v/>
      </c>
      <c r="AX163" t="str">
        <f t="shared" si="119"/>
        <v/>
      </c>
      <c r="AY163" t="str">
        <f t="shared" si="119"/>
        <v/>
      </c>
      <c r="AZ163" t="str">
        <f t="shared" si="119"/>
        <v/>
      </c>
      <c r="BA163" t="str">
        <f t="shared" si="119"/>
        <v/>
      </c>
      <c r="BB163" t="str">
        <f t="shared" si="119"/>
        <v/>
      </c>
      <c r="BC163" t="str">
        <f t="shared" si="119"/>
        <v/>
      </c>
      <c r="BD163" t="str">
        <f t="shared" si="119"/>
        <v/>
      </c>
      <c r="BE163" t="str">
        <f t="shared" si="119"/>
        <v/>
      </c>
      <c r="BF163" t="str">
        <f t="shared" si="119"/>
        <v/>
      </c>
      <c r="BG163" t="str">
        <f t="shared" si="119"/>
        <v/>
      </c>
      <c r="BH163" t="str">
        <f t="shared" si="119"/>
        <v/>
      </c>
      <c r="BI163" t="str">
        <f t="shared" si="119"/>
        <v/>
      </c>
      <c r="BJ163" t="str">
        <f t="shared" si="119"/>
        <v/>
      </c>
      <c r="BK163" t="str">
        <f t="shared" si="119"/>
        <v/>
      </c>
      <c r="BL163" t="str">
        <f t="shared" si="119"/>
        <v/>
      </c>
      <c r="BM163" t="str">
        <f t="shared" ref="BM163:CX163" si="120">IF(NOT(BM61=123456),BM61,IF(NOT(BM61="123456"),BM61,"TEST"))</f>
        <v/>
      </c>
      <c r="BN163" t="str">
        <f t="shared" si="120"/>
        <v/>
      </c>
      <c r="BO163" t="str">
        <f t="shared" si="120"/>
        <v/>
      </c>
      <c r="BP163" t="str">
        <f t="shared" si="120"/>
        <v/>
      </c>
      <c r="BQ163" t="str">
        <f t="shared" si="120"/>
        <v/>
      </c>
      <c r="BR163" t="str">
        <f t="shared" si="120"/>
        <v/>
      </c>
      <c r="BS163" t="str">
        <f t="shared" si="120"/>
        <v/>
      </c>
      <c r="BT163" t="str">
        <f t="shared" si="120"/>
        <v/>
      </c>
      <c r="BU163" t="str">
        <f t="shared" si="120"/>
        <v/>
      </c>
      <c r="BV163" t="str">
        <f t="shared" si="120"/>
        <v/>
      </c>
      <c r="BW163" t="str">
        <f t="shared" si="120"/>
        <v/>
      </c>
      <c r="BX163" t="str">
        <f t="shared" si="120"/>
        <v/>
      </c>
      <c r="BY163" t="str">
        <f t="shared" si="120"/>
        <v/>
      </c>
      <c r="BZ163" t="str">
        <f t="shared" si="120"/>
        <v/>
      </c>
      <c r="CA163" t="str">
        <f t="shared" si="120"/>
        <v/>
      </c>
      <c r="CB163" t="str">
        <f t="shared" si="120"/>
        <v/>
      </c>
      <c r="CC163" t="str">
        <f t="shared" si="120"/>
        <v/>
      </c>
      <c r="CD163" t="str">
        <f t="shared" si="120"/>
        <v/>
      </c>
      <c r="CE163" t="str">
        <f t="shared" si="120"/>
        <v/>
      </c>
      <c r="CF163" t="str">
        <f t="shared" si="120"/>
        <v/>
      </c>
      <c r="CG163" t="str">
        <f t="shared" si="120"/>
        <v/>
      </c>
      <c r="CH163" t="str">
        <f t="shared" si="120"/>
        <v/>
      </c>
      <c r="CI163" t="str">
        <f t="shared" si="120"/>
        <v/>
      </c>
      <c r="CJ163" t="str">
        <f t="shared" si="120"/>
        <v/>
      </c>
      <c r="CK163" t="str">
        <f t="shared" si="120"/>
        <v/>
      </c>
      <c r="CL163" t="str">
        <f t="shared" si="120"/>
        <v/>
      </c>
      <c r="CM163" t="str">
        <f t="shared" si="120"/>
        <v/>
      </c>
      <c r="CN163" t="str">
        <f t="shared" si="120"/>
        <v/>
      </c>
      <c r="CO163" t="str">
        <f t="shared" si="120"/>
        <v/>
      </c>
      <c r="CP163" t="str">
        <f t="shared" si="120"/>
        <v/>
      </c>
      <c r="CQ163" t="str">
        <f t="shared" si="120"/>
        <v/>
      </c>
      <c r="CR163" t="str">
        <f t="shared" si="120"/>
        <v/>
      </c>
      <c r="CS163" t="str">
        <f t="shared" si="120"/>
        <v/>
      </c>
      <c r="CT163" t="str">
        <f t="shared" si="120"/>
        <v/>
      </c>
      <c r="CU163" t="str">
        <f t="shared" si="120"/>
        <v/>
      </c>
      <c r="CV163" t="str">
        <f t="shared" si="120"/>
        <v/>
      </c>
      <c r="CW163" t="str">
        <f t="shared" si="120"/>
        <v/>
      </c>
      <c r="CX163">
        <f t="shared" si="120"/>
        <v>0</v>
      </c>
    </row>
    <row r="164" spans="1:102" x14ac:dyDescent="0.3">
      <c r="A164" t="str">
        <f t="shared" ref="A164:BL164" si="121">IF(NOT(A62=123456),A62,IF(NOT(A62="123456"),A62,"TEST"))</f>
        <v/>
      </c>
      <c r="B164" t="str">
        <f t="shared" si="121"/>
        <v/>
      </c>
      <c r="C164" t="str">
        <f t="shared" si="121"/>
        <v/>
      </c>
      <c r="D164" t="str">
        <f t="shared" si="121"/>
        <v/>
      </c>
      <c r="E164" t="str">
        <f t="shared" si="121"/>
        <v/>
      </c>
      <c r="F164" t="str">
        <f t="shared" si="121"/>
        <v/>
      </c>
      <c r="G164" t="str">
        <f t="shared" si="121"/>
        <v/>
      </c>
      <c r="H164" t="str">
        <f t="shared" si="121"/>
        <v/>
      </c>
      <c r="I164" t="str">
        <f t="shared" si="121"/>
        <v/>
      </c>
      <c r="J164" t="str">
        <f t="shared" si="121"/>
        <v/>
      </c>
      <c r="K164" t="str">
        <f t="shared" si="121"/>
        <v/>
      </c>
      <c r="L164" t="str">
        <f t="shared" si="121"/>
        <v/>
      </c>
      <c r="M164" t="str">
        <f t="shared" si="121"/>
        <v/>
      </c>
      <c r="N164" t="str">
        <f t="shared" si="121"/>
        <v/>
      </c>
      <c r="O164" t="str">
        <f t="shared" si="121"/>
        <v/>
      </c>
      <c r="P164" t="str">
        <f t="shared" si="121"/>
        <v/>
      </c>
      <c r="Q164" t="str">
        <f t="shared" si="121"/>
        <v/>
      </c>
      <c r="R164" t="str">
        <f t="shared" si="121"/>
        <v/>
      </c>
      <c r="S164" t="str">
        <f t="shared" si="121"/>
        <v/>
      </c>
      <c r="T164" t="str">
        <f t="shared" si="121"/>
        <v/>
      </c>
      <c r="U164" t="str">
        <f t="shared" si="121"/>
        <v/>
      </c>
      <c r="V164" t="str">
        <f t="shared" si="121"/>
        <v/>
      </c>
      <c r="W164" t="str">
        <f t="shared" si="121"/>
        <v/>
      </c>
      <c r="X164" t="str">
        <f t="shared" si="121"/>
        <v/>
      </c>
      <c r="Y164" t="str">
        <f t="shared" si="121"/>
        <v/>
      </c>
      <c r="Z164" t="str">
        <f t="shared" si="121"/>
        <v/>
      </c>
      <c r="AA164" t="str">
        <f t="shared" si="121"/>
        <v/>
      </c>
      <c r="AB164" t="str">
        <f t="shared" si="121"/>
        <v/>
      </c>
      <c r="AC164" t="str">
        <f t="shared" si="121"/>
        <v/>
      </c>
      <c r="AD164" t="str">
        <f t="shared" si="121"/>
        <v/>
      </c>
      <c r="AE164" t="str">
        <f t="shared" si="121"/>
        <v/>
      </c>
      <c r="AF164" t="str">
        <f t="shared" si="121"/>
        <v/>
      </c>
      <c r="AG164" t="str">
        <f t="shared" si="121"/>
        <v/>
      </c>
      <c r="AH164" t="str">
        <f t="shared" si="121"/>
        <v/>
      </c>
      <c r="AI164" t="str">
        <f t="shared" si="121"/>
        <v/>
      </c>
      <c r="AJ164" t="str">
        <f t="shared" si="121"/>
        <v/>
      </c>
      <c r="AK164" t="str">
        <f t="shared" si="121"/>
        <v/>
      </c>
      <c r="AL164" t="str">
        <f t="shared" si="121"/>
        <v/>
      </c>
      <c r="AM164" t="str">
        <f t="shared" si="121"/>
        <v/>
      </c>
      <c r="AN164" t="str">
        <f t="shared" si="121"/>
        <v/>
      </c>
      <c r="AO164" t="str">
        <f t="shared" si="121"/>
        <v/>
      </c>
      <c r="AP164" t="str">
        <f t="shared" si="121"/>
        <v/>
      </c>
      <c r="AQ164" t="str">
        <f t="shared" si="121"/>
        <v/>
      </c>
      <c r="AR164" t="str">
        <f t="shared" si="121"/>
        <v/>
      </c>
      <c r="AS164" t="str">
        <f t="shared" si="121"/>
        <v/>
      </c>
      <c r="AT164" t="str">
        <f t="shared" si="121"/>
        <v/>
      </c>
      <c r="AU164" t="str">
        <f t="shared" si="121"/>
        <v/>
      </c>
      <c r="AV164" t="str">
        <f t="shared" si="121"/>
        <v/>
      </c>
      <c r="AW164" t="str">
        <f t="shared" si="121"/>
        <v/>
      </c>
      <c r="AX164" t="str">
        <f t="shared" si="121"/>
        <v/>
      </c>
      <c r="AY164" t="str">
        <f t="shared" si="121"/>
        <v/>
      </c>
      <c r="AZ164" t="str">
        <f t="shared" si="121"/>
        <v/>
      </c>
      <c r="BA164" t="str">
        <f t="shared" si="121"/>
        <v/>
      </c>
      <c r="BB164" t="str">
        <f t="shared" si="121"/>
        <v/>
      </c>
      <c r="BC164" t="str">
        <f t="shared" si="121"/>
        <v/>
      </c>
      <c r="BD164" t="str">
        <f t="shared" si="121"/>
        <v/>
      </c>
      <c r="BE164" t="str">
        <f t="shared" si="121"/>
        <v/>
      </c>
      <c r="BF164" t="str">
        <f t="shared" si="121"/>
        <v/>
      </c>
      <c r="BG164" t="str">
        <f t="shared" si="121"/>
        <v/>
      </c>
      <c r="BH164" t="str">
        <f t="shared" si="121"/>
        <v/>
      </c>
      <c r="BI164" t="str">
        <f t="shared" si="121"/>
        <v/>
      </c>
      <c r="BJ164" t="str">
        <f t="shared" si="121"/>
        <v/>
      </c>
      <c r="BK164" t="str">
        <f t="shared" si="121"/>
        <v/>
      </c>
      <c r="BL164" t="str">
        <f t="shared" si="121"/>
        <v/>
      </c>
      <c r="BM164" t="str">
        <f t="shared" ref="BM164:CX164" si="122">IF(NOT(BM62=123456),BM62,IF(NOT(BM62="123456"),BM62,"TEST"))</f>
        <v/>
      </c>
      <c r="BN164" t="str">
        <f t="shared" si="122"/>
        <v/>
      </c>
      <c r="BO164" t="str">
        <f t="shared" si="122"/>
        <v/>
      </c>
      <c r="BP164" t="str">
        <f t="shared" si="122"/>
        <v/>
      </c>
      <c r="BQ164" t="str">
        <f t="shared" si="122"/>
        <v/>
      </c>
      <c r="BR164" t="str">
        <f t="shared" si="122"/>
        <v/>
      </c>
      <c r="BS164" t="str">
        <f t="shared" si="122"/>
        <v/>
      </c>
      <c r="BT164" t="str">
        <f t="shared" si="122"/>
        <v/>
      </c>
      <c r="BU164" t="str">
        <f t="shared" si="122"/>
        <v/>
      </c>
      <c r="BV164" t="str">
        <f t="shared" si="122"/>
        <v/>
      </c>
      <c r="BW164" t="str">
        <f t="shared" si="122"/>
        <v/>
      </c>
      <c r="BX164" t="str">
        <f t="shared" si="122"/>
        <v/>
      </c>
      <c r="BY164" t="str">
        <f t="shared" si="122"/>
        <v/>
      </c>
      <c r="BZ164" t="str">
        <f t="shared" si="122"/>
        <v/>
      </c>
      <c r="CA164" t="str">
        <f t="shared" si="122"/>
        <v/>
      </c>
      <c r="CB164" t="str">
        <f t="shared" si="122"/>
        <v/>
      </c>
      <c r="CC164" t="str">
        <f t="shared" si="122"/>
        <v/>
      </c>
      <c r="CD164" t="str">
        <f t="shared" si="122"/>
        <v/>
      </c>
      <c r="CE164" t="str">
        <f t="shared" si="122"/>
        <v/>
      </c>
      <c r="CF164" t="str">
        <f t="shared" si="122"/>
        <v/>
      </c>
      <c r="CG164" t="str">
        <f t="shared" si="122"/>
        <v/>
      </c>
      <c r="CH164" t="str">
        <f t="shared" si="122"/>
        <v/>
      </c>
      <c r="CI164" t="str">
        <f t="shared" si="122"/>
        <v/>
      </c>
      <c r="CJ164" t="str">
        <f t="shared" si="122"/>
        <v/>
      </c>
      <c r="CK164" t="str">
        <f t="shared" si="122"/>
        <v/>
      </c>
      <c r="CL164" t="str">
        <f t="shared" si="122"/>
        <v/>
      </c>
      <c r="CM164" t="str">
        <f t="shared" si="122"/>
        <v/>
      </c>
      <c r="CN164" t="str">
        <f t="shared" si="122"/>
        <v/>
      </c>
      <c r="CO164" t="str">
        <f t="shared" si="122"/>
        <v/>
      </c>
      <c r="CP164" t="str">
        <f t="shared" si="122"/>
        <v/>
      </c>
      <c r="CQ164" t="str">
        <f t="shared" si="122"/>
        <v/>
      </c>
      <c r="CR164" t="str">
        <f t="shared" si="122"/>
        <v/>
      </c>
      <c r="CS164" t="str">
        <f t="shared" si="122"/>
        <v/>
      </c>
      <c r="CT164" t="str">
        <f t="shared" si="122"/>
        <v/>
      </c>
      <c r="CU164" t="str">
        <f t="shared" si="122"/>
        <v/>
      </c>
      <c r="CV164" t="str">
        <f t="shared" si="122"/>
        <v/>
      </c>
      <c r="CW164" t="str">
        <f t="shared" si="122"/>
        <v/>
      </c>
      <c r="CX164">
        <f t="shared" si="122"/>
        <v>0</v>
      </c>
    </row>
    <row r="165" spans="1:102" x14ac:dyDescent="0.3">
      <c r="A165" t="str">
        <f t="shared" ref="A165:BL165" si="123">IF(NOT(A63=123456),A63,IF(NOT(A63="123456"),A63,"TEST"))</f>
        <v/>
      </c>
      <c r="B165" t="str">
        <f t="shared" si="123"/>
        <v/>
      </c>
      <c r="C165" t="str">
        <f t="shared" si="123"/>
        <v/>
      </c>
      <c r="D165" t="str">
        <f t="shared" si="123"/>
        <v/>
      </c>
      <c r="E165" t="str">
        <f t="shared" si="123"/>
        <v/>
      </c>
      <c r="F165" t="str">
        <f t="shared" si="123"/>
        <v/>
      </c>
      <c r="G165" t="str">
        <f t="shared" si="123"/>
        <v/>
      </c>
      <c r="H165" t="str">
        <f t="shared" si="123"/>
        <v/>
      </c>
      <c r="I165" t="str">
        <f t="shared" si="123"/>
        <v/>
      </c>
      <c r="J165" t="str">
        <f t="shared" si="123"/>
        <v/>
      </c>
      <c r="K165" t="str">
        <f t="shared" si="123"/>
        <v/>
      </c>
      <c r="L165" t="str">
        <f t="shared" si="123"/>
        <v/>
      </c>
      <c r="M165" t="str">
        <f t="shared" si="123"/>
        <v/>
      </c>
      <c r="N165" t="str">
        <f t="shared" si="123"/>
        <v/>
      </c>
      <c r="O165" t="str">
        <f t="shared" si="123"/>
        <v/>
      </c>
      <c r="P165" t="str">
        <f t="shared" si="123"/>
        <v/>
      </c>
      <c r="Q165" t="str">
        <f t="shared" si="123"/>
        <v/>
      </c>
      <c r="R165" t="str">
        <f t="shared" si="123"/>
        <v/>
      </c>
      <c r="S165" t="str">
        <f t="shared" si="123"/>
        <v/>
      </c>
      <c r="T165" t="str">
        <f t="shared" si="123"/>
        <v/>
      </c>
      <c r="U165" t="str">
        <f t="shared" si="123"/>
        <v/>
      </c>
      <c r="V165" t="str">
        <f t="shared" si="123"/>
        <v/>
      </c>
      <c r="W165" t="str">
        <f t="shared" si="123"/>
        <v/>
      </c>
      <c r="X165" t="str">
        <f t="shared" si="123"/>
        <v/>
      </c>
      <c r="Y165" t="str">
        <f t="shared" si="123"/>
        <v/>
      </c>
      <c r="Z165" t="str">
        <f t="shared" si="123"/>
        <v/>
      </c>
      <c r="AA165" t="str">
        <f t="shared" si="123"/>
        <v/>
      </c>
      <c r="AB165" t="str">
        <f t="shared" si="123"/>
        <v/>
      </c>
      <c r="AC165" t="str">
        <f t="shared" si="123"/>
        <v/>
      </c>
      <c r="AD165" t="str">
        <f t="shared" si="123"/>
        <v/>
      </c>
      <c r="AE165" t="str">
        <f t="shared" si="123"/>
        <v/>
      </c>
      <c r="AF165" t="str">
        <f t="shared" si="123"/>
        <v/>
      </c>
      <c r="AG165" t="str">
        <f t="shared" si="123"/>
        <v/>
      </c>
      <c r="AH165" t="str">
        <f t="shared" si="123"/>
        <v/>
      </c>
      <c r="AI165" t="str">
        <f t="shared" si="123"/>
        <v/>
      </c>
      <c r="AJ165" t="str">
        <f t="shared" si="123"/>
        <v/>
      </c>
      <c r="AK165" t="str">
        <f t="shared" si="123"/>
        <v/>
      </c>
      <c r="AL165" t="str">
        <f t="shared" si="123"/>
        <v/>
      </c>
      <c r="AM165" t="str">
        <f t="shared" si="123"/>
        <v/>
      </c>
      <c r="AN165" t="str">
        <f t="shared" si="123"/>
        <v/>
      </c>
      <c r="AO165" t="str">
        <f t="shared" si="123"/>
        <v/>
      </c>
      <c r="AP165" t="str">
        <f t="shared" si="123"/>
        <v/>
      </c>
      <c r="AQ165" t="str">
        <f t="shared" si="123"/>
        <v/>
      </c>
      <c r="AR165" t="str">
        <f t="shared" si="123"/>
        <v/>
      </c>
      <c r="AS165" t="str">
        <f t="shared" si="123"/>
        <v/>
      </c>
      <c r="AT165" t="str">
        <f t="shared" si="123"/>
        <v/>
      </c>
      <c r="AU165" t="str">
        <f t="shared" si="123"/>
        <v/>
      </c>
      <c r="AV165" t="str">
        <f t="shared" si="123"/>
        <v/>
      </c>
      <c r="AW165" t="str">
        <f t="shared" si="123"/>
        <v/>
      </c>
      <c r="AX165" t="str">
        <f t="shared" si="123"/>
        <v/>
      </c>
      <c r="AY165" t="str">
        <f t="shared" si="123"/>
        <v/>
      </c>
      <c r="AZ165" t="str">
        <f t="shared" si="123"/>
        <v/>
      </c>
      <c r="BA165" t="str">
        <f t="shared" si="123"/>
        <v/>
      </c>
      <c r="BB165" t="str">
        <f t="shared" si="123"/>
        <v/>
      </c>
      <c r="BC165" t="str">
        <f t="shared" si="123"/>
        <v/>
      </c>
      <c r="BD165" t="str">
        <f t="shared" si="123"/>
        <v/>
      </c>
      <c r="BE165" t="str">
        <f t="shared" si="123"/>
        <v/>
      </c>
      <c r="BF165" t="str">
        <f t="shared" si="123"/>
        <v/>
      </c>
      <c r="BG165" t="str">
        <f t="shared" si="123"/>
        <v/>
      </c>
      <c r="BH165" t="str">
        <f t="shared" si="123"/>
        <v/>
      </c>
      <c r="BI165" t="str">
        <f t="shared" si="123"/>
        <v/>
      </c>
      <c r="BJ165" t="str">
        <f t="shared" si="123"/>
        <v/>
      </c>
      <c r="BK165" t="str">
        <f t="shared" si="123"/>
        <v/>
      </c>
      <c r="BL165" t="str">
        <f t="shared" si="123"/>
        <v/>
      </c>
      <c r="BM165" t="str">
        <f t="shared" ref="BM165:CX165" si="124">IF(NOT(BM63=123456),BM63,IF(NOT(BM63="123456"),BM63,"TEST"))</f>
        <v/>
      </c>
      <c r="BN165" t="str">
        <f t="shared" si="124"/>
        <v/>
      </c>
      <c r="BO165" t="str">
        <f t="shared" si="124"/>
        <v/>
      </c>
      <c r="BP165" t="str">
        <f t="shared" si="124"/>
        <v/>
      </c>
      <c r="BQ165" t="str">
        <f t="shared" si="124"/>
        <v/>
      </c>
      <c r="BR165" t="str">
        <f t="shared" si="124"/>
        <v/>
      </c>
      <c r="BS165" t="str">
        <f t="shared" si="124"/>
        <v/>
      </c>
      <c r="BT165" t="str">
        <f t="shared" si="124"/>
        <v/>
      </c>
      <c r="BU165" t="str">
        <f t="shared" si="124"/>
        <v/>
      </c>
      <c r="BV165" t="str">
        <f t="shared" si="124"/>
        <v/>
      </c>
      <c r="BW165" t="str">
        <f t="shared" si="124"/>
        <v/>
      </c>
      <c r="BX165" t="str">
        <f t="shared" si="124"/>
        <v/>
      </c>
      <c r="BY165" t="str">
        <f t="shared" si="124"/>
        <v/>
      </c>
      <c r="BZ165" t="str">
        <f t="shared" si="124"/>
        <v/>
      </c>
      <c r="CA165" t="str">
        <f t="shared" si="124"/>
        <v/>
      </c>
      <c r="CB165" t="str">
        <f t="shared" si="124"/>
        <v/>
      </c>
      <c r="CC165" t="str">
        <f t="shared" si="124"/>
        <v/>
      </c>
      <c r="CD165" t="str">
        <f t="shared" si="124"/>
        <v/>
      </c>
      <c r="CE165" t="str">
        <f t="shared" si="124"/>
        <v/>
      </c>
      <c r="CF165" t="str">
        <f t="shared" si="124"/>
        <v/>
      </c>
      <c r="CG165" t="str">
        <f t="shared" si="124"/>
        <v/>
      </c>
      <c r="CH165" t="str">
        <f t="shared" si="124"/>
        <v/>
      </c>
      <c r="CI165" t="str">
        <f t="shared" si="124"/>
        <v/>
      </c>
      <c r="CJ165" t="str">
        <f t="shared" si="124"/>
        <v/>
      </c>
      <c r="CK165" t="str">
        <f t="shared" si="124"/>
        <v/>
      </c>
      <c r="CL165" t="str">
        <f t="shared" si="124"/>
        <v/>
      </c>
      <c r="CM165" t="str">
        <f t="shared" si="124"/>
        <v/>
      </c>
      <c r="CN165" t="str">
        <f t="shared" si="124"/>
        <v/>
      </c>
      <c r="CO165" t="str">
        <f t="shared" si="124"/>
        <v/>
      </c>
      <c r="CP165" t="str">
        <f t="shared" si="124"/>
        <v/>
      </c>
      <c r="CQ165" t="str">
        <f t="shared" si="124"/>
        <v/>
      </c>
      <c r="CR165" t="str">
        <f t="shared" si="124"/>
        <v/>
      </c>
      <c r="CS165" t="str">
        <f t="shared" si="124"/>
        <v/>
      </c>
      <c r="CT165" t="str">
        <f t="shared" si="124"/>
        <v/>
      </c>
      <c r="CU165" t="str">
        <f t="shared" si="124"/>
        <v/>
      </c>
      <c r="CV165" t="str">
        <f t="shared" si="124"/>
        <v/>
      </c>
      <c r="CW165" t="str">
        <f t="shared" si="124"/>
        <v/>
      </c>
      <c r="CX165">
        <f t="shared" si="124"/>
        <v>0</v>
      </c>
    </row>
    <row r="166" spans="1:102" x14ac:dyDescent="0.3">
      <c r="A166" t="str">
        <f t="shared" ref="A166:BL166" si="125">IF(NOT(A64=123456),A64,IF(NOT(A64="123456"),A64,"TEST"))</f>
        <v/>
      </c>
      <c r="B166" t="str">
        <f t="shared" si="125"/>
        <v/>
      </c>
      <c r="C166" t="str">
        <f t="shared" si="125"/>
        <v/>
      </c>
      <c r="D166" t="str">
        <f t="shared" si="125"/>
        <v/>
      </c>
      <c r="E166" t="str">
        <f t="shared" si="125"/>
        <v/>
      </c>
      <c r="F166" t="str">
        <f t="shared" si="125"/>
        <v/>
      </c>
      <c r="G166" t="str">
        <f t="shared" si="125"/>
        <v/>
      </c>
      <c r="H166" t="str">
        <f t="shared" si="125"/>
        <v/>
      </c>
      <c r="I166" t="str">
        <f t="shared" si="125"/>
        <v/>
      </c>
      <c r="J166" t="str">
        <f t="shared" si="125"/>
        <v/>
      </c>
      <c r="K166" t="str">
        <f t="shared" si="125"/>
        <v/>
      </c>
      <c r="L166" t="str">
        <f t="shared" si="125"/>
        <v/>
      </c>
      <c r="M166" t="str">
        <f t="shared" si="125"/>
        <v/>
      </c>
      <c r="N166" t="str">
        <f t="shared" si="125"/>
        <v/>
      </c>
      <c r="O166" t="str">
        <f t="shared" si="125"/>
        <v/>
      </c>
      <c r="P166" t="str">
        <f t="shared" si="125"/>
        <v/>
      </c>
      <c r="Q166" t="str">
        <f t="shared" si="125"/>
        <v/>
      </c>
      <c r="R166" t="str">
        <f t="shared" si="125"/>
        <v/>
      </c>
      <c r="S166" t="str">
        <f t="shared" si="125"/>
        <v/>
      </c>
      <c r="T166" t="str">
        <f t="shared" si="125"/>
        <v/>
      </c>
      <c r="U166" t="str">
        <f t="shared" si="125"/>
        <v/>
      </c>
      <c r="V166" t="str">
        <f t="shared" si="125"/>
        <v/>
      </c>
      <c r="W166" t="str">
        <f t="shared" si="125"/>
        <v/>
      </c>
      <c r="X166" t="str">
        <f t="shared" si="125"/>
        <v/>
      </c>
      <c r="Y166" t="str">
        <f t="shared" si="125"/>
        <v/>
      </c>
      <c r="Z166" t="str">
        <f t="shared" si="125"/>
        <v/>
      </c>
      <c r="AA166" t="str">
        <f t="shared" si="125"/>
        <v/>
      </c>
      <c r="AB166" t="str">
        <f t="shared" si="125"/>
        <v/>
      </c>
      <c r="AC166" t="str">
        <f t="shared" si="125"/>
        <v/>
      </c>
      <c r="AD166" t="str">
        <f t="shared" si="125"/>
        <v/>
      </c>
      <c r="AE166" t="str">
        <f t="shared" si="125"/>
        <v/>
      </c>
      <c r="AF166" t="str">
        <f t="shared" si="125"/>
        <v/>
      </c>
      <c r="AG166" t="str">
        <f t="shared" si="125"/>
        <v/>
      </c>
      <c r="AH166" t="str">
        <f t="shared" si="125"/>
        <v/>
      </c>
      <c r="AI166" t="str">
        <f t="shared" si="125"/>
        <v/>
      </c>
      <c r="AJ166" t="str">
        <f t="shared" si="125"/>
        <v/>
      </c>
      <c r="AK166" t="str">
        <f t="shared" si="125"/>
        <v/>
      </c>
      <c r="AL166" t="str">
        <f t="shared" si="125"/>
        <v/>
      </c>
      <c r="AM166" t="str">
        <f t="shared" si="125"/>
        <v/>
      </c>
      <c r="AN166" t="str">
        <f t="shared" si="125"/>
        <v/>
      </c>
      <c r="AO166" t="str">
        <f t="shared" si="125"/>
        <v/>
      </c>
      <c r="AP166" t="str">
        <f t="shared" si="125"/>
        <v/>
      </c>
      <c r="AQ166" t="str">
        <f t="shared" si="125"/>
        <v/>
      </c>
      <c r="AR166" t="str">
        <f t="shared" si="125"/>
        <v/>
      </c>
      <c r="AS166" t="str">
        <f t="shared" si="125"/>
        <v/>
      </c>
      <c r="AT166" t="str">
        <f t="shared" si="125"/>
        <v/>
      </c>
      <c r="AU166" t="str">
        <f t="shared" si="125"/>
        <v/>
      </c>
      <c r="AV166" t="str">
        <f t="shared" si="125"/>
        <v/>
      </c>
      <c r="AW166" t="str">
        <f t="shared" si="125"/>
        <v/>
      </c>
      <c r="AX166" t="str">
        <f t="shared" si="125"/>
        <v/>
      </c>
      <c r="AY166" t="str">
        <f t="shared" si="125"/>
        <v/>
      </c>
      <c r="AZ166" t="str">
        <f t="shared" si="125"/>
        <v/>
      </c>
      <c r="BA166" t="str">
        <f t="shared" si="125"/>
        <v/>
      </c>
      <c r="BB166" t="str">
        <f t="shared" si="125"/>
        <v/>
      </c>
      <c r="BC166" t="str">
        <f t="shared" si="125"/>
        <v/>
      </c>
      <c r="BD166" t="str">
        <f t="shared" si="125"/>
        <v/>
      </c>
      <c r="BE166" t="str">
        <f t="shared" si="125"/>
        <v/>
      </c>
      <c r="BF166" t="str">
        <f t="shared" si="125"/>
        <v/>
      </c>
      <c r="BG166" t="str">
        <f t="shared" si="125"/>
        <v/>
      </c>
      <c r="BH166" t="str">
        <f t="shared" si="125"/>
        <v/>
      </c>
      <c r="BI166" t="str">
        <f t="shared" si="125"/>
        <v/>
      </c>
      <c r="BJ166" t="str">
        <f t="shared" si="125"/>
        <v/>
      </c>
      <c r="BK166" t="str">
        <f t="shared" si="125"/>
        <v/>
      </c>
      <c r="BL166" t="str">
        <f t="shared" si="125"/>
        <v/>
      </c>
      <c r="BM166" t="str">
        <f t="shared" ref="BM166:CX166" si="126">IF(NOT(BM64=123456),BM64,IF(NOT(BM64="123456"),BM64,"TEST"))</f>
        <v/>
      </c>
      <c r="BN166" t="str">
        <f t="shared" si="126"/>
        <v/>
      </c>
      <c r="BO166" t="str">
        <f t="shared" si="126"/>
        <v/>
      </c>
      <c r="BP166" t="str">
        <f t="shared" si="126"/>
        <v/>
      </c>
      <c r="BQ166" t="str">
        <f t="shared" si="126"/>
        <v/>
      </c>
      <c r="BR166" t="str">
        <f t="shared" si="126"/>
        <v/>
      </c>
      <c r="BS166" t="str">
        <f t="shared" si="126"/>
        <v/>
      </c>
      <c r="BT166" t="str">
        <f t="shared" si="126"/>
        <v/>
      </c>
      <c r="BU166" t="str">
        <f t="shared" si="126"/>
        <v/>
      </c>
      <c r="BV166" t="str">
        <f t="shared" si="126"/>
        <v/>
      </c>
      <c r="BW166" t="str">
        <f t="shared" si="126"/>
        <v/>
      </c>
      <c r="BX166" t="str">
        <f t="shared" si="126"/>
        <v/>
      </c>
      <c r="BY166" t="str">
        <f t="shared" si="126"/>
        <v/>
      </c>
      <c r="BZ166" t="str">
        <f t="shared" si="126"/>
        <v/>
      </c>
      <c r="CA166" t="str">
        <f t="shared" si="126"/>
        <v/>
      </c>
      <c r="CB166" t="str">
        <f t="shared" si="126"/>
        <v/>
      </c>
      <c r="CC166" t="str">
        <f t="shared" si="126"/>
        <v/>
      </c>
      <c r="CD166" t="str">
        <f t="shared" si="126"/>
        <v/>
      </c>
      <c r="CE166" t="str">
        <f t="shared" si="126"/>
        <v/>
      </c>
      <c r="CF166" t="str">
        <f t="shared" si="126"/>
        <v/>
      </c>
      <c r="CG166" t="str">
        <f t="shared" si="126"/>
        <v/>
      </c>
      <c r="CH166" t="str">
        <f t="shared" si="126"/>
        <v/>
      </c>
      <c r="CI166" t="str">
        <f t="shared" si="126"/>
        <v/>
      </c>
      <c r="CJ166" t="str">
        <f t="shared" si="126"/>
        <v/>
      </c>
      <c r="CK166" t="str">
        <f t="shared" si="126"/>
        <v/>
      </c>
      <c r="CL166" t="str">
        <f t="shared" si="126"/>
        <v/>
      </c>
      <c r="CM166" t="str">
        <f t="shared" si="126"/>
        <v/>
      </c>
      <c r="CN166" t="str">
        <f t="shared" si="126"/>
        <v/>
      </c>
      <c r="CO166" t="str">
        <f t="shared" si="126"/>
        <v/>
      </c>
      <c r="CP166" t="str">
        <f t="shared" si="126"/>
        <v/>
      </c>
      <c r="CQ166" t="str">
        <f t="shared" si="126"/>
        <v/>
      </c>
      <c r="CR166" t="str">
        <f t="shared" si="126"/>
        <v/>
      </c>
      <c r="CS166" t="str">
        <f t="shared" si="126"/>
        <v/>
      </c>
      <c r="CT166" t="str">
        <f t="shared" si="126"/>
        <v/>
      </c>
      <c r="CU166" t="str">
        <f t="shared" si="126"/>
        <v/>
      </c>
      <c r="CV166" t="str">
        <f t="shared" si="126"/>
        <v/>
      </c>
      <c r="CW166" t="str">
        <f t="shared" si="126"/>
        <v/>
      </c>
      <c r="CX166">
        <f t="shared" si="126"/>
        <v>0</v>
      </c>
    </row>
    <row r="167" spans="1:102" x14ac:dyDescent="0.3">
      <c r="A167" t="str">
        <f t="shared" ref="A167:BL167" si="127">IF(NOT(A65=123456),A65,IF(NOT(A65="123456"),A65,"TEST"))</f>
        <v/>
      </c>
      <c r="B167" t="str">
        <f t="shared" si="127"/>
        <v/>
      </c>
      <c r="C167" t="str">
        <f t="shared" si="127"/>
        <v/>
      </c>
      <c r="D167" t="str">
        <f t="shared" si="127"/>
        <v/>
      </c>
      <c r="E167" t="str">
        <f t="shared" si="127"/>
        <v/>
      </c>
      <c r="F167" t="str">
        <f t="shared" si="127"/>
        <v/>
      </c>
      <c r="G167" t="str">
        <f t="shared" si="127"/>
        <v/>
      </c>
      <c r="H167" t="str">
        <f t="shared" si="127"/>
        <v/>
      </c>
      <c r="I167" t="str">
        <f t="shared" si="127"/>
        <v/>
      </c>
      <c r="J167" t="str">
        <f t="shared" si="127"/>
        <v/>
      </c>
      <c r="K167" t="str">
        <f t="shared" si="127"/>
        <v/>
      </c>
      <c r="L167" t="str">
        <f t="shared" si="127"/>
        <v/>
      </c>
      <c r="M167" t="str">
        <f t="shared" si="127"/>
        <v/>
      </c>
      <c r="N167" t="str">
        <f t="shared" si="127"/>
        <v/>
      </c>
      <c r="O167" t="str">
        <f t="shared" si="127"/>
        <v/>
      </c>
      <c r="P167" t="str">
        <f t="shared" si="127"/>
        <v/>
      </c>
      <c r="Q167" t="str">
        <f t="shared" si="127"/>
        <v/>
      </c>
      <c r="R167" t="str">
        <f t="shared" si="127"/>
        <v/>
      </c>
      <c r="S167" t="str">
        <f t="shared" si="127"/>
        <v/>
      </c>
      <c r="T167" t="str">
        <f t="shared" si="127"/>
        <v/>
      </c>
      <c r="U167" t="str">
        <f t="shared" si="127"/>
        <v/>
      </c>
      <c r="V167" t="str">
        <f t="shared" si="127"/>
        <v/>
      </c>
      <c r="W167" t="str">
        <f t="shared" si="127"/>
        <v/>
      </c>
      <c r="X167" t="str">
        <f t="shared" si="127"/>
        <v/>
      </c>
      <c r="Y167" t="str">
        <f t="shared" si="127"/>
        <v/>
      </c>
      <c r="Z167" t="str">
        <f t="shared" si="127"/>
        <v/>
      </c>
      <c r="AA167" t="str">
        <f t="shared" si="127"/>
        <v/>
      </c>
      <c r="AB167" t="str">
        <f t="shared" si="127"/>
        <v/>
      </c>
      <c r="AC167" t="str">
        <f t="shared" si="127"/>
        <v/>
      </c>
      <c r="AD167" t="str">
        <f t="shared" si="127"/>
        <v/>
      </c>
      <c r="AE167" t="str">
        <f t="shared" si="127"/>
        <v/>
      </c>
      <c r="AF167" t="str">
        <f t="shared" si="127"/>
        <v/>
      </c>
      <c r="AG167" t="str">
        <f t="shared" si="127"/>
        <v/>
      </c>
      <c r="AH167" t="str">
        <f t="shared" si="127"/>
        <v/>
      </c>
      <c r="AI167" t="str">
        <f t="shared" si="127"/>
        <v/>
      </c>
      <c r="AJ167" t="str">
        <f t="shared" si="127"/>
        <v/>
      </c>
      <c r="AK167" t="str">
        <f t="shared" si="127"/>
        <v/>
      </c>
      <c r="AL167" t="str">
        <f t="shared" si="127"/>
        <v/>
      </c>
      <c r="AM167" t="str">
        <f t="shared" si="127"/>
        <v/>
      </c>
      <c r="AN167" t="str">
        <f t="shared" si="127"/>
        <v/>
      </c>
      <c r="AO167" t="str">
        <f t="shared" si="127"/>
        <v/>
      </c>
      <c r="AP167" t="str">
        <f t="shared" si="127"/>
        <v/>
      </c>
      <c r="AQ167" t="str">
        <f t="shared" si="127"/>
        <v/>
      </c>
      <c r="AR167" t="str">
        <f t="shared" si="127"/>
        <v/>
      </c>
      <c r="AS167" t="str">
        <f t="shared" si="127"/>
        <v/>
      </c>
      <c r="AT167" t="str">
        <f t="shared" si="127"/>
        <v/>
      </c>
      <c r="AU167" t="str">
        <f t="shared" si="127"/>
        <v/>
      </c>
      <c r="AV167" t="str">
        <f t="shared" si="127"/>
        <v/>
      </c>
      <c r="AW167" t="str">
        <f t="shared" si="127"/>
        <v/>
      </c>
      <c r="AX167" t="str">
        <f t="shared" si="127"/>
        <v/>
      </c>
      <c r="AY167" t="str">
        <f t="shared" si="127"/>
        <v/>
      </c>
      <c r="AZ167" t="str">
        <f t="shared" si="127"/>
        <v/>
      </c>
      <c r="BA167" t="str">
        <f t="shared" si="127"/>
        <v/>
      </c>
      <c r="BB167" t="str">
        <f t="shared" si="127"/>
        <v/>
      </c>
      <c r="BC167" t="str">
        <f t="shared" si="127"/>
        <v/>
      </c>
      <c r="BD167" t="str">
        <f t="shared" si="127"/>
        <v/>
      </c>
      <c r="BE167" t="str">
        <f t="shared" si="127"/>
        <v/>
      </c>
      <c r="BF167" t="str">
        <f t="shared" si="127"/>
        <v/>
      </c>
      <c r="BG167" t="str">
        <f t="shared" si="127"/>
        <v/>
      </c>
      <c r="BH167" t="str">
        <f t="shared" si="127"/>
        <v/>
      </c>
      <c r="BI167" t="str">
        <f t="shared" si="127"/>
        <v/>
      </c>
      <c r="BJ167" t="str">
        <f t="shared" si="127"/>
        <v/>
      </c>
      <c r="BK167" t="str">
        <f t="shared" si="127"/>
        <v/>
      </c>
      <c r="BL167" t="str">
        <f t="shared" si="127"/>
        <v/>
      </c>
      <c r="BM167" t="str">
        <f t="shared" ref="BM167:CX167" si="128">IF(NOT(BM65=123456),BM65,IF(NOT(BM65="123456"),BM65,"TEST"))</f>
        <v/>
      </c>
      <c r="BN167" t="str">
        <f t="shared" si="128"/>
        <v/>
      </c>
      <c r="BO167" t="str">
        <f t="shared" si="128"/>
        <v/>
      </c>
      <c r="BP167" t="str">
        <f t="shared" si="128"/>
        <v/>
      </c>
      <c r="BQ167" t="str">
        <f t="shared" si="128"/>
        <v/>
      </c>
      <c r="BR167" t="str">
        <f t="shared" si="128"/>
        <v/>
      </c>
      <c r="BS167" t="str">
        <f t="shared" si="128"/>
        <v/>
      </c>
      <c r="BT167" t="str">
        <f t="shared" si="128"/>
        <v/>
      </c>
      <c r="BU167" t="str">
        <f t="shared" si="128"/>
        <v/>
      </c>
      <c r="BV167" t="str">
        <f t="shared" si="128"/>
        <v/>
      </c>
      <c r="BW167" t="str">
        <f t="shared" si="128"/>
        <v/>
      </c>
      <c r="BX167" t="str">
        <f t="shared" si="128"/>
        <v/>
      </c>
      <c r="BY167" t="str">
        <f t="shared" si="128"/>
        <v/>
      </c>
      <c r="BZ167" t="str">
        <f t="shared" si="128"/>
        <v/>
      </c>
      <c r="CA167" t="str">
        <f t="shared" si="128"/>
        <v/>
      </c>
      <c r="CB167" t="str">
        <f t="shared" si="128"/>
        <v/>
      </c>
      <c r="CC167" t="str">
        <f t="shared" si="128"/>
        <v/>
      </c>
      <c r="CD167" t="str">
        <f t="shared" si="128"/>
        <v/>
      </c>
      <c r="CE167" t="str">
        <f t="shared" si="128"/>
        <v/>
      </c>
      <c r="CF167" t="str">
        <f t="shared" si="128"/>
        <v/>
      </c>
      <c r="CG167" t="str">
        <f t="shared" si="128"/>
        <v/>
      </c>
      <c r="CH167" t="str">
        <f t="shared" si="128"/>
        <v/>
      </c>
      <c r="CI167" t="str">
        <f t="shared" si="128"/>
        <v/>
      </c>
      <c r="CJ167" t="str">
        <f t="shared" si="128"/>
        <v/>
      </c>
      <c r="CK167" t="str">
        <f t="shared" si="128"/>
        <v/>
      </c>
      <c r="CL167" t="str">
        <f t="shared" si="128"/>
        <v/>
      </c>
      <c r="CM167" t="str">
        <f t="shared" si="128"/>
        <v/>
      </c>
      <c r="CN167" t="str">
        <f t="shared" si="128"/>
        <v/>
      </c>
      <c r="CO167" t="str">
        <f t="shared" si="128"/>
        <v/>
      </c>
      <c r="CP167" t="str">
        <f t="shared" si="128"/>
        <v/>
      </c>
      <c r="CQ167" t="str">
        <f t="shared" si="128"/>
        <v/>
      </c>
      <c r="CR167" t="str">
        <f t="shared" si="128"/>
        <v/>
      </c>
      <c r="CS167" t="str">
        <f t="shared" si="128"/>
        <v/>
      </c>
      <c r="CT167" t="str">
        <f t="shared" si="128"/>
        <v/>
      </c>
      <c r="CU167" t="str">
        <f t="shared" si="128"/>
        <v/>
      </c>
      <c r="CV167" t="str">
        <f t="shared" si="128"/>
        <v/>
      </c>
      <c r="CW167" t="str">
        <f t="shared" si="128"/>
        <v/>
      </c>
      <c r="CX167">
        <f t="shared" si="128"/>
        <v>0</v>
      </c>
    </row>
    <row r="168" spans="1:102" x14ac:dyDescent="0.3">
      <c r="A168" t="str">
        <f t="shared" ref="A168:BL168" si="129">IF(NOT(A66=123456),A66,IF(NOT(A66="123456"),A66,"TEST"))</f>
        <v/>
      </c>
      <c r="B168" t="str">
        <f t="shared" si="129"/>
        <v/>
      </c>
      <c r="C168" t="str">
        <f t="shared" si="129"/>
        <v/>
      </c>
      <c r="D168" t="str">
        <f t="shared" si="129"/>
        <v/>
      </c>
      <c r="E168" t="str">
        <f t="shared" si="129"/>
        <v/>
      </c>
      <c r="F168" t="str">
        <f t="shared" si="129"/>
        <v/>
      </c>
      <c r="G168" t="str">
        <f t="shared" si="129"/>
        <v/>
      </c>
      <c r="H168" t="str">
        <f t="shared" si="129"/>
        <v/>
      </c>
      <c r="I168" t="str">
        <f t="shared" si="129"/>
        <v/>
      </c>
      <c r="J168" t="str">
        <f t="shared" si="129"/>
        <v/>
      </c>
      <c r="K168" t="str">
        <f t="shared" si="129"/>
        <v/>
      </c>
      <c r="L168" t="str">
        <f t="shared" si="129"/>
        <v/>
      </c>
      <c r="M168" t="str">
        <f t="shared" si="129"/>
        <v/>
      </c>
      <c r="N168" t="str">
        <f t="shared" si="129"/>
        <v/>
      </c>
      <c r="O168" t="str">
        <f t="shared" si="129"/>
        <v/>
      </c>
      <c r="P168" t="str">
        <f t="shared" si="129"/>
        <v/>
      </c>
      <c r="Q168" t="str">
        <f t="shared" si="129"/>
        <v/>
      </c>
      <c r="R168" t="str">
        <f t="shared" si="129"/>
        <v/>
      </c>
      <c r="S168" t="str">
        <f t="shared" si="129"/>
        <v/>
      </c>
      <c r="T168" t="str">
        <f t="shared" si="129"/>
        <v/>
      </c>
      <c r="U168" t="str">
        <f t="shared" si="129"/>
        <v/>
      </c>
      <c r="V168" t="str">
        <f t="shared" si="129"/>
        <v/>
      </c>
      <c r="W168" t="str">
        <f t="shared" si="129"/>
        <v/>
      </c>
      <c r="X168" t="str">
        <f t="shared" si="129"/>
        <v/>
      </c>
      <c r="Y168" t="str">
        <f t="shared" si="129"/>
        <v/>
      </c>
      <c r="Z168" t="str">
        <f t="shared" si="129"/>
        <v/>
      </c>
      <c r="AA168" t="str">
        <f t="shared" si="129"/>
        <v/>
      </c>
      <c r="AB168" t="str">
        <f t="shared" si="129"/>
        <v/>
      </c>
      <c r="AC168" t="str">
        <f t="shared" si="129"/>
        <v/>
      </c>
      <c r="AD168" t="str">
        <f t="shared" si="129"/>
        <v/>
      </c>
      <c r="AE168" t="str">
        <f t="shared" si="129"/>
        <v/>
      </c>
      <c r="AF168" t="str">
        <f t="shared" si="129"/>
        <v/>
      </c>
      <c r="AG168" t="str">
        <f t="shared" si="129"/>
        <v/>
      </c>
      <c r="AH168" t="str">
        <f t="shared" si="129"/>
        <v/>
      </c>
      <c r="AI168" t="str">
        <f t="shared" si="129"/>
        <v/>
      </c>
      <c r="AJ168" t="str">
        <f t="shared" si="129"/>
        <v/>
      </c>
      <c r="AK168" t="str">
        <f t="shared" si="129"/>
        <v/>
      </c>
      <c r="AL168" t="str">
        <f t="shared" si="129"/>
        <v/>
      </c>
      <c r="AM168" t="str">
        <f t="shared" si="129"/>
        <v/>
      </c>
      <c r="AN168" t="str">
        <f t="shared" si="129"/>
        <v/>
      </c>
      <c r="AO168" t="str">
        <f t="shared" si="129"/>
        <v/>
      </c>
      <c r="AP168" t="str">
        <f t="shared" si="129"/>
        <v/>
      </c>
      <c r="AQ168" t="str">
        <f t="shared" si="129"/>
        <v/>
      </c>
      <c r="AR168" t="str">
        <f t="shared" si="129"/>
        <v/>
      </c>
      <c r="AS168" t="str">
        <f t="shared" si="129"/>
        <v/>
      </c>
      <c r="AT168" t="str">
        <f t="shared" si="129"/>
        <v/>
      </c>
      <c r="AU168" t="str">
        <f t="shared" si="129"/>
        <v/>
      </c>
      <c r="AV168" t="str">
        <f t="shared" si="129"/>
        <v/>
      </c>
      <c r="AW168" t="str">
        <f t="shared" si="129"/>
        <v/>
      </c>
      <c r="AX168" t="str">
        <f t="shared" si="129"/>
        <v/>
      </c>
      <c r="AY168" t="str">
        <f t="shared" si="129"/>
        <v/>
      </c>
      <c r="AZ168" t="str">
        <f t="shared" si="129"/>
        <v/>
      </c>
      <c r="BA168" t="str">
        <f t="shared" si="129"/>
        <v/>
      </c>
      <c r="BB168" t="str">
        <f t="shared" si="129"/>
        <v/>
      </c>
      <c r="BC168" t="str">
        <f t="shared" si="129"/>
        <v/>
      </c>
      <c r="BD168" t="str">
        <f t="shared" si="129"/>
        <v/>
      </c>
      <c r="BE168" t="str">
        <f t="shared" si="129"/>
        <v/>
      </c>
      <c r="BF168" t="str">
        <f t="shared" si="129"/>
        <v/>
      </c>
      <c r="BG168" t="str">
        <f t="shared" si="129"/>
        <v/>
      </c>
      <c r="BH168" t="str">
        <f t="shared" si="129"/>
        <v/>
      </c>
      <c r="BI168" t="str">
        <f t="shared" si="129"/>
        <v/>
      </c>
      <c r="BJ168" t="str">
        <f t="shared" si="129"/>
        <v/>
      </c>
      <c r="BK168" t="str">
        <f t="shared" si="129"/>
        <v/>
      </c>
      <c r="BL168" t="str">
        <f t="shared" si="129"/>
        <v/>
      </c>
      <c r="BM168" t="str">
        <f t="shared" ref="BM168:CX168" si="130">IF(NOT(BM66=123456),BM66,IF(NOT(BM66="123456"),BM66,"TEST"))</f>
        <v/>
      </c>
      <c r="BN168" t="str">
        <f t="shared" si="130"/>
        <v/>
      </c>
      <c r="BO168" t="str">
        <f t="shared" si="130"/>
        <v/>
      </c>
      <c r="BP168" t="str">
        <f t="shared" si="130"/>
        <v/>
      </c>
      <c r="BQ168" t="str">
        <f t="shared" si="130"/>
        <v/>
      </c>
      <c r="BR168" t="str">
        <f t="shared" si="130"/>
        <v/>
      </c>
      <c r="BS168" t="str">
        <f t="shared" si="130"/>
        <v/>
      </c>
      <c r="BT168" t="str">
        <f t="shared" si="130"/>
        <v/>
      </c>
      <c r="BU168" t="str">
        <f t="shared" si="130"/>
        <v/>
      </c>
      <c r="BV168" t="str">
        <f t="shared" si="130"/>
        <v/>
      </c>
      <c r="BW168" t="str">
        <f t="shared" si="130"/>
        <v/>
      </c>
      <c r="BX168" t="str">
        <f t="shared" si="130"/>
        <v/>
      </c>
      <c r="BY168" t="str">
        <f t="shared" si="130"/>
        <v/>
      </c>
      <c r="BZ168" t="str">
        <f t="shared" si="130"/>
        <v/>
      </c>
      <c r="CA168" t="str">
        <f t="shared" si="130"/>
        <v/>
      </c>
      <c r="CB168" t="str">
        <f t="shared" si="130"/>
        <v/>
      </c>
      <c r="CC168" t="str">
        <f t="shared" si="130"/>
        <v/>
      </c>
      <c r="CD168" t="str">
        <f t="shared" si="130"/>
        <v/>
      </c>
      <c r="CE168" t="str">
        <f t="shared" si="130"/>
        <v/>
      </c>
      <c r="CF168" t="str">
        <f t="shared" si="130"/>
        <v/>
      </c>
      <c r="CG168" t="str">
        <f t="shared" si="130"/>
        <v/>
      </c>
      <c r="CH168" t="str">
        <f t="shared" si="130"/>
        <v/>
      </c>
      <c r="CI168" t="str">
        <f t="shared" si="130"/>
        <v/>
      </c>
      <c r="CJ168" t="str">
        <f t="shared" si="130"/>
        <v/>
      </c>
      <c r="CK168" t="str">
        <f t="shared" si="130"/>
        <v/>
      </c>
      <c r="CL168" t="str">
        <f t="shared" si="130"/>
        <v/>
      </c>
      <c r="CM168" t="str">
        <f t="shared" si="130"/>
        <v/>
      </c>
      <c r="CN168" t="str">
        <f t="shared" si="130"/>
        <v/>
      </c>
      <c r="CO168" t="str">
        <f t="shared" si="130"/>
        <v/>
      </c>
      <c r="CP168" t="str">
        <f t="shared" si="130"/>
        <v/>
      </c>
      <c r="CQ168" t="str">
        <f t="shared" si="130"/>
        <v/>
      </c>
      <c r="CR168" t="str">
        <f t="shared" si="130"/>
        <v/>
      </c>
      <c r="CS168" t="str">
        <f t="shared" si="130"/>
        <v/>
      </c>
      <c r="CT168" t="str">
        <f t="shared" si="130"/>
        <v/>
      </c>
      <c r="CU168" t="str">
        <f t="shared" si="130"/>
        <v/>
      </c>
      <c r="CV168" t="str">
        <f t="shared" si="130"/>
        <v/>
      </c>
      <c r="CW168" t="str">
        <f t="shared" si="130"/>
        <v/>
      </c>
      <c r="CX168">
        <f t="shared" si="130"/>
        <v>0</v>
      </c>
    </row>
    <row r="169" spans="1:102" x14ac:dyDescent="0.3">
      <c r="A169" t="str">
        <f t="shared" ref="A169:BL169" si="131">IF(NOT(A67=123456),A67,IF(NOT(A67="123456"),A67,"TEST"))</f>
        <v/>
      </c>
      <c r="B169" t="str">
        <f t="shared" si="131"/>
        <v/>
      </c>
      <c r="C169" t="str">
        <f t="shared" si="131"/>
        <v/>
      </c>
      <c r="D169" t="str">
        <f t="shared" si="131"/>
        <v/>
      </c>
      <c r="E169" t="str">
        <f t="shared" si="131"/>
        <v/>
      </c>
      <c r="F169" t="str">
        <f t="shared" si="131"/>
        <v/>
      </c>
      <c r="G169" t="str">
        <f t="shared" si="131"/>
        <v/>
      </c>
      <c r="H169" t="str">
        <f t="shared" si="131"/>
        <v/>
      </c>
      <c r="I169" t="str">
        <f t="shared" si="131"/>
        <v/>
      </c>
      <c r="J169" t="str">
        <f t="shared" si="131"/>
        <v/>
      </c>
      <c r="K169" t="str">
        <f t="shared" si="131"/>
        <v/>
      </c>
      <c r="L169" t="str">
        <f t="shared" si="131"/>
        <v/>
      </c>
      <c r="M169" t="str">
        <f t="shared" si="131"/>
        <v/>
      </c>
      <c r="N169" t="str">
        <f t="shared" si="131"/>
        <v/>
      </c>
      <c r="O169" t="str">
        <f t="shared" si="131"/>
        <v/>
      </c>
      <c r="P169" t="str">
        <f t="shared" si="131"/>
        <v/>
      </c>
      <c r="Q169" t="str">
        <f t="shared" si="131"/>
        <v/>
      </c>
      <c r="R169" t="str">
        <f t="shared" si="131"/>
        <v/>
      </c>
      <c r="S169" t="str">
        <f t="shared" si="131"/>
        <v/>
      </c>
      <c r="T169" t="str">
        <f t="shared" si="131"/>
        <v/>
      </c>
      <c r="U169" t="str">
        <f t="shared" si="131"/>
        <v/>
      </c>
      <c r="V169" t="str">
        <f t="shared" si="131"/>
        <v/>
      </c>
      <c r="W169" t="str">
        <f t="shared" si="131"/>
        <v/>
      </c>
      <c r="X169" t="str">
        <f t="shared" si="131"/>
        <v/>
      </c>
      <c r="Y169" t="str">
        <f t="shared" si="131"/>
        <v/>
      </c>
      <c r="Z169" t="str">
        <f t="shared" si="131"/>
        <v/>
      </c>
      <c r="AA169" t="str">
        <f t="shared" si="131"/>
        <v/>
      </c>
      <c r="AB169" t="str">
        <f t="shared" si="131"/>
        <v/>
      </c>
      <c r="AC169" t="str">
        <f t="shared" si="131"/>
        <v/>
      </c>
      <c r="AD169" t="str">
        <f t="shared" si="131"/>
        <v/>
      </c>
      <c r="AE169" t="str">
        <f t="shared" si="131"/>
        <v/>
      </c>
      <c r="AF169" t="str">
        <f t="shared" si="131"/>
        <v/>
      </c>
      <c r="AG169" t="str">
        <f t="shared" si="131"/>
        <v/>
      </c>
      <c r="AH169" t="str">
        <f t="shared" si="131"/>
        <v/>
      </c>
      <c r="AI169" t="str">
        <f t="shared" si="131"/>
        <v/>
      </c>
      <c r="AJ169" t="str">
        <f t="shared" si="131"/>
        <v/>
      </c>
      <c r="AK169" t="str">
        <f t="shared" si="131"/>
        <v/>
      </c>
      <c r="AL169" t="str">
        <f t="shared" si="131"/>
        <v/>
      </c>
      <c r="AM169" t="str">
        <f t="shared" si="131"/>
        <v/>
      </c>
      <c r="AN169" t="str">
        <f t="shared" si="131"/>
        <v/>
      </c>
      <c r="AO169" t="str">
        <f t="shared" si="131"/>
        <v/>
      </c>
      <c r="AP169" t="str">
        <f t="shared" si="131"/>
        <v/>
      </c>
      <c r="AQ169" t="str">
        <f t="shared" si="131"/>
        <v/>
      </c>
      <c r="AR169" t="str">
        <f t="shared" si="131"/>
        <v/>
      </c>
      <c r="AS169" t="str">
        <f t="shared" si="131"/>
        <v/>
      </c>
      <c r="AT169" t="str">
        <f t="shared" si="131"/>
        <v/>
      </c>
      <c r="AU169" t="str">
        <f t="shared" si="131"/>
        <v/>
      </c>
      <c r="AV169" t="str">
        <f t="shared" si="131"/>
        <v/>
      </c>
      <c r="AW169" t="str">
        <f t="shared" si="131"/>
        <v/>
      </c>
      <c r="AX169" t="str">
        <f t="shared" si="131"/>
        <v/>
      </c>
      <c r="AY169" t="str">
        <f t="shared" si="131"/>
        <v/>
      </c>
      <c r="AZ169" t="str">
        <f t="shared" si="131"/>
        <v/>
      </c>
      <c r="BA169" t="str">
        <f t="shared" si="131"/>
        <v/>
      </c>
      <c r="BB169" t="str">
        <f t="shared" si="131"/>
        <v/>
      </c>
      <c r="BC169" t="str">
        <f t="shared" si="131"/>
        <v/>
      </c>
      <c r="BD169" t="str">
        <f t="shared" si="131"/>
        <v/>
      </c>
      <c r="BE169" t="str">
        <f t="shared" si="131"/>
        <v/>
      </c>
      <c r="BF169" t="str">
        <f t="shared" si="131"/>
        <v/>
      </c>
      <c r="BG169" t="str">
        <f t="shared" si="131"/>
        <v/>
      </c>
      <c r="BH169" t="str">
        <f t="shared" si="131"/>
        <v/>
      </c>
      <c r="BI169" t="str">
        <f t="shared" si="131"/>
        <v/>
      </c>
      <c r="BJ169" t="str">
        <f t="shared" si="131"/>
        <v/>
      </c>
      <c r="BK169" t="str">
        <f t="shared" si="131"/>
        <v/>
      </c>
      <c r="BL169" t="str">
        <f t="shared" si="131"/>
        <v/>
      </c>
      <c r="BM169" t="str">
        <f t="shared" ref="BM169:CX169" si="132">IF(NOT(BM67=123456),BM67,IF(NOT(BM67="123456"),BM67,"TEST"))</f>
        <v/>
      </c>
      <c r="BN169" t="str">
        <f t="shared" si="132"/>
        <v/>
      </c>
      <c r="BO169" t="str">
        <f t="shared" si="132"/>
        <v/>
      </c>
      <c r="BP169" t="str">
        <f t="shared" si="132"/>
        <v/>
      </c>
      <c r="BQ169" t="str">
        <f t="shared" si="132"/>
        <v/>
      </c>
      <c r="BR169" t="str">
        <f t="shared" si="132"/>
        <v/>
      </c>
      <c r="BS169" t="str">
        <f t="shared" si="132"/>
        <v/>
      </c>
      <c r="BT169" t="str">
        <f t="shared" si="132"/>
        <v/>
      </c>
      <c r="BU169" t="str">
        <f t="shared" si="132"/>
        <v/>
      </c>
      <c r="BV169" t="str">
        <f t="shared" si="132"/>
        <v/>
      </c>
      <c r="BW169" t="str">
        <f t="shared" si="132"/>
        <v/>
      </c>
      <c r="BX169" t="str">
        <f t="shared" si="132"/>
        <v/>
      </c>
      <c r="BY169" t="str">
        <f t="shared" si="132"/>
        <v/>
      </c>
      <c r="BZ169" t="str">
        <f t="shared" si="132"/>
        <v/>
      </c>
      <c r="CA169" t="str">
        <f t="shared" si="132"/>
        <v/>
      </c>
      <c r="CB169" t="str">
        <f t="shared" si="132"/>
        <v/>
      </c>
      <c r="CC169" t="str">
        <f t="shared" si="132"/>
        <v/>
      </c>
      <c r="CD169" t="str">
        <f t="shared" si="132"/>
        <v/>
      </c>
      <c r="CE169" t="str">
        <f t="shared" si="132"/>
        <v/>
      </c>
      <c r="CF169" t="str">
        <f t="shared" si="132"/>
        <v/>
      </c>
      <c r="CG169" t="str">
        <f t="shared" si="132"/>
        <v/>
      </c>
      <c r="CH169" t="str">
        <f t="shared" si="132"/>
        <v/>
      </c>
      <c r="CI169" t="str">
        <f t="shared" si="132"/>
        <v/>
      </c>
      <c r="CJ169" t="str">
        <f t="shared" si="132"/>
        <v/>
      </c>
      <c r="CK169" t="str">
        <f t="shared" si="132"/>
        <v/>
      </c>
      <c r="CL169" t="str">
        <f t="shared" si="132"/>
        <v/>
      </c>
      <c r="CM169" t="str">
        <f t="shared" si="132"/>
        <v/>
      </c>
      <c r="CN169" t="str">
        <f t="shared" si="132"/>
        <v/>
      </c>
      <c r="CO169" t="str">
        <f t="shared" si="132"/>
        <v/>
      </c>
      <c r="CP169" t="str">
        <f t="shared" si="132"/>
        <v/>
      </c>
      <c r="CQ169" t="str">
        <f t="shared" si="132"/>
        <v/>
      </c>
      <c r="CR169" t="str">
        <f t="shared" si="132"/>
        <v/>
      </c>
      <c r="CS169" t="str">
        <f t="shared" si="132"/>
        <v/>
      </c>
      <c r="CT169" t="str">
        <f t="shared" si="132"/>
        <v/>
      </c>
      <c r="CU169" t="str">
        <f t="shared" si="132"/>
        <v/>
      </c>
      <c r="CV169" t="str">
        <f t="shared" si="132"/>
        <v/>
      </c>
      <c r="CW169" t="str">
        <f t="shared" si="132"/>
        <v/>
      </c>
      <c r="CX169">
        <f t="shared" si="132"/>
        <v>0</v>
      </c>
    </row>
    <row r="170" spans="1:102" x14ac:dyDescent="0.3">
      <c r="A170" t="str">
        <f t="shared" ref="A170:BL170" si="133">IF(NOT(A68=123456),A68,IF(NOT(A68="123456"),A68,"TEST"))</f>
        <v/>
      </c>
      <c r="B170" t="str">
        <f t="shared" si="133"/>
        <v/>
      </c>
      <c r="C170" t="str">
        <f t="shared" si="133"/>
        <v/>
      </c>
      <c r="D170" t="str">
        <f t="shared" si="133"/>
        <v/>
      </c>
      <c r="E170" t="str">
        <f t="shared" si="133"/>
        <v/>
      </c>
      <c r="F170" t="str">
        <f t="shared" si="133"/>
        <v/>
      </c>
      <c r="G170" t="str">
        <f t="shared" si="133"/>
        <v/>
      </c>
      <c r="H170" t="str">
        <f t="shared" si="133"/>
        <v/>
      </c>
      <c r="I170" t="str">
        <f t="shared" si="133"/>
        <v/>
      </c>
      <c r="J170" t="str">
        <f t="shared" si="133"/>
        <v/>
      </c>
      <c r="K170" t="str">
        <f t="shared" si="133"/>
        <v/>
      </c>
      <c r="L170" t="str">
        <f t="shared" si="133"/>
        <v/>
      </c>
      <c r="M170" t="str">
        <f t="shared" si="133"/>
        <v/>
      </c>
      <c r="N170" t="str">
        <f t="shared" si="133"/>
        <v/>
      </c>
      <c r="O170" t="str">
        <f t="shared" si="133"/>
        <v/>
      </c>
      <c r="P170" t="str">
        <f t="shared" si="133"/>
        <v/>
      </c>
      <c r="Q170" t="str">
        <f t="shared" si="133"/>
        <v/>
      </c>
      <c r="R170" t="str">
        <f t="shared" si="133"/>
        <v/>
      </c>
      <c r="S170" t="str">
        <f t="shared" si="133"/>
        <v/>
      </c>
      <c r="T170" t="str">
        <f t="shared" si="133"/>
        <v/>
      </c>
      <c r="U170" t="str">
        <f t="shared" si="133"/>
        <v/>
      </c>
      <c r="V170" t="str">
        <f t="shared" si="133"/>
        <v/>
      </c>
      <c r="W170" t="str">
        <f t="shared" si="133"/>
        <v/>
      </c>
      <c r="X170" t="str">
        <f t="shared" si="133"/>
        <v/>
      </c>
      <c r="Y170" t="str">
        <f t="shared" si="133"/>
        <v/>
      </c>
      <c r="Z170" t="str">
        <f t="shared" si="133"/>
        <v/>
      </c>
      <c r="AA170" t="str">
        <f t="shared" si="133"/>
        <v/>
      </c>
      <c r="AB170" t="str">
        <f t="shared" si="133"/>
        <v/>
      </c>
      <c r="AC170" t="str">
        <f t="shared" si="133"/>
        <v/>
      </c>
      <c r="AD170" t="str">
        <f t="shared" si="133"/>
        <v/>
      </c>
      <c r="AE170" t="str">
        <f t="shared" si="133"/>
        <v/>
      </c>
      <c r="AF170" t="str">
        <f t="shared" si="133"/>
        <v/>
      </c>
      <c r="AG170" t="str">
        <f t="shared" si="133"/>
        <v/>
      </c>
      <c r="AH170" t="str">
        <f t="shared" si="133"/>
        <v/>
      </c>
      <c r="AI170" t="str">
        <f t="shared" si="133"/>
        <v/>
      </c>
      <c r="AJ170" t="str">
        <f t="shared" si="133"/>
        <v/>
      </c>
      <c r="AK170" t="str">
        <f t="shared" si="133"/>
        <v/>
      </c>
      <c r="AL170" t="str">
        <f t="shared" si="133"/>
        <v/>
      </c>
      <c r="AM170" t="str">
        <f t="shared" si="133"/>
        <v/>
      </c>
      <c r="AN170" t="str">
        <f t="shared" si="133"/>
        <v/>
      </c>
      <c r="AO170" t="str">
        <f t="shared" si="133"/>
        <v/>
      </c>
      <c r="AP170" t="str">
        <f t="shared" si="133"/>
        <v/>
      </c>
      <c r="AQ170" t="str">
        <f t="shared" si="133"/>
        <v/>
      </c>
      <c r="AR170" t="str">
        <f t="shared" si="133"/>
        <v/>
      </c>
      <c r="AS170" t="str">
        <f t="shared" si="133"/>
        <v/>
      </c>
      <c r="AT170" t="str">
        <f t="shared" si="133"/>
        <v/>
      </c>
      <c r="AU170" t="str">
        <f t="shared" si="133"/>
        <v/>
      </c>
      <c r="AV170" t="str">
        <f t="shared" si="133"/>
        <v/>
      </c>
      <c r="AW170" t="str">
        <f t="shared" si="133"/>
        <v/>
      </c>
      <c r="AX170" t="str">
        <f t="shared" si="133"/>
        <v/>
      </c>
      <c r="AY170" t="str">
        <f t="shared" si="133"/>
        <v/>
      </c>
      <c r="AZ170" t="str">
        <f t="shared" si="133"/>
        <v/>
      </c>
      <c r="BA170" t="str">
        <f t="shared" si="133"/>
        <v/>
      </c>
      <c r="BB170" t="str">
        <f t="shared" si="133"/>
        <v/>
      </c>
      <c r="BC170" t="str">
        <f t="shared" si="133"/>
        <v/>
      </c>
      <c r="BD170" t="str">
        <f t="shared" si="133"/>
        <v/>
      </c>
      <c r="BE170" t="str">
        <f t="shared" si="133"/>
        <v/>
      </c>
      <c r="BF170" t="str">
        <f t="shared" si="133"/>
        <v/>
      </c>
      <c r="BG170" t="str">
        <f t="shared" si="133"/>
        <v/>
      </c>
      <c r="BH170" t="str">
        <f t="shared" si="133"/>
        <v/>
      </c>
      <c r="BI170" t="str">
        <f t="shared" si="133"/>
        <v/>
      </c>
      <c r="BJ170" t="str">
        <f t="shared" si="133"/>
        <v/>
      </c>
      <c r="BK170" t="str">
        <f t="shared" si="133"/>
        <v/>
      </c>
      <c r="BL170" t="str">
        <f t="shared" si="133"/>
        <v/>
      </c>
      <c r="BM170" t="str">
        <f t="shared" ref="BM170:CX170" si="134">IF(NOT(BM68=123456),BM68,IF(NOT(BM68="123456"),BM68,"TEST"))</f>
        <v/>
      </c>
      <c r="BN170" t="str">
        <f t="shared" si="134"/>
        <v/>
      </c>
      <c r="BO170" t="str">
        <f t="shared" si="134"/>
        <v/>
      </c>
      <c r="BP170" t="str">
        <f t="shared" si="134"/>
        <v/>
      </c>
      <c r="BQ170" t="str">
        <f t="shared" si="134"/>
        <v/>
      </c>
      <c r="BR170" t="str">
        <f t="shared" si="134"/>
        <v/>
      </c>
      <c r="BS170" t="str">
        <f t="shared" si="134"/>
        <v/>
      </c>
      <c r="BT170" t="str">
        <f t="shared" si="134"/>
        <v/>
      </c>
      <c r="BU170" t="str">
        <f t="shared" si="134"/>
        <v/>
      </c>
      <c r="BV170" t="str">
        <f t="shared" si="134"/>
        <v/>
      </c>
      <c r="BW170" t="str">
        <f t="shared" si="134"/>
        <v/>
      </c>
      <c r="BX170" t="str">
        <f t="shared" si="134"/>
        <v/>
      </c>
      <c r="BY170" t="str">
        <f t="shared" si="134"/>
        <v/>
      </c>
      <c r="BZ170" t="str">
        <f t="shared" si="134"/>
        <v/>
      </c>
      <c r="CA170" t="str">
        <f t="shared" si="134"/>
        <v/>
      </c>
      <c r="CB170" t="str">
        <f t="shared" si="134"/>
        <v/>
      </c>
      <c r="CC170" t="str">
        <f t="shared" si="134"/>
        <v/>
      </c>
      <c r="CD170" t="str">
        <f t="shared" si="134"/>
        <v/>
      </c>
      <c r="CE170" t="str">
        <f t="shared" si="134"/>
        <v/>
      </c>
      <c r="CF170" t="str">
        <f t="shared" si="134"/>
        <v/>
      </c>
      <c r="CG170" t="str">
        <f t="shared" si="134"/>
        <v/>
      </c>
      <c r="CH170" t="str">
        <f t="shared" si="134"/>
        <v/>
      </c>
      <c r="CI170" t="str">
        <f t="shared" si="134"/>
        <v/>
      </c>
      <c r="CJ170" t="str">
        <f t="shared" si="134"/>
        <v/>
      </c>
      <c r="CK170" t="str">
        <f t="shared" si="134"/>
        <v/>
      </c>
      <c r="CL170" t="str">
        <f t="shared" si="134"/>
        <v/>
      </c>
      <c r="CM170" t="str">
        <f t="shared" si="134"/>
        <v/>
      </c>
      <c r="CN170" t="str">
        <f t="shared" si="134"/>
        <v/>
      </c>
      <c r="CO170" t="str">
        <f t="shared" si="134"/>
        <v/>
      </c>
      <c r="CP170" t="str">
        <f t="shared" si="134"/>
        <v/>
      </c>
      <c r="CQ170" t="str">
        <f t="shared" si="134"/>
        <v/>
      </c>
      <c r="CR170" t="str">
        <f t="shared" si="134"/>
        <v/>
      </c>
      <c r="CS170" t="str">
        <f t="shared" si="134"/>
        <v/>
      </c>
      <c r="CT170" t="str">
        <f t="shared" si="134"/>
        <v/>
      </c>
      <c r="CU170" t="str">
        <f t="shared" si="134"/>
        <v/>
      </c>
      <c r="CV170" t="str">
        <f t="shared" si="134"/>
        <v/>
      </c>
      <c r="CW170" t="str">
        <f t="shared" si="134"/>
        <v/>
      </c>
      <c r="CX170">
        <f t="shared" si="134"/>
        <v>0</v>
      </c>
    </row>
    <row r="171" spans="1:102" x14ac:dyDescent="0.3">
      <c r="A171" t="str">
        <f t="shared" ref="A171:BL171" si="135">IF(NOT(A69=123456),A69,IF(NOT(A69="123456"),A69,"TEST"))</f>
        <v/>
      </c>
      <c r="B171" t="str">
        <f t="shared" si="135"/>
        <v/>
      </c>
      <c r="C171" t="str">
        <f t="shared" si="135"/>
        <v/>
      </c>
      <c r="D171" t="str">
        <f t="shared" si="135"/>
        <v/>
      </c>
      <c r="E171" t="str">
        <f t="shared" si="135"/>
        <v/>
      </c>
      <c r="F171" t="str">
        <f t="shared" si="135"/>
        <v/>
      </c>
      <c r="G171" t="str">
        <f t="shared" si="135"/>
        <v/>
      </c>
      <c r="H171" t="str">
        <f t="shared" si="135"/>
        <v/>
      </c>
      <c r="I171" t="str">
        <f t="shared" si="135"/>
        <v/>
      </c>
      <c r="J171" t="str">
        <f t="shared" si="135"/>
        <v/>
      </c>
      <c r="K171" t="str">
        <f t="shared" si="135"/>
        <v/>
      </c>
      <c r="L171" t="str">
        <f t="shared" si="135"/>
        <v/>
      </c>
      <c r="M171" t="str">
        <f t="shared" si="135"/>
        <v/>
      </c>
      <c r="N171" t="str">
        <f t="shared" si="135"/>
        <v/>
      </c>
      <c r="O171" t="str">
        <f t="shared" si="135"/>
        <v/>
      </c>
      <c r="P171" t="str">
        <f t="shared" si="135"/>
        <v/>
      </c>
      <c r="Q171" t="str">
        <f t="shared" si="135"/>
        <v/>
      </c>
      <c r="R171" t="str">
        <f t="shared" si="135"/>
        <v/>
      </c>
      <c r="S171" t="str">
        <f t="shared" si="135"/>
        <v/>
      </c>
      <c r="T171" t="str">
        <f t="shared" si="135"/>
        <v/>
      </c>
      <c r="U171" t="str">
        <f t="shared" si="135"/>
        <v/>
      </c>
      <c r="V171" t="str">
        <f t="shared" si="135"/>
        <v/>
      </c>
      <c r="W171" t="str">
        <f t="shared" si="135"/>
        <v/>
      </c>
      <c r="X171" t="str">
        <f t="shared" si="135"/>
        <v/>
      </c>
      <c r="Y171" t="str">
        <f t="shared" si="135"/>
        <v/>
      </c>
      <c r="Z171" t="str">
        <f t="shared" si="135"/>
        <v/>
      </c>
      <c r="AA171" t="str">
        <f t="shared" si="135"/>
        <v/>
      </c>
      <c r="AB171" t="str">
        <f t="shared" si="135"/>
        <v/>
      </c>
      <c r="AC171" t="str">
        <f t="shared" si="135"/>
        <v/>
      </c>
      <c r="AD171" t="str">
        <f t="shared" si="135"/>
        <v/>
      </c>
      <c r="AE171" t="str">
        <f t="shared" si="135"/>
        <v/>
      </c>
      <c r="AF171" t="str">
        <f t="shared" si="135"/>
        <v/>
      </c>
      <c r="AG171" t="str">
        <f t="shared" si="135"/>
        <v/>
      </c>
      <c r="AH171" t="str">
        <f t="shared" si="135"/>
        <v/>
      </c>
      <c r="AI171" t="str">
        <f t="shared" si="135"/>
        <v/>
      </c>
      <c r="AJ171" t="str">
        <f t="shared" si="135"/>
        <v/>
      </c>
      <c r="AK171" t="str">
        <f t="shared" si="135"/>
        <v/>
      </c>
      <c r="AL171" t="str">
        <f t="shared" si="135"/>
        <v/>
      </c>
      <c r="AM171" t="str">
        <f t="shared" si="135"/>
        <v/>
      </c>
      <c r="AN171" t="str">
        <f t="shared" si="135"/>
        <v/>
      </c>
      <c r="AO171" t="str">
        <f t="shared" si="135"/>
        <v/>
      </c>
      <c r="AP171" t="str">
        <f t="shared" si="135"/>
        <v/>
      </c>
      <c r="AQ171" t="str">
        <f t="shared" si="135"/>
        <v/>
      </c>
      <c r="AR171" t="str">
        <f t="shared" si="135"/>
        <v/>
      </c>
      <c r="AS171" t="str">
        <f t="shared" si="135"/>
        <v/>
      </c>
      <c r="AT171" t="str">
        <f t="shared" si="135"/>
        <v/>
      </c>
      <c r="AU171" t="str">
        <f t="shared" si="135"/>
        <v/>
      </c>
      <c r="AV171" t="str">
        <f t="shared" si="135"/>
        <v/>
      </c>
      <c r="AW171" t="str">
        <f t="shared" si="135"/>
        <v/>
      </c>
      <c r="AX171" t="str">
        <f t="shared" si="135"/>
        <v/>
      </c>
      <c r="AY171" t="str">
        <f t="shared" si="135"/>
        <v/>
      </c>
      <c r="AZ171" t="str">
        <f t="shared" si="135"/>
        <v/>
      </c>
      <c r="BA171" t="str">
        <f t="shared" si="135"/>
        <v/>
      </c>
      <c r="BB171" t="str">
        <f t="shared" si="135"/>
        <v/>
      </c>
      <c r="BC171" t="str">
        <f t="shared" si="135"/>
        <v/>
      </c>
      <c r="BD171" t="str">
        <f t="shared" si="135"/>
        <v/>
      </c>
      <c r="BE171" t="str">
        <f t="shared" si="135"/>
        <v/>
      </c>
      <c r="BF171" t="str">
        <f t="shared" si="135"/>
        <v/>
      </c>
      <c r="BG171" t="str">
        <f t="shared" si="135"/>
        <v/>
      </c>
      <c r="BH171" t="str">
        <f t="shared" si="135"/>
        <v/>
      </c>
      <c r="BI171" t="str">
        <f t="shared" si="135"/>
        <v/>
      </c>
      <c r="BJ171" t="str">
        <f t="shared" si="135"/>
        <v/>
      </c>
      <c r="BK171" t="str">
        <f t="shared" si="135"/>
        <v/>
      </c>
      <c r="BL171" t="str">
        <f t="shared" si="135"/>
        <v/>
      </c>
      <c r="BM171" t="str">
        <f t="shared" ref="BM171:CX171" si="136">IF(NOT(BM69=123456),BM69,IF(NOT(BM69="123456"),BM69,"TEST"))</f>
        <v/>
      </c>
      <c r="BN171" t="str">
        <f t="shared" si="136"/>
        <v/>
      </c>
      <c r="BO171" t="str">
        <f t="shared" si="136"/>
        <v/>
      </c>
      <c r="BP171" t="str">
        <f t="shared" si="136"/>
        <v/>
      </c>
      <c r="BQ171" t="str">
        <f t="shared" si="136"/>
        <v/>
      </c>
      <c r="BR171" t="str">
        <f t="shared" si="136"/>
        <v/>
      </c>
      <c r="BS171" t="str">
        <f t="shared" si="136"/>
        <v/>
      </c>
      <c r="BT171" t="str">
        <f t="shared" si="136"/>
        <v/>
      </c>
      <c r="BU171" t="str">
        <f t="shared" si="136"/>
        <v/>
      </c>
      <c r="BV171" t="str">
        <f t="shared" si="136"/>
        <v/>
      </c>
      <c r="BW171" t="str">
        <f t="shared" si="136"/>
        <v/>
      </c>
      <c r="BX171" t="str">
        <f t="shared" si="136"/>
        <v/>
      </c>
      <c r="BY171" t="str">
        <f t="shared" si="136"/>
        <v/>
      </c>
      <c r="BZ171" t="str">
        <f t="shared" si="136"/>
        <v/>
      </c>
      <c r="CA171" t="str">
        <f t="shared" si="136"/>
        <v/>
      </c>
      <c r="CB171" t="str">
        <f t="shared" si="136"/>
        <v/>
      </c>
      <c r="CC171" t="str">
        <f t="shared" si="136"/>
        <v/>
      </c>
      <c r="CD171" t="str">
        <f t="shared" si="136"/>
        <v/>
      </c>
      <c r="CE171" t="str">
        <f t="shared" si="136"/>
        <v/>
      </c>
      <c r="CF171" t="str">
        <f t="shared" si="136"/>
        <v/>
      </c>
      <c r="CG171" t="str">
        <f t="shared" si="136"/>
        <v/>
      </c>
      <c r="CH171" t="str">
        <f t="shared" si="136"/>
        <v/>
      </c>
      <c r="CI171" t="str">
        <f t="shared" si="136"/>
        <v/>
      </c>
      <c r="CJ171" t="str">
        <f t="shared" si="136"/>
        <v/>
      </c>
      <c r="CK171" t="str">
        <f t="shared" si="136"/>
        <v/>
      </c>
      <c r="CL171" t="str">
        <f t="shared" si="136"/>
        <v/>
      </c>
      <c r="CM171" t="str">
        <f t="shared" si="136"/>
        <v/>
      </c>
      <c r="CN171" t="str">
        <f t="shared" si="136"/>
        <v/>
      </c>
      <c r="CO171" t="str">
        <f t="shared" si="136"/>
        <v/>
      </c>
      <c r="CP171" t="str">
        <f t="shared" si="136"/>
        <v/>
      </c>
      <c r="CQ171" t="str">
        <f t="shared" si="136"/>
        <v/>
      </c>
      <c r="CR171" t="str">
        <f t="shared" si="136"/>
        <v/>
      </c>
      <c r="CS171" t="str">
        <f t="shared" si="136"/>
        <v/>
      </c>
      <c r="CT171" t="str">
        <f t="shared" si="136"/>
        <v/>
      </c>
      <c r="CU171" t="str">
        <f t="shared" si="136"/>
        <v/>
      </c>
      <c r="CV171" t="str">
        <f t="shared" si="136"/>
        <v/>
      </c>
      <c r="CW171" t="str">
        <f t="shared" si="136"/>
        <v/>
      </c>
      <c r="CX171">
        <f t="shared" si="136"/>
        <v>0</v>
      </c>
    </row>
    <row r="172" spans="1:102" x14ac:dyDescent="0.3">
      <c r="A172" t="str">
        <f t="shared" ref="A172:BL172" si="137">IF(NOT(A70=123456),A70,IF(NOT(A70="123456"),A70,"TEST"))</f>
        <v/>
      </c>
      <c r="B172" t="str">
        <f t="shared" si="137"/>
        <v/>
      </c>
      <c r="C172" t="str">
        <f t="shared" si="137"/>
        <v/>
      </c>
      <c r="D172" t="str">
        <f t="shared" si="137"/>
        <v/>
      </c>
      <c r="E172" t="str">
        <f t="shared" si="137"/>
        <v/>
      </c>
      <c r="F172" t="str">
        <f t="shared" si="137"/>
        <v/>
      </c>
      <c r="G172" t="str">
        <f t="shared" si="137"/>
        <v/>
      </c>
      <c r="H172" t="str">
        <f t="shared" si="137"/>
        <v/>
      </c>
      <c r="I172" t="str">
        <f t="shared" si="137"/>
        <v/>
      </c>
      <c r="J172" t="str">
        <f t="shared" si="137"/>
        <v/>
      </c>
      <c r="K172" t="str">
        <f t="shared" si="137"/>
        <v/>
      </c>
      <c r="L172" t="str">
        <f t="shared" si="137"/>
        <v/>
      </c>
      <c r="M172" t="str">
        <f t="shared" si="137"/>
        <v/>
      </c>
      <c r="N172" t="str">
        <f t="shared" si="137"/>
        <v/>
      </c>
      <c r="O172" t="str">
        <f t="shared" si="137"/>
        <v/>
      </c>
      <c r="P172" t="str">
        <f t="shared" si="137"/>
        <v/>
      </c>
      <c r="Q172" t="str">
        <f t="shared" si="137"/>
        <v/>
      </c>
      <c r="R172" t="str">
        <f t="shared" si="137"/>
        <v/>
      </c>
      <c r="S172" t="str">
        <f t="shared" si="137"/>
        <v/>
      </c>
      <c r="T172" t="str">
        <f t="shared" si="137"/>
        <v/>
      </c>
      <c r="U172" t="str">
        <f t="shared" si="137"/>
        <v/>
      </c>
      <c r="V172" t="str">
        <f t="shared" si="137"/>
        <v/>
      </c>
      <c r="W172" t="str">
        <f t="shared" si="137"/>
        <v/>
      </c>
      <c r="X172" t="str">
        <f t="shared" si="137"/>
        <v/>
      </c>
      <c r="Y172" t="str">
        <f t="shared" si="137"/>
        <v/>
      </c>
      <c r="Z172" t="str">
        <f t="shared" si="137"/>
        <v/>
      </c>
      <c r="AA172" t="str">
        <f t="shared" si="137"/>
        <v/>
      </c>
      <c r="AB172" t="str">
        <f t="shared" si="137"/>
        <v/>
      </c>
      <c r="AC172" t="str">
        <f t="shared" si="137"/>
        <v/>
      </c>
      <c r="AD172" t="str">
        <f t="shared" si="137"/>
        <v/>
      </c>
      <c r="AE172" t="str">
        <f t="shared" si="137"/>
        <v/>
      </c>
      <c r="AF172" t="str">
        <f t="shared" si="137"/>
        <v/>
      </c>
      <c r="AG172" t="str">
        <f t="shared" si="137"/>
        <v/>
      </c>
      <c r="AH172" t="str">
        <f t="shared" si="137"/>
        <v/>
      </c>
      <c r="AI172" t="str">
        <f t="shared" si="137"/>
        <v/>
      </c>
      <c r="AJ172" t="str">
        <f t="shared" si="137"/>
        <v/>
      </c>
      <c r="AK172" t="str">
        <f t="shared" si="137"/>
        <v/>
      </c>
      <c r="AL172" t="str">
        <f t="shared" si="137"/>
        <v/>
      </c>
      <c r="AM172" t="str">
        <f t="shared" si="137"/>
        <v/>
      </c>
      <c r="AN172" t="str">
        <f t="shared" si="137"/>
        <v/>
      </c>
      <c r="AO172" t="str">
        <f t="shared" si="137"/>
        <v/>
      </c>
      <c r="AP172" t="str">
        <f t="shared" si="137"/>
        <v/>
      </c>
      <c r="AQ172" t="str">
        <f t="shared" si="137"/>
        <v/>
      </c>
      <c r="AR172" t="str">
        <f t="shared" si="137"/>
        <v/>
      </c>
      <c r="AS172" t="str">
        <f t="shared" si="137"/>
        <v/>
      </c>
      <c r="AT172" t="str">
        <f t="shared" si="137"/>
        <v/>
      </c>
      <c r="AU172" t="str">
        <f t="shared" si="137"/>
        <v/>
      </c>
      <c r="AV172" t="str">
        <f t="shared" si="137"/>
        <v/>
      </c>
      <c r="AW172" t="str">
        <f t="shared" si="137"/>
        <v/>
      </c>
      <c r="AX172" t="str">
        <f t="shared" si="137"/>
        <v/>
      </c>
      <c r="AY172" t="str">
        <f t="shared" si="137"/>
        <v/>
      </c>
      <c r="AZ172" t="str">
        <f t="shared" si="137"/>
        <v/>
      </c>
      <c r="BA172" t="str">
        <f t="shared" si="137"/>
        <v/>
      </c>
      <c r="BB172" t="str">
        <f t="shared" si="137"/>
        <v/>
      </c>
      <c r="BC172" t="str">
        <f t="shared" si="137"/>
        <v/>
      </c>
      <c r="BD172" t="str">
        <f t="shared" si="137"/>
        <v/>
      </c>
      <c r="BE172" t="str">
        <f t="shared" si="137"/>
        <v/>
      </c>
      <c r="BF172" t="str">
        <f t="shared" si="137"/>
        <v/>
      </c>
      <c r="BG172" t="str">
        <f t="shared" si="137"/>
        <v/>
      </c>
      <c r="BH172" t="str">
        <f t="shared" si="137"/>
        <v/>
      </c>
      <c r="BI172" t="str">
        <f t="shared" si="137"/>
        <v/>
      </c>
      <c r="BJ172" t="str">
        <f t="shared" si="137"/>
        <v/>
      </c>
      <c r="BK172" t="str">
        <f t="shared" si="137"/>
        <v/>
      </c>
      <c r="BL172" t="str">
        <f t="shared" si="137"/>
        <v/>
      </c>
      <c r="BM172" t="str">
        <f t="shared" ref="BM172:CX172" si="138">IF(NOT(BM70=123456),BM70,IF(NOT(BM70="123456"),BM70,"TEST"))</f>
        <v/>
      </c>
      <c r="BN172" t="str">
        <f t="shared" si="138"/>
        <v/>
      </c>
      <c r="BO172" t="str">
        <f t="shared" si="138"/>
        <v/>
      </c>
      <c r="BP172" t="str">
        <f t="shared" si="138"/>
        <v/>
      </c>
      <c r="BQ172" t="str">
        <f t="shared" si="138"/>
        <v/>
      </c>
      <c r="BR172" t="str">
        <f t="shared" si="138"/>
        <v/>
      </c>
      <c r="BS172" t="str">
        <f t="shared" si="138"/>
        <v/>
      </c>
      <c r="BT172" t="str">
        <f t="shared" si="138"/>
        <v/>
      </c>
      <c r="BU172" t="str">
        <f t="shared" si="138"/>
        <v/>
      </c>
      <c r="BV172" t="str">
        <f t="shared" si="138"/>
        <v/>
      </c>
      <c r="BW172" t="str">
        <f t="shared" si="138"/>
        <v/>
      </c>
      <c r="BX172" t="str">
        <f t="shared" si="138"/>
        <v/>
      </c>
      <c r="BY172" t="str">
        <f t="shared" si="138"/>
        <v/>
      </c>
      <c r="BZ172" t="str">
        <f t="shared" si="138"/>
        <v/>
      </c>
      <c r="CA172" t="str">
        <f t="shared" si="138"/>
        <v/>
      </c>
      <c r="CB172" t="str">
        <f t="shared" si="138"/>
        <v/>
      </c>
      <c r="CC172" t="str">
        <f t="shared" si="138"/>
        <v/>
      </c>
      <c r="CD172" t="str">
        <f t="shared" si="138"/>
        <v/>
      </c>
      <c r="CE172" t="str">
        <f t="shared" si="138"/>
        <v/>
      </c>
      <c r="CF172" t="str">
        <f t="shared" si="138"/>
        <v/>
      </c>
      <c r="CG172" t="str">
        <f t="shared" si="138"/>
        <v/>
      </c>
      <c r="CH172" t="str">
        <f t="shared" si="138"/>
        <v/>
      </c>
      <c r="CI172" t="str">
        <f t="shared" si="138"/>
        <v/>
      </c>
      <c r="CJ172" t="str">
        <f t="shared" si="138"/>
        <v/>
      </c>
      <c r="CK172" t="str">
        <f t="shared" si="138"/>
        <v/>
      </c>
      <c r="CL172" t="str">
        <f t="shared" si="138"/>
        <v/>
      </c>
      <c r="CM172" t="str">
        <f t="shared" si="138"/>
        <v/>
      </c>
      <c r="CN172" t="str">
        <f t="shared" si="138"/>
        <v/>
      </c>
      <c r="CO172" t="str">
        <f t="shared" si="138"/>
        <v/>
      </c>
      <c r="CP172" t="str">
        <f t="shared" si="138"/>
        <v/>
      </c>
      <c r="CQ172" t="str">
        <f t="shared" si="138"/>
        <v/>
      </c>
      <c r="CR172" t="str">
        <f t="shared" si="138"/>
        <v/>
      </c>
      <c r="CS172" t="str">
        <f t="shared" si="138"/>
        <v/>
      </c>
      <c r="CT172" t="str">
        <f t="shared" si="138"/>
        <v/>
      </c>
      <c r="CU172" t="str">
        <f t="shared" si="138"/>
        <v/>
      </c>
      <c r="CV172" t="str">
        <f t="shared" si="138"/>
        <v/>
      </c>
      <c r="CW172" t="str">
        <f t="shared" si="138"/>
        <v/>
      </c>
      <c r="CX172">
        <f t="shared" si="138"/>
        <v>0</v>
      </c>
    </row>
    <row r="173" spans="1:102" x14ac:dyDescent="0.3">
      <c r="A173" t="str">
        <f t="shared" ref="A173:BL173" si="139">IF(NOT(A71=123456),A71,IF(NOT(A71="123456"),A71,"TEST"))</f>
        <v/>
      </c>
      <c r="B173" t="str">
        <f t="shared" si="139"/>
        <v/>
      </c>
      <c r="C173" t="str">
        <f t="shared" si="139"/>
        <v/>
      </c>
      <c r="D173" t="str">
        <f t="shared" si="139"/>
        <v/>
      </c>
      <c r="E173" t="str">
        <f t="shared" si="139"/>
        <v/>
      </c>
      <c r="F173" t="str">
        <f t="shared" si="139"/>
        <v/>
      </c>
      <c r="G173" t="str">
        <f t="shared" si="139"/>
        <v/>
      </c>
      <c r="H173" t="str">
        <f t="shared" si="139"/>
        <v/>
      </c>
      <c r="I173" t="str">
        <f t="shared" si="139"/>
        <v/>
      </c>
      <c r="J173" t="str">
        <f t="shared" si="139"/>
        <v/>
      </c>
      <c r="K173" t="str">
        <f t="shared" si="139"/>
        <v/>
      </c>
      <c r="L173" t="str">
        <f t="shared" si="139"/>
        <v/>
      </c>
      <c r="M173" t="str">
        <f t="shared" si="139"/>
        <v/>
      </c>
      <c r="N173" t="str">
        <f t="shared" si="139"/>
        <v/>
      </c>
      <c r="O173" t="str">
        <f t="shared" si="139"/>
        <v/>
      </c>
      <c r="P173" t="str">
        <f t="shared" si="139"/>
        <v/>
      </c>
      <c r="Q173" t="str">
        <f t="shared" si="139"/>
        <v/>
      </c>
      <c r="R173" t="str">
        <f t="shared" si="139"/>
        <v/>
      </c>
      <c r="S173" t="str">
        <f t="shared" si="139"/>
        <v/>
      </c>
      <c r="T173" t="str">
        <f t="shared" si="139"/>
        <v/>
      </c>
      <c r="U173" t="str">
        <f t="shared" si="139"/>
        <v/>
      </c>
      <c r="V173" t="str">
        <f t="shared" si="139"/>
        <v/>
      </c>
      <c r="W173" t="str">
        <f t="shared" si="139"/>
        <v/>
      </c>
      <c r="X173" t="str">
        <f t="shared" si="139"/>
        <v/>
      </c>
      <c r="Y173" t="str">
        <f t="shared" si="139"/>
        <v/>
      </c>
      <c r="Z173" t="str">
        <f t="shared" si="139"/>
        <v/>
      </c>
      <c r="AA173" t="str">
        <f t="shared" si="139"/>
        <v/>
      </c>
      <c r="AB173" t="str">
        <f t="shared" si="139"/>
        <v/>
      </c>
      <c r="AC173" t="str">
        <f t="shared" si="139"/>
        <v/>
      </c>
      <c r="AD173" t="str">
        <f t="shared" si="139"/>
        <v/>
      </c>
      <c r="AE173" t="str">
        <f t="shared" si="139"/>
        <v/>
      </c>
      <c r="AF173" t="str">
        <f t="shared" si="139"/>
        <v/>
      </c>
      <c r="AG173" t="str">
        <f t="shared" si="139"/>
        <v/>
      </c>
      <c r="AH173" t="str">
        <f t="shared" si="139"/>
        <v/>
      </c>
      <c r="AI173" t="str">
        <f t="shared" si="139"/>
        <v/>
      </c>
      <c r="AJ173" t="str">
        <f t="shared" si="139"/>
        <v/>
      </c>
      <c r="AK173" t="str">
        <f t="shared" si="139"/>
        <v/>
      </c>
      <c r="AL173" t="str">
        <f t="shared" si="139"/>
        <v/>
      </c>
      <c r="AM173" t="str">
        <f t="shared" si="139"/>
        <v/>
      </c>
      <c r="AN173" t="str">
        <f t="shared" si="139"/>
        <v/>
      </c>
      <c r="AO173" t="str">
        <f t="shared" si="139"/>
        <v/>
      </c>
      <c r="AP173" t="str">
        <f t="shared" si="139"/>
        <v/>
      </c>
      <c r="AQ173" t="str">
        <f t="shared" si="139"/>
        <v/>
      </c>
      <c r="AR173" t="str">
        <f t="shared" si="139"/>
        <v/>
      </c>
      <c r="AS173" t="str">
        <f t="shared" si="139"/>
        <v/>
      </c>
      <c r="AT173" t="str">
        <f t="shared" si="139"/>
        <v/>
      </c>
      <c r="AU173" t="str">
        <f t="shared" si="139"/>
        <v/>
      </c>
      <c r="AV173" t="str">
        <f t="shared" si="139"/>
        <v/>
      </c>
      <c r="AW173" t="str">
        <f t="shared" si="139"/>
        <v/>
      </c>
      <c r="AX173" t="str">
        <f t="shared" si="139"/>
        <v/>
      </c>
      <c r="AY173" t="str">
        <f t="shared" si="139"/>
        <v/>
      </c>
      <c r="AZ173" t="str">
        <f t="shared" si="139"/>
        <v/>
      </c>
      <c r="BA173" t="str">
        <f t="shared" si="139"/>
        <v/>
      </c>
      <c r="BB173" t="str">
        <f t="shared" si="139"/>
        <v/>
      </c>
      <c r="BC173" t="str">
        <f t="shared" si="139"/>
        <v/>
      </c>
      <c r="BD173" t="str">
        <f t="shared" si="139"/>
        <v/>
      </c>
      <c r="BE173" t="str">
        <f t="shared" si="139"/>
        <v/>
      </c>
      <c r="BF173" t="str">
        <f t="shared" si="139"/>
        <v/>
      </c>
      <c r="BG173" t="str">
        <f t="shared" si="139"/>
        <v/>
      </c>
      <c r="BH173" t="str">
        <f t="shared" si="139"/>
        <v/>
      </c>
      <c r="BI173" t="str">
        <f t="shared" si="139"/>
        <v/>
      </c>
      <c r="BJ173" t="str">
        <f t="shared" si="139"/>
        <v/>
      </c>
      <c r="BK173" t="str">
        <f t="shared" si="139"/>
        <v/>
      </c>
      <c r="BL173" t="str">
        <f t="shared" si="139"/>
        <v/>
      </c>
      <c r="BM173" t="str">
        <f t="shared" ref="BM173:CX173" si="140">IF(NOT(BM71=123456),BM71,IF(NOT(BM71="123456"),BM71,"TEST"))</f>
        <v/>
      </c>
      <c r="BN173" t="str">
        <f t="shared" si="140"/>
        <v/>
      </c>
      <c r="BO173" t="str">
        <f t="shared" si="140"/>
        <v/>
      </c>
      <c r="BP173" t="str">
        <f t="shared" si="140"/>
        <v/>
      </c>
      <c r="BQ173" t="str">
        <f t="shared" si="140"/>
        <v/>
      </c>
      <c r="BR173" t="str">
        <f t="shared" si="140"/>
        <v/>
      </c>
      <c r="BS173" t="str">
        <f t="shared" si="140"/>
        <v/>
      </c>
      <c r="BT173" t="str">
        <f t="shared" si="140"/>
        <v/>
      </c>
      <c r="BU173" t="str">
        <f t="shared" si="140"/>
        <v/>
      </c>
      <c r="BV173" t="str">
        <f t="shared" si="140"/>
        <v/>
      </c>
      <c r="BW173" t="str">
        <f t="shared" si="140"/>
        <v/>
      </c>
      <c r="BX173" t="str">
        <f t="shared" si="140"/>
        <v/>
      </c>
      <c r="BY173" t="str">
        <f t="shared" si="140"/>
        <v/>
      </c>
      <c r="BZ173" t="str">
        <f t="shared" si="140"/>
        <v/>
      </c>
      <c r="CA173" t="str">
        <f t="shared" si="140"/>
        <v/>
      </c>
      <c r="CB173" t="str">
        <f t="shared" si="140"/>
        <v/>
      </c>
      <c r="CC173" t="str">
        <f t="shared" si="140"/>
        <v/>
      </c>
      <c r="CD173" t="str">
        <f t="shared" si="140"/>
        <v/>
      </c>
      <c r="CE173" t="str">
        <f t="shared" si="140"/>
        <v/>
      </c>
      <c r="CF173" t="str">
        <f t="shared" si="140"/>
        <v/>
      </c>
      <c r="CG173" t="str">
        <f t="shared" si="140"/>
        <v/>
      </c>
      <c r="CH173" t="str">
        <f t="shared" si="140"/>
        <v/>
      </c>
      <c r="CI173" t="str">
        <f t="shared" si="140"/>
        <v/>
      </c>
      <c r="CJ173" t="str">
        <f t="shared" si="140"/>
        <v/>
      </c>
      <c r="CK173" t="str">
        <f t="shared" si="140"/>
        <v/>
      </c>
      <c r="CL173" t="str">
        <f t="shared" si="140"/>
        <v/>
      </c>
      <c r="CM173" t="str">
        <f t="shared" si="140"/>
        <v/>
      </c>
      <c r="CN173" t="str">
        <f t="shared" si="140"/>
        <v/>
      </c>
      <c r="CO173" t="str">
        <f t="shared" si="140"/>
        <v/>
      </c>
      <c r="CP173" t="str">
        <f t="shared" si="140"/>
        <v/>
      </c>
      <c r="CQ173" t="str">
        <f t="shared" si="140"/>
        <v/>
      </c>
      <c r="CR173" t="str">
        <f t="shared" si="140"/>
        <v/>
      </c>
      <c r="CS173" t="str">
        <f t="shared" si="140"/>
        <v/>
      </c>
      <c r="CT173" t="str">
        <f t="shared" si="140"/>
        <v/>
      </c>
      <c r="CU173" t="str">
        <f t="shared" si="140"/>
        <v/>
      </c>
      <c r="CV173" t="str">
        <f t="shared" si="140"/>
        <v/>
      </c>
      <c r="CW173" t="str">
        <f t="shared" si="140"/>
        <v/>
      </c>
      <c r="CX173">
        <f t="shared" si="140"/>
        <v>0</v>
      </c>
    </row>
    <row r="174" spans="1:102" x14ac:dyDescent="0.3">
      <c r="A174" t="str">
        <f t="shared" ref="A174:BL174" si="141">IF(NOT(A72=123456),A72,IF(NOT(A72="123456"),A72,"TEST"))</f>
        <v/>
      </c>
      <c r="B174" t="str">
        <f t="shared" si="141"/>
        <v/>
      </c>
      <c r="C174" t="str">
        <f t="shared" si="141"/>
        <v/>
      </c>
      <c r="D174" t="str">
        <f t="shared" si="141"/>
        <v/>
      </c>
      <c r="E174" t="str">
        <f t="shared" si="141"/>
        <v/>
      </c>
      <c r="F174" t="str">
        <f t="shared" si="141"/>
        <v/>
      </c>
      <c r="G174" t="str">
        <f t="shared" si="141"/>
        <v/>
      </c>
      <c r="H174" t="str">
        <f t="shared" si="141"/>
        <v/>
      </c>
      <c r="I174" t="str">
        <f t="shared" si="141"/>
        <v/>
      </c>
      <c r="J174" t="str">
        <f t="shared" si="141"/>
        <v/>
      </c>
      <c r="K174" t="str">
        <f t="shared" si="141"/>
        <v/>
      </c>
      <c r="L174" t="str">
        <f t="shared" si="141"/>
        <v/>
      </c>
      <c r="M174" t="str">
        <f t="shared" si="141"/>
        <v/>
      </c>
      <c r="N174" t="str">
        <f t="shared" si="141"/>
        <v/>
      </c>
      <c r="O174" t="str">
        <f t="shared" si="141"/>
        <v/>
      </c>
      <c r="P174" t="str">
        <f t="shared" si="141"/>
        <v/>
      </c>
      <c r="Q174" t="str">
        <f t="shared" si="141"/>
        <v/>
      </c>
      <c r="R174" t="str">
        <f t="shared" si="141"/>
        <v/>
      </c>
      <c r="S174" t="str">
        <f t="shared" si="141"/>
        <v/>
      </c>
      <c r="T174" t="str">
        <f t="shared" si="141"/>
        <v/>
      </c>
      <c r="U174" t="str">
        <f t="shared" si="141"/>
        <v/>
      </c>
      <c r="V174" t="str">
        <f t="shared" si="141"/>
        <v/>
      </c>
      <c r="W174" t="str">
        <f t="shared" si="141"/>
        <v/>
      </c>
      <c r="X174" t="str">
        <f t="shared" si="141"/>
        <v/>
      </c>
      <c r="Y174" t="str">
        <f t="shared" si="141"/>
        <v/>
      </c>
      <c r="Z174" t="str">
        <f t="shared" si="141"/>
        <v/>
      </c>
      <c r="AA174" t="str">
        <f t="shared" si="141"/>
        <v/>
      </c>
      <c r="AB174" t="str">
        <f t="shared" si="141"/>
        <v/>
      </c>
      <c r="AC174" t="str">
        <f t="shared" si="141"/>
        <v/>
      </c>
      <c r="AD174" t="str">
        <f t="shared" si="141"/>
        <v/>
      </c>
      <c r="AE174" t="str">
        <f t="shared" si="141"/>
        <v/>
      </c>
      <c r="AF174" t="str">
        <f t="shared" si="141"/>
        <v/>
      </c>
      <c r="AG174" t="str">
        <f t="shared" si="141"/>
        <v/>
      </c>
      <c r="AH174" t="str">
        <f t="shared" si="141"/>
        <v/>
      </c>
      <c r="AI174" t="str">
        <f t="shared" si="141"/>
        <v/>
      </c>
      <c r="AJ174" t="str">
        <f t="shared" si="141"/>
        <v/>
      </c>
      <c r="AK174" t="str">
        <f t="shared" si="141"/>
        <v/>
      </c>
      <c r="AL174" t="str">
        <f t="shared" si="141"/>
        <v/>
      </c>
      <c r="AM174" t="str">
        <f t="shared" si="141"/>
        <v/>
      </c>
      <c r="AN174" t="str">
        <f t="shared" si="141"/>
        <v/>
      </c>
      <c r="AO174" t="str">
        <f t="shared" si="141"/>
        <v/>
      </c>
      <c r="AP174" t="str">
        <f t="shared" si="141"/>
        <v/>
      </c>
      <c r="AQ174" t="str">
        <f t="shared" si="141"/>
        <v/>
      </c>
      <c r="AR174" t="str">
        <f t="shared" si="141"/>
        <v/>
      </c>
      <c r="AS174" t="str">
        <f t="shared" si="141"/>
        <v/>
      </c>
      <c r="AT174" t="str">
        <f t="shared" si="141"/>
        <v/>
      </c>
      <c r="AU174" t="str">
        <f t="shared" si="141"/>
        <v/>
      </c>
      <c r="AV174" t="str">
        <f t="shared" si="141"/>
        <v/>
      </c>
      <c r="AW174" t="str">
        <f t="shared" si="141"/>
        <v/>
      </c>
      <c r="AX174" t="str">
        <f t="shared" si="141"/>
        <v/>
      </c>
      <c r="AY174" t="str">
        <f t="shared" si="141"/>
        <v/>
      </c>
      <c r="AZ174" t="str">
        <f t="shared" si="141"/>
        <v/>
      </c>
      <c r="BA174" t="str">
        <f t="shared" si="141"/>
        <v/>
      </c>
      <c r="BB174" t="str">
        <f t="shared" si="141"/>
        <v/>
      </c>
      <c r="BC174" t="str">
        <f t="shared" si="141"/>
        <v/>
      </c>
      <c r="BD174" t="str">
        <f t="shared" si="141"/>
        <v/>
      </c>
      <c r="BE174" t="str">
        <f t="shared" si="141"/>
        <v/>
      </c>
      <c r="BF174" t="str">
        <f t="shared" si="141"/>
        <v/>
      </c>
      <c r="BG174" t="str">
        <f t="shared" si="141"/>
        <v/>
      </c>
      <c r="BH174" t="str">
        <f t="shared" si="141"/>
        <v/>
      </c>
      <c r="BI174" t="str">
        <f t="shared" si="141"/>
        <v/>
      </c>
      <c r="BJ174" t="str">
        <f t="shared" si="141"/>
        <v/>
      </c>
      <c r="BK174" t="str">
        <f t="shared" si="141"/>
        <v/>
      </c>
      <c r="BL174" t="str">
        <f t="shared" si="141"/>
        <v/>
      </c>
      <c r="BM174" t="str">
        <f t="shared" ref="BM174:CX174" si="142">IF(NOT(BM72=123456),BM72,IF(NOT(BM72="123456"),BM72,"TEST"))</f>
        <v/>
      </c>
      <c r="BN174" t="str">
        <f t="shared" si="142"/>
        <v/>
      </c>
      <c r="BO174" t="str">
        <f t="shared" si="142"/>
        <v/>
      </c>
      <c r="BP174" t="str">
        <f t="shared" si="142"/>
        <v/>
      </c>
      <c r="BQ174" t="str">
        <f t="shared" si="142"/>
        <v/>
      </c>
      <c r="BR174" t="str">
        <f t="shared" si="142"/>
        <v/>
      </c>
      <c r="BS174" t="str">
        <f t="shared" si="142"/>
        <v/>
      </c>
      <c r="BT174" t="str">
        <f t="shared" si="142"/>
        <v/>
      </c>
      <c r="BU174" t="str">
        <f t="shared" si="142"/>
        <v/>
      </c>
      <c r="BV174" t="str">
        <f t="shared" si="142"/>
        <v/>
      </c>
      <c r="BW174" t="str">
        <f t="shared" si="142"/>
        <v/>
      </c>
      <c r="BX174" t="str">
        <f t="shared" si="142"/>
        <v/>
      </c>
      <c r="BY174" t="str">
        <f t="shared" si="142"/>
        <v/>
      </c>
      <c r="BZ174" t="str">
        <f t="shared" si="142"/>
        <v/>
      </c>
      <c r="CA174" t="str">
        <f t="shared" si="142"/>
        <v/>
      </c>
      <c r="CB174" t="str">
        <f t="shared" si="142"/>
        <v/>
      </c>
      <c r="CC174" t="str">
        <f t="shared" si="142"/>
        <v/>
      </c>
      <c r="CD174" t="str">
        <f t="shared" si="142"/>
        <v/>
      </c>
      <c r="CE174" t="str">
        <f t="shared" si="142"/>
        <v/>
      </c>
      <c r="CF174" t="str">
        <f t="shared" si="142"/>
        <v/>
      </c>
      <c r="CG174" t="str">
        <f t="shared" si="142"/>
        <v/>
      </c>
      <c r="CH174" t="str">
        <f t="shared" si="142"/>
        <v/>
      </c>
      <c r="CI174" t="str">
        <f t="shared" si="142"/>
        <v/>
      </c>
      <c r="CJ174" t="str">
        <f t="shared" si="142"/>
        <v/>
      </c>
      <c r="CK174" t="str">
        <f t="shared" si="142"/>
        <v/>
      </c>
      <c r="CL174" t="str">
        <f t="shared" si="142"/>
        <v/>
      </c>
      <c r="CM174" t="str">
        <f t="shared" si="142"/>
        <v/>
      </c>
      <c r="CN174" t="str">
        <f t="shared" si="142"/>
        <v/>
      </c>
      <c r="CO174" t="str">
        <f t="shared" si="142"/>
        <v/>
      </c>
      <c r="CP174" t="str">
        <f t="shared" si="142"/>
        <v/>
      </c>
      <c r="CQ174" t="str">
        <f t="shared" si="142"/>
        <v/>
      </c>
      <c r="CR174" t="str">
        <f t="shared" si="142"/>
        <v/>
      </c>
      <c r="CS174" t="str">
        <f t="shared" si="142"/>
        <v/>
      </c>
      <c r="CT174" t="str">
        <f t="shared" si="142"/>
        <v/>
      </c>
      <c r="CU174" t="str">
        <f t="shared" si="142"/>
        <v/>
      </c>
      <c r="CV174" t="str">
        <f t="shared" si="142"/>
        <v/>
      </c>
      <c r="CW174" t="str">
        <f t="shared" si="142"/>
        <v/>
      </c>
      <c r="CX174">
        <f t="shared" si="142"/>
        <v>0</v>
      </c>
    </row>
    <row r="175" spans="1:102" x14ac:dyDescent="0.3">
      <c r="A175" t="str">
        <f t="shared" ref="A175:BL175" si="143">IF(NOT(A73=123456),A73,IF(NOT(A73="123456"),A73,"TEST"))</f>
        <v/>
      </c>
      <c r="B175" t="str">
        <f t="shared" si="143"/>
        <v/>
      </c>
      <c r="C175" t="str">
        <f t="shared" si="143"/>
        <v/>
      </c>
      <c r="D175" t="str">
        <f t="shared" si="143"/>
        <v/>
      </c>
      <c r="E175" t="str">
        <f t="shared" si="143"/>
        <v/>
      </c>
      <c r="F175" t="str">
        <f t="shared" si="143"/>
        <v/>
      </c>
      <c r="G175" t="str">
        <f t="shared" si="143"/>
        <v/>
      </c>
      <c r="H175" t="str">
        <f t="shared" si="143"/>
        <v/>
      </c>
      <c r="I175" t="str">
        <f t="shared" si="143"/>
        <v/>
      </c>
      <c r="J175" t="str">
        <f t="shared" si="143"/>
        <v/>
      </c>
      <c r="K175" t="str">
        <f t="shared" si="143"/>
        <v/>
      </c>
      <c r="L175" t="str">
        <f t="shared" si="143"/>
        <v/>
      </c>
      <c r="M175" t="str">
        <f t="shared" si="143"/>
        <v/>
      </c>
      <c r="N175" t="str">
        <f t="shared" si="143"/>
        <v/>
      </c>
      <c r="O175" t="str">
        <f t="shared" si="143"/>
        <v/>
      </c>
      <c r="P175" t="str">
        <f t="shared" si="143"/>
        <v/>
      </c>
      <c r="Q175" t="str">
        <f t="shared" si="143"/>
        <v/>
      </c>
      <c r="R175" t="str">
        <f t="shared" si="143"/>
        <v/>
      </c>
      <c r="S175" t="str">
        <f t="shared" si="143"/>
        <v/>
      </c>
      <c r="T175" t="str">
        <f t="shared" si="143"/>
        <v/>
      </c>
      <c r="U175" t="str">
        <f t="shared" si="143"/>
        <v/>
      </c>
      <c r="V175" t="str">
        <f t="shared" si="143"/>
        <v/>
      </c>
      <c r="W175" t="str">
        <f t="shared" si="143"/>
        <v/>
      </c>
      <c r="X175" t="str">
        <f t="shared" si="143"/>
        <v/>
      </c>
      <c r="Y175" t="str">
        <f t="shared" si="143"/>
        <v/>
      </c>
      <c r="Z175" t="str">
        <f t="shared" si="143"/>
        <v/>
      </c>
      <c r="AA175" t="str">
        <f t="shared" si="143"/>
        <v/>
      </c>
      <c r="AB175" t="str">
        <f t="shared" si="143"/>
        <v/>
      </c>
      <c r="AC175" t="str">
        <f t="shared" si="143"/>
        <v/>
      </c>
      <c r="AD175" t="str">
        <f t="shared" si="143"/>
        <v/>
      </c>
      <c r="AE175" t="str">
        <f t="shared" si="143"/>
        <v/>
      </c>
      <c r="AF175" t="str">
        <f t="shared" si="143"/>
        <v/>
      </c>
      <c r="AG175" t="str">
        <f t="shared" si="143"/>
        <v/>
      </c>
      <c r="AH175" t="str">
        <f t="shared" si="143"/>
        <v/>
      </c>
      <c r="AI175" t="str">
        <f t="shared" si="143"/>
        <v/>
      </c>
      <c r="AJ175" t="str">
        <f t="shared" si="143"/>
        <v/>
      </c>
      <c r="AK175" t="str">
        <f t="shared" si="143"/>
        <v/>
      </c>
      <c r="AL175" t="str">
        <f t="shared" si="143"/>
        <v/>
      </c>
      <c r="AM175" t="str">
        <f t="shared" si="143"/>
        <v/>
      </c>
      <c r="AN175" t="str">
        <f t="shared" si="143"/>
        <v/>
      </c>
      <c r="AO175" t="str">
        <f t="shared" si="143"/>
        <v/>
      </c>
      <c r="AP175" t="str">
        <f t="shared" si="143"/>
        <v/>
      </c>
      <c r="AQ175" t="str">
        <f t="shared" si="143"/>
        <v/>
      </c>
      <c r="AR175" t="str">
        <f t="shared" si="143"/>
        <v/>
      </c>
      <c r="AS175" t="str">
        <f t="shared" si="143"/>
        <v/>
      </c>
      <c r="AT175" t="str">
        <f t="shared" si="143"/>
        <v/>
      </c>
      <c r="AU175" t="str">
        <f t="shared" si="143"/>
        <v/>
      </c>
      <c r="AV175" t="str">
        <f t="shared" si="143"/>
        <v/>
      </c>
      <c r="AW175" t="str">
        <f t="shared" si="143"/>
        <v/>
      </c>
      <c r="AX175" t="str">
        <f t="shared" si="143"/>
        <v/>
      </c>
      <c r="AY175" t="str">
        <f t="shared" si="143"/>
        <v/>
      </c>
      <c r="AZ175" t="str">
        <f t="shared" si="143"/>
        <v/>
      </c>
      <c r="BA175" t="str">
        <f t="shared" si="143"/>
        <v/>
      </c>
      <c r="BB175" t="str">
        <f t="shared" si="143"/>
        <v/>
      </c>
      <c r="BC175" t="str">
        <f t="shared" si="143"/>
        <v/>
      </c>
      <c r="BD175" t="str">
        <f t="shared" si="143"/>
        <v/>
      </c>
      <c r="BE175" t="str">
        <f t="shared" si="143"/>
        <v/>
      </c>
      <c r="BF175" t="str">
        <f t="shared" si="143"/>
        <v/>
      </c>
      <c r="BG175" t="str">
        <f t="shared" si="143"/>
        <v/>
      </c>
      <c r="BH175" t="str">
        <f t="shared" si="143"/>
        <v/>
      </c>
      <c r="BI175" t="str">
        <f t="shared" si="143"/>
        <v/>
      </c>
      <c r="BJ175" t="str">
        <f t="shared" si="143"/>
        <v/>
      </c>
      <c r="BK175" t="str">
        <f t="shared" si="143"/>
        <v/>
      </c>
      <c r="BL175" t="str">
        <f t="shared" si="143"/>
        <v/>
      </c>
      <c r="BM175" t="str">
        <f t="shared" ref="BM175:CX175" si="144">IF(NOT(BM73=123456),BM73,IF(NOT(BM73="123456"),BM73,"TEST"))</f>
        <v/>
      </c>
      <c r="BN175" t="str">
        <f t="shared" si="144"/>
        <v/>
      </c>
      <c r="BO175" t="str">
        <f t="shared" si="144"/>
        <v/>
      </c>
      <c r="BP175" t="str">
        <f t="shared" si="144"/>
        <v/>
      </c>
      <c r="BQ175" t="str">
        <f t="shared" si="144"/>
        <v/>
      </c>
      <c r="BR175" t="str">
        <f t="shared" si="144"/>
        <v/>
      </c>
      <c r="BS175" t="str">
        <f t="shared" si="144"/>
        <v/>
      </c>
      <c r="BT175" t="str">
        <f t="shared" si="144"/>
        <v/>
      </c>
      <c r="BU175" t="str">
        <f t="shared" si="144"/>
        <v/>
      </c>
      <c r="BV175" t="str">
        <f t="shared" si="144"/>
        <v/>
      </c>
      <c r="BW175" t="str">
        <f t="shared" si="144"/>
        <v/>
      </c>
      <c r="BX175" t="str">
        <f t="shared" si="144"/>
        <v/>
      </c>
      <c r="BY175" t="str">
        <f t="shared" si="144"/>
        <v/>
      </c>
      <c r="BZ175" t="str">
        <f t="shared" si="144"/>
        <v/>
      </c>
      <c r="CA175" t="str">
        <f t="shared" si="144"/>
        <v/>
      </c>
      <c r="CB175" t="str">
        <f t="shared" si="144"/>
        <v/>
      </c>
      <c r="CC175" t="str">
        <f t="shared" si="144"/>
        <v/>
      </c>
      <c r="CD175" t="str">
        <f t="shared" si="144"/>
        <v/>
      </c>
      <c r="CE175" t="str">
        <f t="shared" si="144"/>
        <v/>
      </c>
      <c r="CF175" t="str">
        <f t="shared" si="144"/>
        <v/>
      </c>
      <c r="CG175" t="str">
        <f t="shared" si="144"/>
        <v/>
      </c>
      <c r="CH175" t="str">
        <f t="shared" si="144"/>
        <v/>
      </c>
      <c r="CI175" t="str">
        <f t="shared" si="144"/>
        <v/>
      </c>
      <c r="CJ175" t="str">
        <f t="shared" si="144"/>
        <v/>
      </c>
      <c r="CK175" t="str">
        <f t="shared" si="144"/>
        <v/>
      </c>
      <c r="CL175" t="str">
        <f t="shared" si="144"/>
        <v/>
      </c>
      <c r="CM175" t="str">
        <f t="shared" si="144"/>
        <v/>
      </c>
      <c r="CN175" t="str">
        <f t="shared" si="144"/>
        <v/>
      </c>
      <c r="CO175" t="str">
        <f t="shared" si="144"/>
        <v/>
      </c>
      <c r="CP175" t="str">
        <f t="shared" si="144"/>
        <v/>
      </c>
      <c r="CQ175" t="str">
        <f t="shared" si="144"/>
        <v/>
      </c>
      <c r="CR175" t="str">
        <f t="shared" si="144"/>
        <v/>
      </c>
      <c r="CS175" t="str">
        <f t="shared" si="144"/>
        <v/>
      </c>
      <c r="CT175" t="str">
        <f t="shared" si="144"/>
        <v/>
      </c>
      <c r="CU175" t="str">
        <f t="shared" si="144"/>
        <v/>
      </c>
      <c r="CV175" t="str">
        <f t="shared" si="144"/>
        <v/>
      </c>
      <c r="CW175" t="str">
        <f t="shared" si="144"/>
        <v/>
      </c>
      <c r="CX175">
        <f t="shared" si="144"/>
        <v>0</v>
      </c>
    </row>
    <row r="176" spans="1:102" x14ac:dyDescent="0.3">
      <c r="A176" t="str">
        <f t="shared" ref="A176:BL176" si="145">IF(NOT(A74=123456),A74,IF(NOT(A74="123456"),A74,"TEST"))</f>
        <v/>
      </c>
      <c r="B176" t="str">
        <f t="shared" si="145"/>
        <v/>
      </c>
      <c r="C176" t="str">
        <f t="shared" si="145"/>
        <v/>
      </c>
      <c r="D176" t="str">
        <f t="shared" si="145"/>
        <v/>
      </c>
      <c r="E176" t="str">
        <f t="shared" si="145"/>
        <v/>
      </c>
      <c r="F176" t="str">
        <f t="shared" si="145"/>
        <v/>
      </c>
      <c r="G176" t="str">
        <f t="shared" si="145"/>
        <v/>
      </c>
      <c r="H176" t="str">
        <f t="shared" si="145"/>
        <v/>
      </c>
      <c r="I176" t="str">
        <f t="shared" si="145"/>
        <v/>
      </c>
      <c r="J176" t="str">
        <f t="shared" si="145"/>
        <v/>
      </c>
      <c r="K176" t="str">
        <f t="shared" si="145"/>
        <v/>
      </c>
      <c r="L176" t="str">
        <f t="shared" si="145"/>
        <v/>
      </c>
      <c r="M176" t="str">
        <f t="shared" si="145"/>
        <v/>
      </c>
      <c r="N176" t="str">
        <f t="shared" si="145"/>
        <v/>
      </c>
      <c r="O176" t="str">
        <f t="shared" si="145"/>
        <v/>
      </c>
      <c r="P176" t="str">
        <f t="shared" si="145"/>
        <v/>
      </c>
      <c r="Q176" t="str">
        <f t="shared" si="145"/>
        <v/>
      </c>
      <c r="R176" t="str">
        <f t="shared" si="145"/>
        <v/>
      </c>
      <c r="S176" t="str">
        <f t="shared" si="145"/>
        <v/>
      </c>
      <c r="T176" t="str">
        <f t="shared" si="145"/>
        <v/>
      </c>
      <c r="U176" t="str">
        <f t="shared" si="145"/>
        <v/>
      </c>
      <c r="V176" t="str">
        <f t="shared" si="145"/>
        <v/>
      </c>
      <c r="W176" t="str">
        <f t="shared" si="145"/>
        <v/>
      </c>
      <c r="X176" t="str">
        <f t="shared" si="145"/>
        <v/>
      </c>
      <c r="Y176" t="str">
        <f t="shared" si="145"/>
        <v/>
      </c>
      <c r="Z176" t="str">
        <f t="shared" si="145"/>
        <v/>
      </c>
      <c r="AA176" t="str">
        <f t="shared" si="145"/>
        <v/>
      </c>
      <c r="AB176" t="str">
        <f t="shared" si="145"/>
        <v/>
      </c>
      <c r="AC176" t="str">
        <f t="shared" si="145"/>
        <v/>
      </c>
      <c r="AD176" t="str">
        <f t="shared" si="145"/>
        <v/>
      </c>
      <c r="AE176" t="str">
        <f t="shared" si="145"/>
        <v/>
      </c>
      <c r="AF176" t="str">
        <f t="shared" si="145"/>
        <v/>
      </c>
      <c r="AG176" t="str">
        <f t="shared" si="145"/>
        <v/>
      </c>
      <c r="AH176" t="str">
        <f t="shared" si="145"/>
        <v/>
      </c>
      <c r="AI176" t="str">
        <f t="shared" si="145"/>
        <v/>
      </c>
      <c r="AJ176" t="str">
        <f t="shared" si="145"/>
        <v/>
      </c>
      <c r="AK176" t="str">
        <f t="shared" si="145"/>
        <v/>
      </c>
      <c r="AL176" t="str">
        <f t="shared" si="145"/>
        <v/>
      </c>
      <c r="AM176" t="str">
        <f t="shared" si="145"/>
        <v/>
      </c>
      <c r="AN176" t="str">
        <f t="shared" si="145"/>
        <v/>
      </c>
      <c r="AO176" t="str">
        <f t="shared" si="145"/>
        <v/>
      </c>
      <c r="AP176" t="str">
        <f t="shared" si="145"/>
        <v/>
      </c>
      <c r="AQ176" t="str">
        <f t="shared" si="145"/>
        <v/>
      </c>
      <c r="AR176" t="str">
        <f t="shared" si="145"/>
        <v/>
      </c>
      <c r="AS176" t="str">
        <f t="shared" si="145"/>
        <v/>
      </c>
      <c r="AT176" t="str">
        <f t="shared" si="145"/>
        <v/>
      </c>
      <c r="AU176" t="str">
        <f t="shared" si="145"/>
        <v/>
      </c>
      <c r="AV176" t="str">
        <f t="shared" si="145"/>
        <v/>
      </c>
      <c r="AW176" t="str">
        <f t="shared" si="145"/>
        <v/>
      </c>
      <c r="AX176" t="str">
        <f t="shared" si="145"/>
        <v/>
      </c>
      <c r="AY176" t="str">
        <f t="shared" si="145"/>
        <v/>
      </c>
      <c r="AZ176" t="str">
        <f t="shared" si="145"/>
        <v/>
      </c>
      <c r="BA176" t="str">
        <f t="shared" si="145"/>
        <v/>
      </c>
      <c r="BB176" t="str">
        <f t="shared" si="145"/>
        <v/>
      </c>
      <c r="BC176" t="str">
        <f t="shared" si="145"/>
        <v/>
      </c>
      <c r="BD176" t="str">
        <f t="shared" si="145"/>
        <v/>
      </c>
      <c r="BE176" t="str">
        <f t="shared" si="145"/>
        <v/>
      </c>
      <c r="BF176" t="str">
        <f t="shared" si="145"/>
        <v/>
      </c>
      <c r="BG176" t="str">
        <f t="shared" si="145"/>
        <v/>
      </c>
      <c r="BH176" t="str">
        <f t="shared" si="145"/>
        <v/>
      </c>
      <c r="BI176" t="str">
        <f t="shared" si="145"/>
        <v/>
      </c>
      <c r="BJ176" t="str">
        <f t="shared" si="145"/>
        <v/>
      </c>
      <c r="BK176" t="str">
        <f t="shared" si="145"/>
        <v/>
      </c>
      <c r="BL176" t="str">
        <f t="shared" si="145"/>
        <v/>
      </c>
      <c r="BM176" t="str">
        <f t="shared" ref="BM176:CX176" si="146">IF(NOT(BM74=123456),BM74,IF(NOT(BM74="123456"),BM74,"TEST"))</f>
        <v/>
      </c>
      <c r="BN176" t="str">
        <f t="shared" si="146"/>
        <v/>
      </c>
      <c r="BO176" t="str">
        <f t="shared" si="146"/>
        <v/>
      </c>
      <c r="BP176" t="str">
        <f t="shared" si="146"/>
        <v/>
      </c>
      <c r="BQ176" t="str">
        <f t="shared" si="146"/>
        <v/>
      </c>
      <c r="BR176" t="str">
        <f t="shared" si="146"/>
        <v/>
      </c>
      <c r="BS176" t="str">
        <f t="shared" si="146"/>
        <v/>
      </c>
      <c r="BT176" t="str">
        <f t="shared" si="146"/>
        <v/>
      </c>
      <c r="BU176" t="str">
        <f t="shared" si="146"/>
        <v/>
      </c>
      <c r="BV176" t="str">
        <f t="shared" si="146"/>
        <v/>
      </c>
      <c r="BW176" t="str">
        <f t="shared" si="146"/>
        <v/>
      </c>
      <c r="BX176" t="str">
        <f t="shared" si="146"/>
        <v/>
      </c>
      <c r="BY176" t="str">
        <f t="shared" si="146"/>
        <v/>
      </c>
      <c r="BZ176" t="str">
        <f t="shared" si="146"/>
        <v/>
      </c>
      <c r="CA176" t="str">
        <f t="shared" si="146"/>
        <v/>
      </c>
      <c r="CB176" t="str">
        <f t="shared" si="146"/>
        <v/>
      </c>
      <c r="CC176" t="str">
        <f t="shared" si="146"/>
        <v/>
      </c>
      <c r="CD176" t="str">
        <f t="shared" si="146"/>
        <v/>
      </c>
      <c r="CE176" t="str">
        <f t="shared" si="146"/>
        <v/>
      </c>
      <c r="CF176" t="str">
        <f t="shared" si="146"/>
        <v/>
      </c>
      <c r="CG176" t="str">
        <f t="shared" si="146"/>
        <v/>
      </c>
      <c r="CH176" t="str">
        <f t="shared" si="146"/>
        <v/>
      </c>
      <c r="CI176" t="str">
        <f t="shared" si="146"/>
        <v/>
      </c>
      <c r="CJ176" t="str">
        <f t="shared" si="146"/>
        <v/>
      </c>
      <c r="CK176" t="str">
        <f t="shared" si="146"/>
        <v/>
      </c>
      <c r="CL176" t="str">
        <f t="shared" si="146"/>
        <v/>
      </c>
      <c r="CM176" t="str">
        <f t="shared" si="146"/>
        <v/>
      </c>
      <c r="CN176" t="str">
        <f t="shared" si="146"/>
        <v/>
      </c>
      <c r="CO176" t="str">
        <f t="shared" si="146"/>
        <v/>
      </c>
      <c r="CP176" t="str">
        <f t="shared" si="146"/>
        <v/>
      </c>
      <c r="CQ176" t="str">
        <f t="shared" si="146"/>
        <v/>
      </c>
      <c r="CR176" t="str">
        <f t="shared" si="146"/>
        <v/>
      </c>
      <c r="CS176" t="str">
        <f t="shared" si="146"/>
        <v/>
      </c>
      <c r="CT176" t="str">
        <f t="shared" si="146"/>
        <v/>
      </c>
      <c r="CU176" t="str">
        <f t="shared" si="146"/>
        <v/>
      </c>
      <c r="CV176" t="str">
        <f t="shared" si="146"/>
        <v/>
      </c>
      <c r="CW176" t="str">
        <f t="shared" si="146"/>
        <v/>
      </c>
      <c r="CX176">
        <f t="shared" si="146"/>
        <v>0</v>
      </c>
    </row>
    <row r="177" spans="1:102" x14ac:dyDescent="0.3">
      <c r="A177" t="str">
        <f t="shared" ref="A177:BL177" si="147">IF(NOT(A75=123456),A75,IF(NOT(A75="123456"),A75,"TEST"))</f>
        <v/>
      </c>
      <c r="B177" t="str">
        <f t="shared" si="147"/>
        <v/>
      </c>
      <c r="C177" t="str">
        <f t="shared" si="147"/>
        <v/>
      </c>
      <c r="D177" t="str">
        <f t="shared" si="147"/>
        <v/>
      </c>
      <c r="E177" t="str">
        <f t="shared" si="147"/>
        <v/>
      </c>
      <c r="F177" t="str">
        <f t="shared" si="147"/>
        <v/>
      </c>
      <c r="G177" t="str">
        <f t="shared" si="147"/>
        <v/>
      </c>
      <c r="H177" t="str">
        <f t="shared" si="147"/>
        <v/>
      </c>
      <c r="I177" t="str">
        <f t="shared" si="147"/>
        <v/>
      </c>
      <c r="J177" t="str">
        <f t="shared" si="147"/>
        <v/>
      </c>
      <c r="K177" t="str">
        <f t="shared" si="147"/>
        <v/>
      </c>
      <c r="L177" t="str">
        <f t="shared" si="147"/>
        <v/>
      </c>
      <c r="M177" t="str">
        <f t="shared" si="147"/>
        <v/>
      </c>
      <c r="N177" t="str">
        <f t="shared" si="147"/>
        <v/>
      </c>
      <c r="O177" t="str">
        <f t="shared" si="147"/>
        <v/>
      </c>
      <c r="P177" t="str">
        <f t="shared" si="147"/>
        <v/>
      </c>
      <c r="Q177" t="str">
        <f t="shared" si="147"/>
        <v/>
      </c>
      <c r="R177" t="str">
        <f t="shared" si="147"/>
        <v/>
      </c>
      <c r="S177" t="str">
        <f t="shared" si="147"/>
        <v/>
      </c>
      <c r="T177" t="str">
        <f t="shared" si="147"/>
        <v/>
      </c>
      <c r="U177" t="str">
        <f t="shared" si="147"/>
        <v/>
      </c>
      <c r="V177" t="str">
        <f t="shared" si="147"/>
        <v/>
      </c>
      <c r="W177" t="str">
        <f t="shared" si="147"/>
        <v/>
      </c>
      <c r="X177" t="str">
        <f t="shared" si="147"/>
        <v/>
      </c>
      <c r="Y177" t="str">
        <f t="shared" si="147"/>
        <v/>
      </c>
      <c r="Z177" t="str">
        <f t="shared" si="147"/>
        <v/>
      </c>
      <c r="AA177" t="str">
        <f t="shared" si="147"/>
        <v/>
      </c>
      <c r="AB177" t="str">
        <f t="shared" si="147"/>
        <v/>
      </c>
      <c r="AC177" t="str">
        <f t="shared" si="147"/>
        <v/>
      </c>
      <c r="AD177" t="str">
        <f t="shared" si="147"/>
        <v/>
      </c>
      <c r="AE177" t="str">
        <f t="shared" si="147"/>
        <v/>
      </c>
      <c r="AF177" t="str">
        <f t="shared" si="147"/>
        <v/>
      </c>
      <c r="AG177" t="str">
        <f t="shared" si="147"/>
        <v/>
      </c>
      <c r="AH177" t="str">
        <f t="shared" si="147"/>
        <v/>
      </c>
      <c r="AI177" t="str">
        <f t="shared" si="147"/>
        <v/>
      </c>
      <c r="AJ177" t="str">
        <f t="shared" si="147"/>
        <v/>
      </c>
      <c r="AK177" t="str">
        <f t="shared" si="147"/>
        <v/>
      </c>
      <c r="AL177" t="str">
        <f t="shared" si="147"/>
        <v/>
      </c>
      <c r="AM177" t="str">
        <f t="shared" si="147"/>
        <v/>
      </c>
      <c r="AN177" t="str">
        <f t="shared" si="147"/>
        <v/>
      </c>
      <c r="AO177" t="str">
        <f t="shared" si="147"/>
        <v/>
      </c>
      <c r="AP177" t="str">
        <f t="shared" si="147"/>
        <v/>
      </c>
      <c r="AQ177" t="str">
        <f t="shared" si="147"/>
        <v/>
      </c>
      <c r="AR177" t="str">
        <f t="shared" si="147"/>
        <v/>
      </c>
      <c r="AS177" t="str">
        <f t="shared" si="147"/>
        <v/>
      </c>
      <c r="AT177" t="str">
        <f t="shared" si="147"/>
        <v/>
      </c>
      <c r="AU177" t="str">
        <f t="shared" si="147"/>
        <v/>
      </c>
      <c r="AV177" t="str">
        <f t="shared" si="147"/>
        <v/>
      </c>
      <c r="AW177" t="str">
        <f t="shared" si="147"/>
        <v/>
      </c>
      <c r="AX177" t="str">
        <f t="shared" si="147"/>
        <v/>
      </c>
      <c r="AY177" t="str">
        <f t="shared" si="147"/>
        <v/>
      </c>
      <c r="AZ177" t="str">
        <f t="shared" si="147"/>
        <v/>
      </c>
      <c r="BA177" t="str">
        <f t="shared" si="147"/>
        <v/>
      </c>
      <c r="BB177" t="str">
        <f t="shared" si="147"/>
        <v/>
      </c>
      <c r="BC177" t="str">
        <f t="shared" si="147"/>
        <v/>
      </c>
      <c r="BD177" t="str">
        <f t="shared" si="147"/>
        <v/>
      </c>
      <c r="BE177" t="str">
        <f t="shared" si="147"/>
        <v/>
      </c>
      <c r="BF177" t="str">
        <f t="shared" si="147"/>
        <v/>
      </c>
      <c r="BG177" t="str">
        <f t="shared" si="147"/>
        <v/>
      </c>
      <c r="BH177" t="str">
        <f t="shared" si="147"/>
        <v/>
      </c>
      <c r="BI177" t="str">
        <f t="shared" si="147"/>
        <v/>
      </c>
      <c r="BJ177" t="str">
        <f t="shared" si="147"/>
        <v/>
      </c>
      <c r="BK177" t="str">
        <f t="shared" si="147"/>
        <v/>
      </c>
      <c r="BL177" t="str">
        <f t="shared" si="147"/>
        <v/>
      </c>
      <c r="BM177" t="str">
        <f t="shared" ref="BM177:CX177" si="148">IF(NOT(BM75=123456),BM75,IF(NOT(BM75="123456"),BM75,"TEST"))</f>
        <v/>
      </c>
      <c r="BN177" t="str">
        <f t="shared" si="148"/>
        <v/>
      </c>
      <c r="BO177" t="str">
        <f t="shared" si="148"/>
        <v/>
      </c>
      <c r="BP177" t="str">
        <f t="shared" si="148"/>
        <v/>
      </c>
      <c r="BQ177" t="str">
        <f t="shared" si="148"/>
        <v/>
      </c>
      <c r="BR177" t="str">
        <f t="shared" si="148"/>
        <v/>
      </c>
      <c r="BS177" t="str">
        <f t="shared" si="148"/>
        <v/>
      </c>
      <c r="BT177" t="str">
        <f t="shared" si="148"/>
        <v/>
      </c>
      <c r="BU177" t="str">
        <f t="shared" si="148"/>
        <v/>
      </c>
      <c r="BV177" t="str">
        <f t="shared" si="148"/>
        <v/>
      </c>
      <c r="BW177" t="str">
        <f t="shared" si="148"/>
        <v/>
      </c>
      <c r="BX177" t="str">
        <f t="shared" si="148"/>
        <v/>
      </c>
      <c r="BY177" t="str">
        <f t="shared" si="148"/>
        <v/>
      </c>
      <c r="BZ177" t="str">
        <f t="shared" si="148"/>
        <v/>
      </c>
      <c r="CA177" t="str">
        <f t="shared" si="148"/>
        <v/>
      </c>
      <c r="CB177" t="str">
        <f t="shared" si="148"/>
        <v/>
      </c>
      <c r="CC177" t="str">
        <f t="shared" si="148"/>
        <v/>
      </c>
      <c r="CD177" t="str">
        <f t="shared" si="148"/>
        <v/>
      </c>
      <c r="CE177" t="str">
        <f t="shared" si="148"/>
        <v/>
      </c>
      <c r="CF177" t="str">
        <f t="shared" si="148"/>
        <v/>
      </c>
      <c r="CG177" t="str">
        <f t="shared" si="148"/>
        <v/>
      </c>
      <c r="CH177" t="str">
        <f t="shared" si="148"/>
        <v/>
      </c>
      <c r="CI177" t="str">
        <f t="shared" si="148"/>
        <v/>
      </c>
      <c r="CJ177" t="str">
        <f t="shared" si="148"/>
        <v/>
      </c>
      <c r="CK177" t="str">
        <f t="shared" si="148"/>
        <v/>
      </c>
      <c r="CL177" t="str">
        <f t="shared" si="148"/>
        <v/>
      </c>
      <c r="CM177" t="str">
        <f t="shared" si="148"/>
        <v/>
      </c>
      <c r="CN177" t="str">
        <f t="shared" si="148"/>
        <v/>
      </c>
      <c r="CO177" t="str">
        <f t="shared" si="148"/>
        <v/>
      </c>
      <c r="CP177" t="str">
        <f t="shared" si="148"/>
        <v/>
      </c>
      <c r="CQ177" t="str">
        <f t="shared" si="148"/>
        <v/>
      </c>
      <c r="CR177" t="str">
        <f t="shared" si="148"/>
        <v/>
      </c>
      <c r="CS177" t="str">
        <f t="shared" si="148"/>
        <v/>
      </c>
      <c r="CT177" t="str">
        <f t="shared" si="148"/>
        <v/>
      </c>
      <c r="CU177" t="str">
        <f t="shared" si="148"/>
        <v/>
      </c>
      <c r="CV177" t="str">
        <f t="shared" si="148"/>
        <v/>
      </c>
      <c r="CW177" t="str">
        <f t="shared" si="148"/>
        <v/>
      </c>
      <c r="CX177">
        <f t="shared" si="148"/>
        <v>0</v>
      </c>
    </row>
    <row r="178" spans="1:102" x14ac:dyDescent="0.3">
      <c r="A178" t="str">
        <f t="shared" ref="A178:BL178" si="149">IF(NOT(A76=123456),A76,IF(NOT(A76="123456"),A76,"TEST"))</f>
        <v/>
      </c>
      <c r="B178" t="str">
        <f t="shared" si="149"/>
        <v/>
      </c>
      <c r="C178" t="str">
        <f t="shared" si="149"/>
        <v/>
      </c>
      <c r="D178" t="str">
        <f t="shared" si="149"/>
        <v/>
      </c>
      <c r="E178" t="str">
        <f t="shared" si="149"/>
        <v/>
      </c>
      <c r="F178" t="str">
        <f t="shared" si="149"/>
        <v/>
      </c>
      <c r="G178" t="str">
        <f t="shared" si="149"/>
        <v/>
      </c>
      <c r="H178" t="str">
        <f t="shared" si="149"/>
        <v/>
      </c>
      <c r="I178" t="str">
        <f t="shared" si="149"/>
        <v/>
      </c>
      <c r="J178" t="str">
        <f t="shared" si="149"/>
        <v/>
      </c>
      <c r="K178" t="str">
        <f t="shared" si="149"/>
        <v/>
      </c>
      <c r="L178" t="str">
        <f t="shared" si="149"/>
        <v/>
      </c>
      <c r="M178" t="str">
        <f t="shared" si="149"/>
        <v/>
      </c>
      <c r="N178" t="str">
        <f t="shared" si="149"/>
        <v/>
      </c>
      <c r="O178" t="str">
        <f t="shared" si="149"/>
        <v/>
      </c>
      <c r="P178" t="str">
        <f t="shared" si="149"/>
        <v/>
      </c>
      <c r="Q178" t="str">
        <f t="shared" si="149"/>
        <v/>
      </c>
      <c r="R178" t="str">
        <f t="shared" si="149"/>
        <v/>
      </c>
      <c r="S178" t="str">
        <f t="shared" si="149"/>
        <v/>
      </c>
      <c r="T178" t="str">
        <f t="shared" si="149"/>
        <v/>
      </c>
      <c r="U178" t="str">
        <f t="shared" si="149"/>
        <v/>
      </c>
      <c r="V178" t="str">
        <f t="shared" si="149"/>
        <v/>
      </c>
      <c r="W178" t="str">
        <f t="shared" si="149"/>
        <v/>
      </c>
      <c r="X178" t="str">
        <f t="shared" si="149"/>
        <v/>
      </c>
      <c r="Y178" t="str">
        <f t="shared" si="149"/>
        <v/>
      </c>
      <c r="Z178" t="str">
        <f t="shared" si="149"/>
        <v/>
      </c>
      <c r="AA178" t="str">
        <f t="shared" si="149"/>
        <v/>
      </c>
      <c r="AB178" t="str">
        <f t="shared" si="149"/>
        <v/>
      </c>
      <c r="AC178" t="str">
        <f t="shared" si="149"/>
        <v/>
      </c>
      <c r="AD178" t="str">
        <f t="shared" si="149"/>
        <v/>
      </c>
      <c r="AE178" t="str">
        <f t="shared" si="149"/>
        <v/>
      </c>
      <c r="AF178" t="str">
        <f t="shared" si="149"/>
        <v/>
      </c>
      <c r="AG178" t="str">
        <f t="shared" si="149"/>
        <v/>
      </c>
      <c r="AH178" t="str">
        <f t="shared" si="149"/>
        <v/>
      </c>
      <c r="AI178" t="str">
        <f t="shared" si="149"/>
        <v/>
      </c>
      <c r="AJ178" t="str">
        <f t="shared" si="149"/>
        <v/>
      </c>
      <c r="AK178" t="str">
        <f t="shared" si="149"/>
        <v/>
      </c>
      <c r="AL178" t="str">
        <f t="shared" si="149"/>
        <v/>
      </c>
      <c r="AM178" t="str">
        <f t="shared" si="149"/>
        <v/>
      </c>
      <c r="AN178" t="str">
        <f t="shared" si="149"/>
        <v/>
      </c>
      <c r="AO178" t="str">
        <f t="shared" si="149"/>
        <v/>
      </c>
      <c r="AP178" t="str">
        <f t="shared" si="149"/>
        <v/>
      </c>
      <c r="AQ178" t="str">
        <f t="shared" si="149"/>
        <v/>
      </c>
      <c r="AR178" t="str">
        <f t="shared" si="149"/>
        <v/>
      </c>
      <c r="AS178" t="str">
        <f t="shared" si="149"/>
        <v/>
      </c>
      <c r="AT178" t="str">
        <f t="shared" si="149"/>
        <v/>
      </c>
      <c r="AU178" t="str">
        <f t="shared" si="149"/>
        <v/>
      </c>
      <c r="AV178" t="str">
        <f t="shared" si="149"/>
        <v/>
      </c>
      <c r="AW178" t="str">
        <f t="shared" si="149"/>
        <v/>
      </c>
      <c r="AX178" t="str">
        <f t="shared" si="149"/>
        <v/>
      </c>
      <c r="AY178" t="str">
        <f t="shared" si="149"/>
        <v/>
      </c>
      <c r="AZ178" t="str">
        <f t="shared" si="149"/>
        <v/>
      </c>
      <c r="BA178" t="str">
        <f t="shared" si="149"/>
        <v/>
      </c>
      <c r="BB178" t="str">
        <f t="shared" si="149"/>
        <v/>
      </c>
      <c r="BC178" t="str">
        <f t="shared" si="149"/>
        <v/>
      </c>
      <c r="BD178" t="str">
        <f t="shared" si="149"/>
        <v/>
      </c>
      <c r="BE178" t="str">
        <f t="shared" si="149"/>
        <v/>
      </c>
      <c r="BF178" t="str">
        <f t="shared" si="149"/>
        <v/>
      </c>
      <c r="BG178" t="str">
        <f t="shared" si="149"/>
        <v/>
      </c>
      <c r="BH178" t="str">
        <f t="shared" si="149"/>
        <v/>
      </c>
      <c r="BI178" t="str">
        <f t="shared" si="149"/>
        <v/>
      </c>
      <c r="BJ178" t="str">
        <f t="shared" si="149"/>
        <v/>
      </c>
      <c r="BK178" t="str">
        <f t="shared" si="149"/>
        <v/>
      </c>
      <c r="BL178" t="str">
        <f t="shared" si="149"/>
        <v/>
      </c>
      <c r="BM178" t="str">
        <f t="shared" ref="BM178:CX178" si="150">IF(NOT(BM76=123456),BM76,IF(NOT(BM76="123456"),BM76,"TEST"))</f>
        <v/>
      </c>
      <c r="BN178" t="str">
        <f t="shared" si="150"/>
        <v/>
      </c>
      <c r="BO178" t="str">
        <f t="shared" si="150"/>
        <v/>
      </c>
      <c r="BP178" t="str">
        <f t="shared" si="150"/>
        <v/>
      </c>
      <c r="BQ178" t="str">
        <f t="shared" si="150"/>
        <v/>
      </c>
      <c r="BR178" t="str">
        <f t="shared" si="150"/>
        <v/>
      </c>
      <c r="BS178" t="str">
        <f t="shared" si="150"/>
        <v/>
      </c>
      <c r="BT178" t="str">
        <f t="shared" si="150"/>
        <v/>
      </c>
      <c r="BU178" t="str">
        <f t="shared" si="150"/>
        <v/>
      </c>
      <c r="BV178" t="str">
        <f t="shared" si="150"/>
        <v/>
      </c>
      <c r="BW178" t="str">
        <f t="shared" si="150"/>
        <v/>
      </c>
      <c r="BX178" t="str">
        <f t="shared" si="150"/>
        <v/>
      </c>
      <c r="BY178" t="str">
        <f t="shared" si="150"/>
        <v/>
      </c>
      <c r="BZ178" t="str">
        <f t="shared" si="150"/>
        <v/>
      </c>
      <c r="CA178" t="str">
        <f t="shared" si="150"/>
        <v/>
      </c>
      <c r="CB178" t="str">
        <f t="shared" si="150"/>
        <v/>
      </c>
      <c r="CC178" t="str">
        <f t="shared" si="150"/>
        <v/>
      </c>
      <c r="CD178" t="str">
        <f t="shared" si="150"/>
        <v/>
      </c>
      <c r="CE178" t="str">
        <f t="shared" si="150"/>
        <v/>
      </c>
      <c r="CF178" t="str">
        <f t="shared" si="150"/>
        <v/>
      </c>
      <c r="CG178" t="str">
        <f t="shared" si="150"/>
        <v/>
      </c>
      <c r="CH178" t="str">
        <f t="shared" si="150"/>
        <v/>
      </c>
      <c r="CI178" t="str">
        <f t="shared" si="150"/>
        <v/>
      </c>
      <c r="CJ178" t="str">
        <f t="shared" si="150"/>
        <v/>
      </c>
      <c r="CK178" t="str">
        <f t="shared" si="150"/>
        <v/>
      </c>
      <c r="CL178" t="str">
        <f t="shared" si="150"/>
        <v/>
      </c>
      <c r="CM178" t="str">
        <f t="shared" si="150"/>
        <v/>
      </c>
      <c r="CN178" t="str">
        <f t="shared" si="150"/>
        <v/>
      </c>
      <c r="CO178" t="str">
        <f t="shared" si="150"/>
        <v/>
      </c>
      <c r="CP178" t="str">
        <f t="shared" si="150"/>
        <v/>
      </c>
      <c r="CQ178" t="str">
        <f t="shared" si="150"/>
        <v/>
      </c>
      <c r="CR178" t="str">
        <f t="shared" si="150"/>
        <v/>
      </c>
      <c r="CS178" t="str">
        <f t="shared" si="150"/>
        <v/>
      </c>
      <c r="CT178" t="str">
        <f t="shared" si="150"/>
        <v/>
      </c>
      <c r="CU178" t="str">
        <f t="shared" si="150"/>
        <v/>
      </c>
      <c r="CV178" t="str">
        <f t="shared" si="150"/>
        <v/>
      </c>
      <c r="CW178" t="str">
        <f t="shared" si="150"/>
        <v/>
      </c>
      <c r="CX178">
        <f t="shared" si="150"/>
        <v>0</v>
      </c>
    </row>
    <row r="179" spans="1:102" x14ac:dyDescent="0.3">
      <c r="A179" t="str">
        <f t="shared" ref="A179:BL179" si="151">IF(NOT(A77=123456),A77,IF(NOT(A77="123456"),A77,"TEST"))</f>
        <v/>
      </c>
      <c r="B179" t="str">
        <f t="shared" si="151"/>
        <v/>
      </c>
      <c r="C179" t="str">
        <f t="shared" si="151"/>
        <v/>
      </c>
      <c r="D179" t="str">
        <f t="shared" si="151"/>
        <v/>
      </c>
      <c r="E179" t="str">
        <f t="shared" si="151"/>
        <v/>
      </c>
      <c r="F179" t="str">
        <f t="shared" si="151"/>
        <v/>
      </c>
      <c r="G179" t="str">
        <f t="shared" si="151"/>
        <v/>
      </c>
      <c r="H179" t="str">
        <f t="shared" si="151"/>
        <v/>
      </c>
      <c r="I179" t="str">
        <f t="shared" si="151"/>
        <v/>
      </c>
      <c r="J179" t="str">
        <f t="shared" si="151"/>
        <v/>
      </c>
      <c r="K179" t="str">
        <f t="shared" si="151"/>
        <v/>
      </c>
      <c r="L179" t="str">
        <f t="shared" si="151"/>
        <v/>
      </c>
      <c r="M179" t="str">
        <f t="shared" si="151"/>
        <v/>
      </c>
      <c r="N179" t="str">
        <f t="shared" si="151"/>
        <v/>
      </c>
      <c r="O179" t="str">
        <f t="shared" si="151"/>
        <v/>
      </c>
      <c r="P179" t="str">
        <f t="shared" si="151"/>
        <v/>
      </c>
      <c r="Q179" t="str">
        <f t="shared" si="151"/>
        <v/>
      </c>
      <c r="R179" t="str">
        <f t="shared" si="151"/>
        <v/>
      </c>
      <c r="S179" t="str">
        <f t="shared" si="151"/>
        <v/>
      </c>
      <c r="T179" t="str">
        <f t="shared" si="151"/>
        <v/>
      </c>
      <c r="U179" t="str">
        <f t="shared" si="151"/>
        <v/>
      </c>
      <c r="V179" t="str">
        <f t="shared" si="151"/>
        <v/>
      </c>
      <c r="W179" t="str">
        <f t="shared" si="151"/>
        <v/>
      </c>
      <c r="X179" t="str">
        <f t="shared" si="151"/>
        <v/>
      </c>
      <c r="Y179" t="str">
        <f t="shared" si="151"/>
        <v/>
      </c>
      <c r="Z179" t="str">
        <f t="shared" si="151"/>
        <v/>
      </c>
      <c r="AA179" t="str">
        <f t="shared" si="151"/>
        <v/>
      </c>
      <c r="AB179" t="str">
        <f t="shared" si="151"/>
        <v/>
      </c>
      <c r="AC179" t="str">
        <f t="shared" si="151"/>
        <v/>
      </c>
      <c r="AD179" t="str">
        <f t="shared" si="151"/>
        <v/>
      </c>
      <c r="AE179" t="str">
        <f t="shared" si="151"/>
        <v/>
      </c>
      <c r="AF179" t="str">
        <f t="shared" si="151"/>
        <v/>
      </c>
      <c r="AG179" t="str">
        <f t="shared" si="151"/>
        <v/>
      </c>
      <c r="AH179" t="str">
        <f t="shared" si="151"/>
        <v/>
      </c>
      <c r="AI179" t="str">
        <f t="shared" si="151"/>
        <v/>
      </c>
      <c r="AJ179" t="str">
        <f t="shared" si="151"/>
        <v/>
      </c>
      <c r="AK179" t="str">
        <f t="shared" si="151"/>
        <v/>
      </c>
      <c r="AL179" t="str">
        <f t="shared" si="151"/>
        <v/>
      </c>
      <c r="AM179" t="str">
        <f t="shared" si="151"/>
        <v/>
      </c>
      <c r="AN179" t="str">
        <f t="shared" si="151"/>
        <v/>
      </c>
      <c r="AO179" t="str">
        <f t="shared" si="151"/>
        <v/>
      </c>
      <c r="AP179" t="str">
        <f t="shared" si="151"/>
        <v/>
      </c>
      <c r="AQ179" t="str">
        <f t="shared" si="151"/>
        <v/>
      </c>
      <c r="AR179" t="str">
        <f t="shared" si="151"/>
        <v/>
      </c>
      <c r="AS179" t="str">
        <f t="shared" si="151"/>
        <v/>
      </c>
      <c r="AT179" t="str">
        <f t="shared" si="151"/>
        <v/>
      </c>
      <c r="AU179" t="str">
        <f t="shared" si="151"/>
        <v/>
      </c>
      <c r="AV179" t="str">
        <f t="shared" si="151"/>
        <v/>
      </c>
      <c r="AW179" t="str">
        <f t="shared" si="151"/>
        <v/>
      </c>
      <c r="AX179" t="str">
        <f t="shared" si="151"/>
        <v/>
      </c>
      <c r="AY179" t="str">
        <f t="shared" si="151"/>
        <v/>
      </c>
      <c r="AZ179" t="str">
        <f t="shared" si="151"/>
        <v/>
      </c>
      <c r="BA179" t="str">
        <f t="shared" si="151"/>
        <v/>
      </c>
      <c r="BB179" t="str">
        <f t="shared" si="151"/>
        <v/>
      </c>
      <c r="BC179" t="str">
        <f t="shared" si="151"/>
        <v/>
      </c>
      <c r="BD179" t="str">
        <f t="shared" si="151"/>
        <v/>
      </c>
      <c r="BE179" t="str">
        <f t="shared" si="151"/>
        <v/>
      </c>
      <c r="BF179" t="str">
        <f t="shared" si="151"/>
        <v/>
      </c>
      <c r="BG179" t="str">
        <f t="shared" si="151"/>
        <v/>
      </c>
      <c r="BH179" t="str">
        <f t="shared" si="151"/>
        <v/>
      </c>
      <c r="BI179" t="str">
        <f t="shared" si="151"/>
        <v/>
      </c>
      <c r="BJ179" t="str">
        <f t="shared" si="151"/>
        <v/>
      </c>
      <c r="BK179" t="str">
        <f t="shared" si="151"/>
        <v/>
      </c>
      <c r="BL179" t="str">
        <f t="shared" si="151"/>
        <v/>
      </c>
      <c r="BM179" t="str">
        <f t="shared" ref="BM179:CX179" si="152">IF(NOT(BM77=123456),BM77,IF(NOT(BM77="123456"),BM77,"TEST"))</f>
        <v/>
      </c>
      <c r="BN179" t="str">
        <f t="shared" si="152"/>
        <v/>
      </c>
      <c r="BO179" t="str">
        <f t="shared" si="152"/>
        <v/>
      </c>
      <c r="BP179" t="str">
        <f t="shared" si="152"/>
        <v/>
      </c>
      <c r="BQ179" t="str">
        <f t="shared" si="152"/>
        <v/>
      </c>
      <c r="BR179" t="str">
        <f t="shared" si="152"/>
        <v/>
      </c>
      <c r="BS179" t="str">
        <f t="shared" si="152"/>
        <v/>
      </c>
      <c r="BT179" t="str">
        <f t="shared" si="152"/>
        <v/>
      </c>
      <c r="BU179" t="str">
        <f t="shared" si="152"/>
        <v/>
      </c>
      <c r="BV179" t="str">
        <f t="shared" si="152"/>
        <v/>
      </c>
      <c r="BW179" t="str">
        <f t="shared" si="152"/>
        <v/>
      </c>
      <c r="BX179" t="str">
        <f t="shared" si="152"/>
        <v/>
      </c>
      <c r="BY179" t="str">
        <f t="shared" si="152"/>
        <v/>
      </c>
      <c r="BZ179" t="str">
        <f t="shared" si="152"/>
        <v/>
      </c>
      <c r="CA179" t="str">
        <f t="shared" si="152"/>
        <v/>
      </c>
      <c r="CB179" t="str">
        <f t="shared" si="152"/>
        <v/>
      </c>
      <c r="CC179" t="str">
        <f t="shared" si="152"/>
        <v/>
      </c>
      <c r="CD179" t="str">
        <f t="shared" si="152"/>
        <v/>
      </c>
      <c r="CE179" t="str">
        <f t="shared" si="152"/>
        <v/>
      </c>
      <c r="CF179" t="str">
        <f t="shared" si="152"/>
        <v/>
      </c>
      <c r="CG179" t="str">
        <f t="shared" si="152"/>
        <v/>
      </c>
      <c r="CH179" t="str">
        <f t="shared" si="152"/>
        <v/>
      </c>
      <c r="CI179" t="str">
        <f t="shared" si="152"/>
        <v/>
      </c>
      <c r="CJ179" t="str">
        <f t="shared" si="152"/>
        <v/>
      </c>
      <c r="CK179" t="str">
        <f t="shared" si="152"/>
        <v/>
      </c>
      <c r="CL179" t="str">
        <f t="shared" si="152"/>
        <v/>
      </c>
      <c r="CM179" t="str">
        <f t="shared" si="152"/>
        <v/>
      </c>
      <c r="CN179" t="str">
        <f t="shared" si="152"/>
        <v/>
      </c>
      <c r="CO179" t="str">
        <f t="shared" si="152"/>
        <v/>
      </c>
      <c r="CP179" t="str">
        <f t="shared" si="152"/>
        <v/>
      </c>
      <c r="CQ179" t="str">
        <f t="shared" si="152"/>
        <v/>
      </c>
      <c r="CR179" t="str">
        <f t="shared" si="152"/>
        <v/>
      </c>
      <c r="CS179" t="str">
        <f t="shared" si="152"/>
        <v/>
      </c>
      <c r="CT179" t="str">
        <f t="shared" si="152"/>
        <v/>
      </c>
      <c r="CU179" t="str">
        <f t="shared" si="152"/>
        <v/>
      </c>
      <c r="CV179" t="str">
        <f t="shared" si="152"/>
        <v/>
      </c>
      <c r="CW179" t="str">
        <f t="shared" si="152"/>
        <v/>
      </c>
      <c r="CX179">
        <f t="shared" si="152"/>
        <v>0</v>
      </c>
    </row>
    <row r="180" spans="1:102" x14ac:dyDescent="0.3">
      <c r="A180" t="str">
        <f t="shared" ref="A180:BL180" si="153">IF(NOT(A78=123456),A78,IF(NOT(A78="123456"),A78,"TEST"))</f>
        <v/>
      </c>
      <c r="B180" t="str">
        <f t="shared" si="153"/>
        <v/>
      </c>
      <c r="C180" t="str">
        <f t="shared" si="153"/>
        <v/>
      </c>
      <c r="D180" t="str">
        <f t="shared" si="153"/>
        <v/>
      </c>
      <c r="E180" t="str">
        <f t="shared" si="153"/>
        <v/>
      </c>
      <c r="F180" t="str">
        <f t="shared" si="153"/>
        <v/>
      </c>
      <c r="G180" t="str">
        <f t="shared" si="153"/>
        <v/>
      </c>
      <c r="H180" t="str">
        <f t="shared" si="153"/>
        <v/>
      </c>
      <c r="I180" t="str">
        <f t="shared" si="153"/>
        <v/>
      </c>
      <c r="J180" t="str">
        <f t="shared" si="153"/>
        <v/>
      </c>
      <c r="K180" t="str">
        <f t="shared" si="153"/>
        <v/>
      </c>
      <c r="L180" t="str">
        <f t="shared" si="153"/>
        <v/>
      </c>
      <c r="M180" t="str">
        <f t="shared" si="153"/>
        <v/>
      </c>
      <c r="N180" t="str">
        <f t="shared" si="153"/>
        <v/>
      </c>
      <c r="O180" t="str">
        <f t="shared" si="153"/>
        <v/>
      </c>
      <c r="P180" t="str">
        <f t="shared" si="153"/>
        <v/>
      </c>
      <c r="Q180" t="str">
        <f t="shared" si="153"/>
        <v/>
      </c>
      <c r="R180" t="str">
        <f t="shared" si="153"/>
        <v/>
      </c>
      <c r="S180" t="str">
        <f t="shared" si="153"/>
        <v/>
      </c>
      <c r="T180" t="str">
        <f t="shared" si="153"/>
        <v/>
      </c>
      <c r="U180" t="str">
        <f t="shared" si="153"/>
        <v/>
      </c>
      <c r="V180" t="str">
        <f t="shared" si="153"/>
        <v/>
      </c>
      <c r="W180" t="str">
        <f t="shared" si="153"/>
        <v/>
      </c>
      <c r="X180" t="str">
        <f t="shared" si="153"/>
        <v/>
      </c>
      <c r="Y180" t="str">
        <f t="shared" si="153"/>
        <v/>
      </c>
      <c r="Z180" t="str">
        <f t="shared" si="153"/>
        <v/>
      </c>
      <c r="AA180" t="str">
        <f t="shared" si="153"/>
        <v/>
      </c>
      <c r="AB180" t="str">
        <f t="shared" si="153"/>
        <v/>
      </c>
      <c r="AC180" t="str">
        <f t="shared" si="153"/>
        <v/>
      </c>
      <c r="AD180" t="str">
        <f t="shared" si="153"/>
        <v/>
      </c>
      <c r="AE180" t="str">
        <f t="shared" si="153"/>
        <v/>
      </c>
      <c r="AF180" t="str">
        <f t="shared" si="153"/>
        <v/>
      </c>
      <c r="AG180" t="str">
        <f t="shared" si="153"/>
        <v/>
      </c>
      <c r="AH180" t="str">
        <f t="shared" si="153"/>
        <v/>
      </c>
      <c r="AI180" t="str">
        <f t="shared" si="153"/>
        <v/>
      </c>
      <c r="AJ180" t="str">
        <f t="shared" si="153"/>
        <v/>
      </c>
      <c r="AK180" t="str">
        <f t="shared" si="153"/>
        <v/>
      </c>
      <c r="AL180" t="str">
        <f t="shared" si="153"/>
        <v/>
      </c>
      <c r="AM180" t="str">
        <f t="shared" si="153"/>
        <v/>
      </c>
      <c r="AN180" t="str">
        <f t="shared" si="153"/>
        <v/>
      </c>
      <c r="AO180" t="str">
        <f t="shared" si="153"/>
        <v/>
      </c>
      <c r="AP180" t="str">
        <f t="shared" si="153"/>
        <v/>
      </c>
      <c r="AQ180" t="str">
        <f t="shared" si="153"/>
        <v/>
      </c>
      <c r="AR180" t="str">
        <f t="shared" si="153"/>
        <v/>
      </c>
      <c r="AS180" t="str">
        <f t="shared" si="153"/>
        <v/>
      </c>
      <c r="AT180" t="str">
        <f t="shared" si="153"/>
        <v/>
      </c>
      <c r="AU180" t="str">
        <f t="shared" si="153"/>
        <v/>
      </c>
      <c r="AV180" t="str">
        <f t="shared" si="153"/>
        <v/>
      </c>
      <c r="AW180" t="str">
        <f t="shared" si="153"/>
        <v/>
      </c>
      <c r="AX180" t="str">
        <f t="shared" si="153"/>
        <v/>
      </c>
      <c r="AY180" t="str">
        <f t="shared" si="153"/>
        <v/>
      </c>
      <c r="AZ180" t="str">
        <f t="shared" si="153"/>
        <v/>
      </c>
      <c r="BA180" t="str">
        <f t="shared" si="153"/>
        <v/>
      </c>
      <c r="BB180" t="str">
        <f t="shared" si="153"/>
        <v/>
      </c>
      <c r="BC180" t="str">
        <f t="shared" si="153"/>
        <v/>
      </c>
      <c r="BD180" t="str">
        <f t="shared" si="153"/>
        <v/>
      </c>
      <c r="BE180" t="str">
        <f t="shared" si="153"/>
        <v/>
      </c>
      <c r="BF180" t="str">
        <f t="shared" si="153"/>
        <v/>
      </c>
      <c r="BG180" t="str">
        <f t="shared" si="153"/>
        <v/>
      </c>
      <c r="BH180" t="str">
        <f t="shared" si="153"/>
        <v/>
      </c>
      <c r="BI180" t="str">
        <f t="shared" si="153"/>
        <v/>
      </c>
      <c r="BJ180" t="str">
        <f t="shared" si="153"/>
        <v/>
      </c>
      <c r="BK180" t="str">
        <f t="shared" si="153"/>
        <v/>
      </c>
      <c r="BL180" t="str">
        <f t="shared" si="153"/>
        <v/>
      </c>
      <c r="BM180" t="str">
        <f t="shared" ref="BM180:CX180" si="154">IF(NOT(BM78=123456),BM78,IF(NOT(BM78="123456"),BM78,"TEST"))</f>
        <v/>
      </c>
      <c r="BN180" t="str">
        <f t="shared" si="154"/>
        <v/>
      </c>
      <c r="BO180" t="str">
        <f t="shared" si="154"/>
        <v/>
      </c>
      <c r="BP180" t="str">
        <f t="shared" si="154"/>
        <v/>
      </c>
      <c r="BQ180" t="str">
        <f t="shared" si="154"/>
        <v/>
      </c>
      <c r="BR180" t="str">
        <f t="shared" si="154"/>
        <v/>
      </c>
      <c r="BS180" t="str">
        <f t="shared" si="154"/>
        <v/>
      </c>
      <c r="BT180" t="str">
        <f t="shared" si="154"/>
        <v/>
      </c>
      <c r="BU180" t="str">
        <f t="shared" si="154"/>
        <v/>
      </c>
      <c r="BV180" t="str">
        <f t="shared" si="154"/>
        <v/>
      </c>
      <c r="BW180" t="str">
        <f t="shared" si="154"/>
        <v/>
      </c>
      <c r="BX180" t="str">
        <f t="shared" si="154"/>
        <v/>
      </c>
      <c r="BY180" t="str">
        <f t="shared" si="154"/>
        <v/>
      </c>
      <c r="BZ180" t="str">
        <f t="shared" si="154"/>
        <v/>
      </c>
      <c r="CA180" t="str">
        <f t="shared" si="154"/>
        <v/>
      </c>
      <c r="CB180" t="str">
        <f t="shared" si="154"/>
        <v/>
      </c>
      <c r="CC180" t="str">
        <f t="shared" si="154"/>
        <v/>
      </c>
      <c r="CD180" t="str">
        <f t="shared" si="154"/>
        <v/>
      </c>
      <c r="CE180" t="str">
        <f t="shared" si="154"/>
        <v/>
      </c>
      <c r="CF180" t="str">
        <f t="shared" si="154"/>
        <v/>
      </c>
      <c r="CG180" t="str">
        <f t="shared" si="154"/>
        <v/>
      </c>
      <c r="CH180" t="str">
        <f t="shared" si="154"/>
        <v/>
      </c>
      <c r="CI180" t="str">
        <f t="shared" si="154"/>
        <v/>
      </c>
      <c r="CJ180" t="str">
        <f t="shared" si="154"/>
        <v/>
      </c>
      <c r="CK180" t="str">
        <f t="shared" si="154"/>
        <v/>
      </c>
      <c r="CL180" t="str">
        <f t="shared" si="154"/>
        <v/>
      </c>
      <c r="CM180" t="str">
        <f t="shared" si="154"/>
        <v/>
      </c>
      <c r="CN180" t="str">
        <f t="shared" si="154"/>
        <v/>
      </c>
      <c r="CO180" t="str">
        <f t="shared" si="154"/>
        <v/>
      </c>
      <c r="CP180" t="str">
        <f t="shared" si="154"/>
        <v/>
      </c>
      <c r="CQ180" t="str">
        <f t="shared" si="154"/>
        <v/>
      </c>
      <c r="CR180" t="str">
        <f t="shared" si="154"/>
        <v/>
      </c>
      <c r="CS180" t="str">
        <f t="shared" si="154"/>
        <v/>
      </c>
      <c r="CT180" t="str">
        <f t="shared" si="154"/>
        <v/>
      </c>
      <c r="CU180" t="str">
        <f t="shared" si="154"/>
        <v/>
      </c>
      <c r="CV180" t="str">
        <f t="shared" si="154"/>
        <v/>
      </c>
      <c r="CW180" t="str">
        <f t="shared" si="154"/>
        <v/>
      </c>
      <c r="CX180">
        <f t="shared" si="154"/>
        <v>0</v>
      </c>
    </row>
    <row r="181" spans="1:102" x14ac:dyDescent="0.3">
      <c r="A181" t="str">
        <f t="shared" ref="A181:BL181" si="155">IF(NOT(A79=123456),A79,IF(NOT(A79="123456"),A79,"TEST"))</f>
        <v/>
      </c>
      <c r="B181" t="str">
        <f t="shared" si="155"/>
        <v/>
      </c>
      <c r="C181" t="str">
        <f t="shared" si="155"/>
        <v/>
      </c>
      <c r="D181" t="str">
        <f t="shared" si="155"/>
        <v/>
      </c>
      <c r="E181" t="str">
        <f t="shared" si="155"/>
        <v/>
      </c>
      <c r="F181" t="str">
        <f t="shared" si="155"/>
        <v/>
      </c>
      <c r="G181" t="str">
        <f t="shared" si="155"/>
        <v/>
      </c>
      <c r="H181" t="str">
        <f t="shared" si="155"/>
        <v/>
      </c>
      <c r="I181" t="str">
        <f t="shared" si="155"/>
        <v/>
      </c>
      <c r="J181" t="str">
        <f t="shared" si="155"/>
        <v/>
      </c>
      <c r="K181" t="str">
        <f t="shared" si="155"/>
        <v/>
      </c>
      <c r="L181" t="str">
        <f t="shared" si="155"/>
        <v/>
      </c>
      <c r="M181" t="str">
        <f t="shared" si="155"/>
        <v/>
      </c>
      <c r="N181" t="str">
        <f t="shared" si="155"/>
        <v/>
      </c>
      <c r="O181" t="str">
        <f t="shared" si="155"/>
        <v/>
      </c>
      <c r="P181" t="str">
        <f t="shared" si="155"/>
        <v/>
      </c>
      <c r="Q181" t="str">
        <f t="shared" si="155"/>
        <v/>
      </c>
      <c r="R181" t="str">
        <f t="shared" si="155"/>
        <v/>
      </c>
      <c r="S181" t="str">
        <f t="shared" si="155"/>
        <v/>
      </c>
      <c r="T181" t="str">
        <f t="shared" si="155"/>
        <v/>
      </c>
      <c r="U181" t="str">
        <f t="shared" si="155"/>
        <v/>
      </c>
      <c r="V181" t="str">
        <f t="shared" si="155"/>
        <v/>
      </c>
      <c r="W181" t="str">
        <f t="shared" si="155"/>
        <v/>
      </c>
      <c r="X181" t="str">
        <f t="shared" si="155"/>
        <v/>
      </c>
      <c r="Y181" t="str">
        <f t="shared" si="155"/>
        <v/>
      </c>
      <c r="Z181" t="str">
        <f t="shared" si="155"/>
        <v/>
      </c>
      <c r="AA181" t="str">
        <f t="shared" si="155"/>
        <v/>
      </c>
      <c r="AB181" t="str">
        <f t="shared" si="155"/>
        <v/>
      </c>
      <c r="AC181" t="str">
        <f t="shared" si="155"/>
        <v/>
      </c>
      <c r="AD181" t="str">
        <f t="shared" si="155"/>
        <v/>
      </c>
      <c r="AE181" t="str">
        <f t="shared" si="155"/>
        <v/>
      </c>
      <c r="AF181" t="str">
        <f t="shared" si="155"/>
        <v/>
      </c>
      <c r="AG181" t="str">
        <f t="shared" si="155"/>
        <v/>
      </c>
      <c r="AH181" t="str">
        <f t="shared" si="155"/>
        <v/>
      </c>
      <c r="AI181" t="str">
        <f t="shared" si="155"/>
        <v/>
      </c>
      <c r="AJ181" t="str">
        <f t="shared" si="155"/>
        <v/>
      </c>
      <c r="AK181" t="str">
        <f t="shared" si="155"/>
        <v/>
      </c>
      <c r="AL181" t="str">
        <f t="shared" si="155"/>
        <v/>
      </c>
      <c r="AM181" t="str">
        <f t="shared" si="155"/>
        <v/>
      </c>
      <c r="AN181" t="str">
        <f t="shared" si="155"/>
        <v/>
      </c>
      <c r="AO181" t="str">
        <f t="shared" si="155"/>
        <v/>
      </c>
      <c r="AP181" t="str">
        <f t="shared" si="155"/>
        <v/>
      </c>
      <c r="AQ181" t="str">
        <f t="shared" si="155"/>
        <v/>
      </c>
      <c r="AR181" t="str">
        <f t="shared" si="155"/>
        <v/>
      </c>
      <c r="AS181" t="str">
        <f t="shared" si="155"/>
        <v/>
      </c>
      <c r="AT181" t="str">
        <f t="shared" si="155"/>
        <v/>
      </c>
      <c r="AU181" t="str">
        <f t="shared" si="155"/>
        <v/>
      </c>
      <c r="AV181" t="str">
        <f t="shared" si="155"/>
        <v/>
      </c>
      <c r="AW181" t="str">
        <f t="shared" si="155"/>
        <v/>
      </c>
      <c r="AX181" t="str">
        <f t="shared" si="155"/>
        <v/>
      </c>
      <c r="AY181" t="str">
        <f t="shared" si="155"/>
        <v/>
      </c>
      <c r="AZ181" t="str">
        <f t="shared" si="155"/>
        <v/>
      </c>
      <c r="BA181" t="str">
        <f t="shared" si="155"/>
        <v/>
      </c>
      <c r="BB181" t="str">
        <f t="shared" si="155"/>
        <v/>
      </c>
      <c r="BC181" t="str">
        <f t="shared" si="155"/>
        <v/>
      </c>
      <c r="BD181" t="str">
        <f t="shared" si="155"/>
        <v/>
      </c>
      <c r="BE181" t="str">
        <f t="shared" si="155"/>
        <v/>
      </c>
      <c r="BF181" t="str">
        <f t="shared" si="155"/>
        <v/>
      </c>
      <c r="BG181" t="str">
        <f t="shared" si="155"/>
        <v/>
      </c>
      <c r="BH181" t="str">
        <f t="shared" si="155"/>
        <v/>
      </c>
      <c r="BI181" t="str">
        <f t="shared" si="155"/>
        <v/>
      </c>
      <c r="BJ181" t="str">
        <f t="shared" si="155"/>
        <v/>
      </c>
      <c r="BK181" t="str">
        <f t="shared" si="155"/>
        <v/>
      </c>
      <c r="BL181" t="str">
        <f t="shared" si="155"/>
        <v/>
      </c>
      <c r="BM181" t="str">
        <f t="shared" ref="BM181:CX181" si="156">IF(NOT(BM79=123456),BM79,IF(NOT(BM79="123456"),BM79,"TEST"))</f>
        <v/>
      </c>
      <c r="BN181" t="str">
        <f t="shared" si="156"/>
        <v/>
      </c>
      <c r="BO181" t="str">
        <f t="shared" si="156"/>
        <v/>
      </c>
      <c r="BP181" t="str">
        <f t="shared" si="156"/>
        <v/>
      </c>
      <c r="BQ181" t="str">
        <f t="shared" si="156"/>
        <v/>
      </c>
      <c r="BR181" t="str">
        <f t="shared" si="156"/>
        <v/>
      </c>
      <c r="BS181" t="str">
        <f t="shared" si="156"/>
        <v/>
      </c>
      <c r="BT181" t="str">
        <f t="shared" si="156"/>
        <v/>
      </c>
      <c r="BU181" t="str">
        <f t="shared" si="156"/>
        <v/>
      </c>
      <c r="BV181" t="str">
        <f t="shared" si="156"/>
        <v/>
      </c>
      <c r="BW181" t="str">
        <f t="shared" si="156"/>
        <v/>
      </c>
      <c r="BX181" t="str">
        <f t="shared" si="156"/>
        <v/>
      </c>
      <c r="BY181" t="str">
        <f t="shared" si="156"/>
        <v/>
      </c>
      <c r="BZ181" t="str">
        <f t="shared" si="156"/>
        <v/>
      </c>
      <c r="CA181" t="str">
        <f t="shared" si="156"/>
        <v/>
      </c>
      <c r="CB181" t="str">
        <f t="shared" si="156"/>
        <v/>
      </c>
      <c r="CC181" t="str">
        <f t="shared" si="156"/>
        <v/>
      </c>
      <c r="CD181" t="str">
        <f t="shared" si="156"/>
        <v/>
      </c>
      <c r="CE181" t="str">
        <f t="shared" si="156"/>
        <v/>
      </c>
      <c r="CF181" t="str">
        <f t="shared" si="156"/>
        <v/>
      </c>
      <c r="CG181" t="str">
        <f t="shared" si="156"/>
        <v/>
      </c>
      <c r="CH181" t="str">
        <f t="shared" si="156"/>
        <v/>
      </c>
      <c r="CI181" t="str">
        <f t="shared" si="156"/>
        <v/>
      </c>
      <c r="CJ181" t="str">
        <f t="shared" si="156"/>
        <v/>
      </c>
      <c r="CK181" t="str">
        <f t="shared" si="156"/>
        <v/>
      </c>
      <c r="CL181" t="str">
        <f t="shared" si="156"/>
        <v/>
      </c>
      <c r="CM181" t="str">
        <f t="shared" si="156"/>
        <v/>
      </c>
      <c r="CN181" t="str">
        <f t="shared" si="156"/>
        <v/>
      </c>
      <c r="CO181" t="str">
        <f t="shared" si="156"/>
        <v/>
      </c>
      <c r="CP181" t="str">
        <f t="shared" si="156"/>
        <v/>
      </c>
      <c r="CQ181" t="str">
        <f t="shared" si="156"/>
        <v/>
      </c>
      <c r="CR181" t="str">
        <f t="shared" si="156"/>
        <v/>
      </c>
      <c r="CS181" t="str">
        <f t="shared" si="156"/>
        <v/>
      </c>
      <c r="CT181" t="str">
        <f t="shared" si="156"/>
        <v/>
      </c>
      <c r="CU181" t="str">
        <f t="shared" si="156"/>
        <v/>
      </c>
      <c r="CV181" t="str">
        <f t="shared" si="156"/>
        <v/>
      </c>
      <c r="CW181" t="str">
        <f t="shared" si="156"/>
        <v/>
      </c>
      <c r="CX181">
        <f t="shared" si="156"/>
        <v>0</v>
      </c>
    </row>
    <row r="182" spans="1:102" x14ac:dyDescent="0.3">
      <c r="A182" t="str">
        <f t="shared" ref="A182:BL182" si="157">IF(NOT(A80=123456),A80,IF(NOT(A80="123456"),A80,"TEST"))</f>
        <v/>
      </c>
      <c r="B182" t="str">
        <f t="shared" si="157"/>
        <v/>
      </c>
      <c r="C182" t="str">
        <f t="shared" si="157"/>
        <v/>
      </c>
      <c r="D182" t="str">
        <f t="shared" si="157"/>
        <v/>
      </c>
      <c r="E182" t="str">
        <f t="shared" si="157"/>
        <v/>
      </c>
      <c r="F182" t="str">
        <f t="shared" si="157"/>
        <v/>
      </c>
      <c r="G182" t="str">
        <f t="shared" si="157"/>
        <v/>
      </c>
      <c r="H182" t="str">
        <f t="shared" si="157"/>
        <v/>
      </c>
      <c r="I182" t="str">
        <f t="shared" si="157"/>
        <v/>
      </c>
      <c r="J182" t="str">
        <f t="shared" si="157"/>
        <v/>
      </c>
      <c r="K182" t="str">
        <f t="shared" si="157"/>
        <v/>
      </c>
      <c r="L182" t="str">
        <f t="shared" si="157"/>
        <v/>
      </c>
      <c r="M182" t="str">
        <f t="shared" si="157"/>
        <v/>
      </c>
      <c r="N182" t="str">
        <f t="shared" si="157"/>
        <v/>
      </c>
      <c r="O182" t="str">
        <f t="shared" si="157"/>
        <v/>
      </c>
      <c r="P182" t="str">
        <f t="shared" si="157"/>
        <v/>
      </c>
      <c r="Q182" t="str">
        <f t="shared" si="157"/>
        <v/>
      </c>
      <c r="R182" t="str">
        <f t="shared" si="157"/>
        <v/>
      </c>
      <c r="S182" t="str">
        <f t="shared" si="157"/>
        <v/>
      </c>
      <c r="T182" t="str">
        <f t="shared" si="157"/>
        <v/>
      </c>
      <c r="U182" t="str">
        <f t="shared" si="157"/>
        <v/>
      </c>
      <c r="V182" t="str">
        <f t="shared" si="157"/>
        <v/>
      </c>
      <c r="W182" t="str">
        <f t="shared" si="157"/>
        <v/>
      </c>
      <c r="X182" t="str">
        <f t="shared" si="157"/>
        <v/>
      </c>
      <c r="Y182" t="str">
        <f t="shared" si="157"/>
        <v/>
      </c>
      <c r="Z182" t="str">
        <f t="shared" si="157"/>
        <v/>
      </c>
      <c r="AA182" t="str">
        <f t="shared" si="157"/>
        <v/>
      </c>
      <c r="AB182" t="str">
        <f t="shared" si="157"/>
        <v/>
      </c>
      <c r="AC182" t="str">
        <f t="shared" si="157"/>
        <v/>
      </c>
      <c r="AD182" t="str">
        <f t="shared" si="157"/>
        <v/>
      </c>
      <c r="AE182" t="str">
        <f t="shared" si="157"/>
        <v/>
      </c>
      <c r="AF182" t="str">
        <f t="shared" si="157"/>
        <v/>
      </c>
      <c r="AG182" t="str">
        <f t="shared" si="157"/>
        <v/>
      </c>
      <c r="AH182" t="str">
        <f t="shared" si="157"/>
        <v/>
      </c>
      <c r="AI182" t="str">
        <f t="shared" si="157"/>
        <v/>
      </c>
      <c r="AJ182" t="str">
        <f t="shared" si="157"/>
        <v/>
      </c>
      <c r="AK182" t="str">
        <f t="shared" si="157"/>
        <v/>
      </c>
      <c r="AL182" t="str">
        <f t="shared" si="157"/>
        <v/>
      </c>
      <c r="AM182" t="str">
        <f t="shared" si="157"/>
        <v/>
      </c>
      <c r="AN182" t="str">
        <f t="shared" si="157"/>
        <v/>
      </c>
      <c r="AO182" t="str">
        <f t="shared" si="157"/>
        <v/>
      </c>
      <c r="AP182" t="str">
        <f t="shared" si="157"/>
        <v/>
      </c>
      <c r="AQ182" t="str">
        <f t="shared" si="157"/>
        <v/>
      </c>
      <c r="AR182" t="str">
        <f t="shared" si="157"/>
        <v/>
      </c>
      <c r="AS182" t="str">
        <f t="shared" si="157"/>
        <v/>
      </c>
      <c r="AT182" t="str">
        <f t="shared" si="157"/>
        <v/>
      </c>
      <c r="AU182" t="str">
        <f t="shared" si="157"/>
        <v/>
      </c>
      <c r="AV182" t="str">
        <f t="shared" si="157"/>
        <v/>
      </c>
      <c r="AW182" t="str">
        <f t="shared" si="157"/>
        <v/>
      </c>
      <c r="AX182" t="str">
        <f t="shared" si="157"/>
        <v/>
      </c>
      <c r="AY182" t="str">
        <f t="shared" si="157"/>
        <v/>
      </c>
      <c r="AZ182" t="str">
        <f t="shared" si="157"/>
        <v/>
      </c>
      <c r="BA182" t="str">
        <f t="shared" si="157"/>
        <v/>
      </c>
      <c r="BB182" t="str">
        <f t="shared" si="157"/>
        <v/>
      </c>
      <c r="BC182" t="str">
        <f t="shared" si="157"/>
        <v/>
      </c>
      <c r="BD182" t="str">
        <f t="shared" si="157"/>
        <v/>
      </c>
      <c r="BE182" t="str">
        <f t="shared" si="157"/>
        <v/>
      </c>
      <c r="BF182" t="str">
        <f t="shared" si="157"/>
        <v/>
      </c>
      <c r="BG182" t="str">
        <f t="shared" si="157"/>
        <v/>
      </c>
      <c r="BH182" t="str">
        <f t="shared" si="157"/>
        <v/>
      </c>
      <c r="BI182" t="str">
        <f t="shared" si="157"/>
        <v/>
      </c>
      <c r="BJ182" t="str">
        <f t="shared" si="157"/>
        <v/>
      </c>
      <c r="BK182" t="str">
        <f t="shared" si="157"/>
        <v/>
      </c>
      <c r="BL182" t="str">
        <f t="shared" si="157"/>
        <v/>
      </c>
      <c r="BM182" t="str">
        <f t="shared" ref="BM182:CX182" si="158">IF(NOT(BM80=123456),BM80,IF(NOT(BM80="123456"),BM80,"TEST"))</f>
        <v/>
      </c>
      <c r="BN182" t="str">
        <f t="shared" si="158"/>
        <v/>
      </c>
      <c r="BO182" t="str">
        <f t="shared" si="158"/>
        <v/>
      </c>
      <c r="BP182" t="str">
        <f t="shared" si="158"/>
        <v/>
      </c>
      <c r="BQ182" t="str">
        <f t="shared" si="158"/>
        <v/>
      </c>
      <c r="BR182" t="str">
        <f t="shared" si="158"/>
        <v/>
      </c>
      <c r="BS182" t="str">
        <f t="shared" si="158"/>
        <v/>
      </c>
      <c r="BT182" t="str">
        <f t="shared" si="158"/>
        <v/>
      </c>
      <c r="BU182" t="str">
        <f t="shared" si="158"/>
        <v/>
      </c>
      <c r="BV182" t="str">
        <f t="shared" si="158"/>
        <v/>
      </c>
      <c r="BW182" t="str">
        <f t="shared" si="158"/>
        <v/>
      </c>
      <c r="BX182" t="str">
        <f t="shared" si="158"/>
        <v/>
      </c>
      <c r="BY182" t="str">
        <f t="shared" si="158"/>
        <v/>
      </c>
      <c r="BZ182" t="str">
        <f t="shared" si="158"/>
        <v/>
      </c>
      <c r="CA182" t="str">
        <f t="shared" si="158"/>
        <v/>
      </c>
      <c r="CB182" t="str">
        <f t="shared" si="158"/>
        <v/>
      </c>
      <c r="CC182" t="str">
        <f t="shared" si="158"/>
        <v/>
      </c>
      <c r="CD182" t="str">
        <f t="shared" si="158"/>
        <v/>
      </c>
      <c r="CE182" t="str">
        <f t="shared" si="158"/>
        <v/>
      </c>
      <c r="CF182" t="str">
        <f t="shared" si="158"/>
        <v/>
      </c>
      <c r="CG182" t="str">
        <f t="shared" si="158"/>
        <v/>
      </c>
      <c r="CH182" t="str">
        <f t="shared" si="158"/>
        <v/>
      </c>
      <c r="CI182" t="str">
        <f t="shared" si="158"/>
        <v/>
      </c>
      <c r="CJ182" t="str">
        <f t="shared" si="158"/>
        <v/>
      </c>
      <c r="CK182" t="str">
        <f t="shared" si="158"/>
        <v/>
      </c>
      <c r="CL182" t="str">
        <f t="shared" si="158"/>
        <v/>
      </c>
      <c r="CM182" t="str">
        <f t="shared" si="158"/>
        <v/>
      </c>
      <c r="CN182" t="str">
        <f t="shared" si="158"/>
        <v/>
      </c>
      <c r="CO182" t="str">
        <f t="shared" si="158"/>
        <v/>
      </c>
      <c r="CP182" t="str">
        <f t="shared" si="158"/>
        <v/>
      </c>
      <c r="CQ182" t="str">
        <f t="shared" si="158"/>
        <v/>
      </c>
      <c r="CR182" t="str">
        <f t="shared" si="158"/>
        <v/>
      </c>
      <c r="CS182" t="str">
        <f t="shared" si="158"/>
        <v/>
      </c>
      <c r="CT182" t="str">
        <f t="shared" si="158"/>
        <v/>
      </c>
      <c r="CU182" t="str">
        <f t="shared" si="158"/>
        <v/>
      </c>
      <c r="CV182" t="str">
        <f t="shared" si="158"/>
        <v/>
      </c>
      <c r="CW182" t="str">
        <f t="shared" si="158"/>
        <v/>
      </c>
      <c r="CX182">
        <f t="shared" si="158"/>
        <v>0</v>
      </c>
    </row>
    <row r="183" spans="1:102" x14ac:dyDescent="0.3">
      <c r="A183" t="str">
        <f t="shared" ref="A183:BL183" si="159">IF(NOT(A81=123456),A81,IF(NOT(A81="123456"),A81,"TEST"))</f>
        <v/>
      </c>
      <c r="B183" t="str">
        <f t="shared" si="159"/>
        <v/>
      </c>
      <c r="C183" t="str">
        <f t="shared" si="159"/>
        <v/>
      </c>
      <c r="D183" t="str">
        <f t="shared" si="159"/>
        <v/>
      </c>
      <c r="E183" t="str">
        <f t="shared" si="159"/>
        <v/>
      </c>
      <c r="F183" t="str">
        <f t="shared" si="159"/>
        <v/>
      </c>
      <c r="G183" t="str">
        <f t="shared" si="159"/>
        <v/>
      </c>
      <c r="H183" t="str">
        <f t="shared" si="159"/>
        <v/>
      </c>
      <c r="I183" t="str">
        <f t="shared" si="159"/>
        <v/>
      </c>
      <c r="J183" t="str">
        <f t="shared" si="159"/>
        <v/>
      </c>
      <c r="K183" t="str">
        <f t="shared" si="159"/>
        <v/>
      </c>
      <c r="L183" t="str">
        <f t="shared" si="159"/>
        <v/>
      </c>
      <c r="M183" t="str">
        <f t="shared" si="159"/>
        <v/>
      </c>
      <c r="N183" t="str">
        <f t="shared" si="159"/>
        <v/>
      </c>
      <c r="O183" t="str">
        <f t="shared" si="159"/>
        <v/>
      </c>
      <c r="P183" t="str">
        <f t="shared" si="159"/>
        <v/>
      </c>
      <c r="Q183" t="str">
        <f t="shared" si="159"/>
        <v/>
      </c>
      <c r="R183" t="str">
        <f t="shared" si="159"/>
        <v/>
      </c>
      <c r="S183" t="str">
        <f t="shared" si="159"/>
        <v/>
      </c>
      <c r="T183" t="str">
        <f t="shared" si="159"/>
        <v/>
      </c>
      <c r="U183" t="str">
        <f t="shared" si="159"/>
        <v/>
      </c>
      <c r="V183" t="str">
        <f t="shared" si="159"/>
        <v/>
      </c>
      <c r="W183" t="str">
        <f t="shared" si="159"/>
        <v/>
      </c>
      <c r="X183" t="str">
        <f t="shared" si="159"/>
        <v/>
      </c>
      <c r="Y183" t="str">
        <f t="shared" si="159"/>
        <v/>
      </c>
      <c r="Z183" t="str">
        <f t="shared" si="159"/>
        <v/>
      </c>
      <c r="AA183" t="str">
        <f t="shared" si="159"/>
        <v/>
      </c>
      <c r="AB183" t="str">
        <f t="shared" si="159"/>
        <v/>
      </c>
      <c r="AC183" t="str">
        <f t="shared" si="159"/>
        <v/>
      </c>
      <c r="AD183" t="str">
        <f t="shared" si="159"/>
        <v/>
      </c>
      <c r="AE183" t="str">
        <f t="shared" si="159"/>
        <v/>
      </c>
      <c r="AF183" t="str">
        <f t="shared" si="159"/>
        <v/>
      </c>
      <c r="AG183" t="str">
        <f t="shared" si="159"/>
        <v/>
      </c>
      <c r="AH183" t="str">
        <f t="shared" si="159"/>
        <v/>
      </c>
      <c r="AI183" t="str">
        <f t="shared" si="159"/>
        <v/>
      </c>
      <c r="AJ183" t="str">
        <f t="shared" si="159"/>
        <v/>
      </c>
      <c r="AK183" t="str">
        <f t="shared" si="159"/>
        <v/>
      </c>
      <c r="AL183" t="str">
        <f t="shared" si="159"/>
        <v/>
      </c>
      <c r="AM183" t="str">
        <f t="shared" si="159"/>
        <v/>
      </c>
      <c r="AN183" t="str">
        <f t="shared" si="159"/>
        <v/>
      </c>
      <c r="AO183" t="str">
        <f t="shared" si="159"/>
        <v/>
      </c>
      <c r="AP183" t="str">
        <f t="shared" si="159"/>
        <v/>
      </c>
      <c r="AQ183" t="str">
        <f t="shared" si="159"/>
        <v/>
      </c>
      <c r="AR183" t="str">
        <f t="shared" si="159"/>
        <v/>
      </c>
      <c r="AS183" t="str">
        <f t="shared" si="159"/>
        <v/>
      </c>
      <c r="AT183" t="str">
        <f t="shared" si="159"/>
        <v/>
      </c>
      <c r="AU183" t="str">
        <f t="shared" si="159"/>
        <v/>
      </c>
      <c r="AV183" t="str">
        <f t="shared" si="159"/>
        <v/>
      </c>
      <c r="AW183" t="str">
        <f t="shared" si="159"/>
        <v/>
      </c>
      <c r="AX183" t="str">
        <f t="shared" si="159"/>
        <v/>
      </c>
      <c r="AY183" t="str">
        <f t="shared" si="159"/>
        <v/>
      </c>
      <c r="AZ183" t="str">
        <f t="shared" si="159"/>
        <v/>
      </c>
      <c r="BA183" t="str">
        <f t="shared" si="159"/>
        <v/>
      </c>
      <c r="BB183" t="str">
        <f t="shared" si="159"/>
        <v/>
      </c>
      <c r="BC183" t="str">
        <f t="shared" si="159"/>
        <v/>
      </c>
      <c r="BD183" t="str">
        <f t="shared" si="159"/>
        <v/>
      </c>
      <c r="BE183" t="str">
        <f t="shared" si="159"/>
        <v/>
      </c>
      <c r="BF183" t="str">
        <f t="shared" si="159"/>
        <v/>
      </c>
      <c r="BG183" t="str">
        <f t="shared" si="159"/>
        <v/>
      </c>
      <c r="BH183" t="str">
        <f t="shared" si="159"/>
        <v/>
      </c>
      <c r="BI183" t="str">
        <f t="shared" si="159"/>
        <v/>
      </c>
      <c r="BJ183" t="str">
        <f t="shared" si="159"/>
        <v/>
      </c>
      <c r="BK183" t="str">
        <f t="shared" si="159"/>
        <v/>
      </c>
      <c r="BL183" t="str">
        <f t="shared" si="159"/>
        <v/>
      </c>
      <c r="BM183" t="str">
        <f t="shared" ref="BM183:CX183" si="160">IF(NOT(BM81=123456),BM81,IF(NOT(BM81="123456"),BM81,"TEST"))</f>
        <v/>
      </c>
      <c r="BN183" t="str">
        <f t="shared" si="160"/>
        <v/>
      </c>
      <c r="BO183" t="str">
        <f t="shared" si="160"/>
        <v/>
      </c>
      <c r="BP183" t="str">
        <f t="shared" si="160"/>
        <v/>
      </c>
      <c r="BQ183" t="str">
        <f t="shared" si="160"/>
        <v/>
      </c>
      <c r="BR183" t="str">
        <f t="shared" si="160"/>
        <v/>
      </c>
      <c r="BS183" t="str">
        <f t="shared" si="160"/>
        <v/>
      </c>
      <c r="BT183" t="str">
        <f t="shared" si="160"/>
        <v/>
      </c>
      <c r="BU183" t="str">
        <f t="shared" si="160"/>
        <v/>
      </c>
      <c r="BV183" t="str">
        <f t="shared" si="160"/>
        <v/>
      </c>
      <c r="BW183" t="str">
        <f t="shared" si="160"/>
        <v/>
      </c>
      <c r="BX183" t="str">
        <f t="shared" si="160"/>
        <v/>
      </c>
      <c r="BY183" t="str">
        <f t="shared" si="160"/>
        <v/>
      </c>
      <c r="BZ183" t="str">
        <f t="shared" si="160"/>
        <v/>
      </c>
      <c r="CA183" t="str">
        <f t="shared" si="160"/>
        <v/>
      </c>
      <c r="CB183" t="str">
        <f t="shared" si="160"/>
        <v/>
      </c>
      <c r="CC183" t="str">
        <f t="shared" si="160"/>
        <v/>
      </c>
      <c r="CD183" t="str">
        <f t="shared" si="160"/>
        <v/>
      </c>
      <c r="CE183" t="str">
        <f t="shared" si="160"/>
        <v/>
      </c>
      <c r="CF183" t="str">
        <f t="shared" si="160"/>
        <v/>
      </c>
      <c r="CG183" t="str">
        <f t="shared" si="160"/>
        <v/>
      </c>
      <c r="CH183" t="str">
        <f t="shared" si="160"/>
        <v/>
      </c>
      <c r="CI183" t="str">
        <f t="shared" si="160"/>
        <v/>
      </c>
      <c r="CJ183" t="str">
        <f t="shared" si="160"/>
        <v/>
      </c>
      <c r="CK183" t="str">
        <f t="shared" si="160"/>
        <v/>
      </c>
      <c r="CL183" t="str">
        <f t="shared" si="160"/>
        <v/>
      </c>
      <c r="CM183" t="str">
        <f t="shared" si="160"/>
        <v/>
      </c>
      <c r="CN183" t="str">
        <f t="shared" si="160"/>
        <v/>
      </c>
      <c r="CO183" t="str">
        <f t="shared" si="160"/>
        <v/>
      </c>
      <c r="CP183" t="str">
        <f t="shared" si="160"/>
        <v/>
      </c>
      <c r="CQ183" t="str">
        <f t="shared" si="160"/>
        <v/>
      </c>
      <c r="CR183" t="str">
        <f t="shared" si="160"/>
        <v/>
      </c>
      <c r="CS183" t="str">
        <f t="shared" si="160"/>
        <v/>
      </c>
      <c r="CT183" t="str">
        <f t="shared" si="160"/>
        <v/>
      </c>
      <c r="CU183" t="str">
        <f t="shared" si="160"/>
        <v/>
      </c>
      <c r="CV183" t="str">
        <f t="shared" si="160"/>
        <v/>
      </c>
      <c r="CW183" t="str">
        <f t="shared" si="160"/>
        <v/>
      </c>
      <c r="CX183">
        <f t="shared" si="160"/>
        <v>0</v>
      </c>
    </row>
    <row r="184" spans="1:102" x14ac:dyDescent="0.3">
      <c r="A184" t="str">
        <f t="shared" ref="A184:BL184" si="161">IF(NOT(A82=123456),A82,IF(NOT(A82="123456"),A82,"TEST"))</f>
        <v/>
      </c>
      <c r="B184" t="str">
        <f t="shared" si="161"/>
        <v/>
      </c>
      <c r="C184" t="str">
        <f t="shared" si="161"/>
        <v/>
      </c>
      <c r="D184" t="str">
        <f t="shared" si="161"/>
        <v/>
      </c>
      <c r="E184" t="str">
        <f t="shared" si="161"/>
        <v/>
      </c>
      <c r="F184" t="str">
        <f t="shared" si="161"/>
        <v/>
      </c>
      <c r="G184" t="str">
        <f t="shared" si="161"/>
        <v/>
      </c>
      <c r="H184" t="str">
        <f t="shared" si="161"/>
        <v/>
      </c>
      <c r="I184" t="str">
        <f t="shared" si="161"/>
        <v/>
      </c>
      <c r="J184" t="str">
        <f t="shared" si="161"/>
        <v/>
      </c>
      <c r="K184" t="str">
        <f t="shared" si="161"/>
        <v/>
      </c>
      <c r="L184" t="str">
        <f t="shared" si="161"/>
        <v/>
      </c>
      <c r="M184" t="str">
        <f t="shared" si="161"/>
        <v/>
      </c>
      <c r="N184" t="str">
        <f t="shared" si="161"/>
        <v/>
      </c>
      <c r="O184" t="str">
        <f t="shared" si="161"/>
        <v/>
      </c>
      <c r="P184" t="str">
        <f t="shared" si="161"/>
        <v/>
      </c>
      <c r="Q184" t="str">
        <f t="shared" si="161"/>
        <v/>
      </c>
      <c r="R184" t="str">
        <f t="shared" si="161"/>
        <v/>
      </c>
      <c r="S184" t="str">
        <f t="shared" si="161"/>
        <v/>
      </c>
      <c r="T184" t="str">
        <f t="shared" si="161"/>
        <v/>
      </c>
      <c r="U184" t="str">
        <f t="shared" si="161"/>
        <v/>
      </c>
      <c r="V184" t="str">
        <f t="shared" si="161"/>
        <v/>
      </c>
      <c r="W184" t="str">
        <f t="shared" si="161"/>
        <v/>
      </c>
      <c r="X184" t="str">
        <f t="shared" si="161"/>
        <v/>
      </c>
      <c r="Y184" t="str">
        <f t="shared" si="161"/>
        <v/>
      </c>
      <c r="Z184" t="str">
        <f t="shared" si="161"/>
        <v/>
      </c>
      <c r="AA184" t="str">
        <f t="shared" si="161"/>
        <v/>
      </c>
      <c r="AB184" t="str">
        <f t="shared" si="161"/>
        <v/>
      </c>
      <c r="AC184" t="str">
        <f t="shared" si="161"/>
        <v/>
      </c>
      <c r="AD184" t="str">
        <f t="shared" si="161"/>
        <v/>
      </c>
      <c r="AE184" t="str">
        <f t="shared" si="161"/>
        <v/>
      </c>
      <c r="AF184" t="str">
        <f t="shared" si="161"/>
        <v/>
      </c>
      <c r="AG184" t="str">
        <f t="shared" si="161"/>
        <v/>
      </c>
      <c r="AH184" t="str">
        <f t="shared" si="161"/>
        <v/>
      </c>
      <c r="AI184" t="str">
        <f t="shared" si="161"/>
        <v/>
      </c>
      <c r="AJ184" t="str">
        <f t="shared" si="161"/>
        <v/>
      </c>
      <c r="AK184" t="str">
        <f t="shared" si="161"/>
        <v/>
      </c>
      <c r="AL184" t="str">
        <f t="shared" si="161"/>
        <v/>
      </c>
      <c r="AM184" t="str">
        <f t="shared" si="161"/>
        <v/>
      </c>
      <c r="AN184" t="str">
        <f t="shared" si="161"/>
        <v/>
      </c>
      <c r="AO184" t="str">
        <f t="shared" si="161"/>
        <v/>
      </c>
      <c r="AP184" t="str">
        <f t="shared" si="161"/>
        <v/>
      </c>
      <c r="AQ184" t="str">
        <f t="shared" si="161"/>
        <v/>
      </c>
      <c r="AR184" t="str">
        <f t="shared" si="161"/>
        <v/>
      </c>
      <c r="AS184" t="str">
        <f t="shared" si="161"/>
        <v/>
      </c>
      <c r="AT184" t="str">
        <f t="shared" si="161"/>
        <v/>
      </c>
      <c r="AU184" t="str">
        <f t="shared" si="161"/>
        <v/>
      </c>
      <c r="AV184" t="str">
        <f t="shared" si="161"/>
        <v/>
      </c>
      <c r="AW184" t="str">
        <f t="shared" si="161"/>
        <v/>
      </c>
      <c r="AX184" t="str">
        <f t="shared" si="161"/>
        <v/>
      </c>
      <c r="AY184" t="str">
        <f t="shared" si="161"/>
        <v/>
      </c>
      <c r="AZ184" t="str">
        <f t="shared" si="161"/>
        <v/>
      </c>
      <c r="BA184" t="str">
        <f t="shared" si="161"/>
        <v/>
      </c>
      <c r="BB184" t="str">
        <f t="shared" si="161"/>
        <v/>
      </c>
      <c r="BC184" t="str">
        <f t="shared" si="161"/>
        <v/>
      </c>
      <c r="BD184" t="str">
        <f t="shared" si="161"/>
        <v/>
      </c>
      <c r="BE184" t="str">
        <f t="shared" si="161"/>
        <v/>
      </c>
      <c r="BF184" t="str">
        <f t="shared" si="161"/>
        <v/>
      </c>
      <c r="BG184" t="str">
        <f t="shared" si="161"/>
        <v/>
      </c>
      <c r="BH184" t="str">
        <f t="shared" si="161"/>
        <v/>
      </c>
      <c r="BI184" t="str">
        <f t="shared" si="161"/>
        <v/>
      </c>
      <c r="BJ184" t="str">
        <f t="shared" si="161"/>
        <v/>
      </c>
      <c r="BK184" t="str">
        <f t="shared" si="161"/>
        <v/>
      </c>
      <c r="BL184" t="str">
        <f t="shared" si="161"/>
        <v/>
      </c>
      <c r="BM184" t="str">
        <f t="shared" ref="BM184:CX184" si="162">IF(NOT(BM82=123456),BM82,IF(NOT(BM82="123456"),BM82,"TEST"))</f>
        <v/>
      </c>
      <c r="BN184" t="str">
        <f t="shared" si="162"/>
        <v/>
      </c>
      <c r="BO184" t="str">
        <f t="shared" si="162"/>
        <v/>
      </c>
      <c r="BP184" t="str">
        <f t="shared" si="162"/>
        <v/>
      </c>
      <c r="BQ184" t="str">
        <f t="shared" si="162"/>
        <v/>
      </c>
      <c r="BR184" t="str">
        <f t="shared" si="162"/>
        <v/>
      </c>
      <c r="BS184" t="str">
        <f t="shared" si="162"/>
        <v/>
      </c>
      <c r="BT184" t="str">
        <f t="shared" si="162"/>
        <v/>
      </c>
      <c r="BU184" t="str">
        <f t="shared" si="162"/>
        <v/>
      </c>
      <c r="BV184" t="str">
        <f t="shared" si="162"/>
        <v/>
      </c>
      <c r="BW184" t="str">
        <f t="shared" si="162"/>
        <v/>
      </c>
      <c r="BX184" t="str">
        <f t="shared" si="162"/>
        <v/>
      </c>
      <c r="BY184" t="str">
        <f t="shared" si="162"/>
        <v/>
      </c>
      <c r="BZ184" t="str">
        <f t="shared" si="162"/>
        <v/>
      </c>
      <c r="CA184" t="str">
        <f t="shared" si="162"/>
        <v/>
      </c>
      <c r="CB184" t="str">
        <f t="shared" si="162"/>
        <v/>
      </c>
      <c r="CC184" t="str">
        <f t="shared" si="162"/>
        <v/>
      </c>
      <c r="CD184" t="str">
        <f t="shared" si="162"/>
        <v/>
      </c>
      <c r="CE184" t="str">
        <f t="shared" si="162"/>
        <v/>
      </c>
      <c r="CF184" t="str">
        <f t="shared" si="162"/>
        <v/>
      </c>
      <c r="CG184" t="str">
        <f t="shared" si="162"/>
        <v/>
      </c>
      <c r="CH184" t="str">
        <f t="shared" si="162"/>
        <v/>
      </c>
      <c r="CI184" t="str">
        <f t="shared" si="162"/>
        <v/>
      </c>
      <c r="CJ184" t="str">
        <f t="shared" si="162"/>
        <v/>
      </c>
      <c r="CK184" t="str">
        <f t="shared" si="162"/>
        <v/>
      </c>
      <c r="CL184" t="str">
        <f t="shared" si="162"/>
        <v/>
      </c>
      <c r="CM184" t="str">
        <f t="shared" si="162"/>
        <v/>
      </c>
      <c r="CN184" t="str">
        <f t="shared" si="162"/>
        <v/>
      </c>
      <c r="CO184" t="str">
        <f t="shared" si="162"/>
        <v/>
      </c>
      <c r="CP184" t="str">
        <f t="shared" si="162"/>
        <v/>
      </c>
      <c r="CQ184" t="str">
        <f t="shared" si="162"/>
        <v/>
      </c>
      <c r="CR184" t="str">
        <f t="shared" si="162"/>
        <v/>
      </c>
      <c r="CS184" t="str">
        <f t="shared" si="162"/>
        <v/>
      </c>
      <c r="CT184" t="str">
        <f t="shared" si="162"/>
        <v/>
      </c>
      <c r="CU184" t="str">
        <f t="shared" si="162"/>
        <v/>
      </c>
      <c r="CV184" t="str">
        <f t="shared" si="162"/>
        <v/>
      </c>
      <c r="CW184" t="str">
        <f t="shared" si="162"/>
        <v/>
      </c>
      <c r="CX184">
        <f t="shared" si="162"/>
        <v>0</v>
      </c>
    </row>
    <row r="185" spans="1:102" x14ac:dyDescent="0.3">
      <c r="A185" t="str">
        <f t="shared" ref="A185:BL185" si="163">IF(NOT(A83=123456),A83,IF(NOT(A83="123456"),A83,"TEST"))</f>
        <v/>
      </c>
      <c r="B185" t="str">
        <f t="shared" si="163"/>
        <v/>
      </c>
      <c r="C185" t="str">
        <f t="shared" si="163"/>
        <v/>
      </c>
      <c r="D185" t="str">
        <f t="shared" si="163"/>
        <v/>
      </c>
      <c r="E185" t="str">
        <f t="shared" si="163"/>
        <v/>
      </c>
      <c r="F185" t="str">
        <f t="shared" si="163"/>
        <v/>
      </c>
      <c r="G185" t="str">
        <f t="shared" si="163"/>
        <v/>
      </c>
      <c r="H185" t="str">
        <f t="shared" si="163"/>
        <v/>
      </c>
      <c r="I185" t="str">
        <f t="shared" si="163"/>
        <v/>
      </c>
      <c r="J185" t="str">
        <f t="shared" si="163"/>
        <v/>
      </c>
      <c r="K185" t="str">
        <f t="shared" si="163"/>
        <v/>
      </c>
      <c r="L185" t="str">
        <f t="shared" si="163"/>
        <v/>
      </c>
      <c r="M185" t="str">
        <f t="shared" si="163"/>
        <v/>
      </c>
      <c r="N185" t="str">
        <f t="shared" si="163"/>
        <v/>
      </c>
      <c r="O185" t="str">
        <f t="shared" si="163"/>
        <v/>
      </c>
      <c r="P185" t="str">
        <f t="shared" si="163"/>
        <v/>
      </c>
      <c r="Q185" t="str">
        <f t="shared" si="163"/>
        <v/>
      </c>
      <c r="R185" t="str">
        <f t="shared" si="163"/>
        <v/>
      </c>
      <c r="S185" t="str">
        <f t="shared" si="163"/>
        <v/>
      </c>
      <c r="T185" t="str">
        <f t="shared" si="163"/>
        <v/>
      </c>
      <c r="U185" t="str">
        <f t="shared" si="163"/>
        <v/>
      </c>
      <c r="V185" t="str">
        <f t="shared" si="163"/>
        <v/>
      </c>
      <c r="W185" t="str">
        <f t="shared" si="163"/>
        <v/>
      </c>
      <c r="X185" t="str">
        <f t="shared" si="163"/>
        <v/>
      </c>
      <c r="Y185" t="str">
        <f t="shared" si="163"/>
        <v/>
      </c>
      <c r="Z185" t="str">
        <f t="shared" si="163"/>
        <v/>
      </c>
      <c r="AA185" t="str">
        <f t="shared" si="163"/>
        <v/>
      </c>
      <c r="AB185" t="str">
        <f t="shared" si="163"/>
        <v/>
      </c>
      <c r="AC185" t="str">
        <f t="shared" si="163"/>
        <v/>
      </c>
      <c r="AD185" t="str">
        <f t="shared" si="163"/>
        <v/>
      </c>
      <c r="AE185" t="str">
        <f t="shared" si="163"/>
        <v/>
      </c>
      <c r="AF185" t="str">
        <f t="shared" si="163"/>
        <v/>
      </c>
      <c r="AG185" t="str">
        <f t="shared" si="163"/>
        <v/>
      </c>
      <c r="AH185" t="str">
        <f t="shared" si="163"/>
        <v/>
      </c>
      <c r="AI185" t="str">
        <f t="shared" si="163"/>
        <v/>
      </c>
      <c r="AJ185" t="str">
        <f t="shared" si="163"/>
        <v/>
      </c>
      <c r="AK185" t="str">
        <f t="shared" si="163"/>
        <v/>
      </c>
      <c r="AL185" t="str">
        <f t="shared" si="163"/>
        <v/>
      </c>
      <c r="AM185" t="str">
        <f t="shared" si="163"/>
        <v/>
      </c>
      <c r="AN185" t="str">
        <f t="shared" si="163"/>
        <v/>
      </c>
      <c r="AO185" t="str">
        <f t="shared" si="163"/>
        <v/>
      </c>
      <c r="AP185" t="str">
        <f t="shared" si="163"/>
        <v/>
      </c>
      <c r="AQ185" t="str">
        <f t="shared" si="163"/>
        <v/>
      </c>
      <c r="AR185" t="str">
        <f t="shared" si="163"/>
        <v/>
      </c>
      <c r="AS185" t="str">
        <f t="shared" si="163"/>
        <v/>
      </c>
      <c r="AT185" t="str">
        <f t="shared" si="163"/>
        <v/>
      </c>
      <c r="AU185" t="str">
        <f t="shared" si="163"/>
        <v/>
      </c>
      <c r="AV185" t="str">
        <f t="shared" si="163"/>
        <v/>
      </c>
      <c r="AW185" t="str">
        <f t="shared" si="163"/>
        <v/>
      </c>
      <c r="AX185" t="str">
        <f t="shared" si="163"/>
        <v/>
      </c>
      <c r="AY185" t="str">
        <f t="shared" si="163"/>
        <v/>
      </c>
      <c r="AZ185" t="str">
        <f t="shared" si="163"/>
        <v/>
      </c>
      <c r="BA185" t="str">
        <f t="shared" si="163"/>
        <v/>
      </c>
      <c r="BB185" t="str">
        <f t="shared" si="163"/>
        <v/>
      </c>
      <c r="BC185" t="str">
        <f t="shared" si="163"/>
        <v/>
      </c>
      <c r="BD185" t="str">
        <f t="shared" si="163"/>
        <v/>
      </c>
      <c r="BE185" t="str">
        <f t="shared" si="163"/>
        <v/>
      </c>
      <c r="BF185" t="str">
        <f t="shared" si="163"/>
        <v/>
      </c>
      <c r="BG185" t="str">
        <f t="shared" si="163"/>
        <v/>
      </c>
      <c r="BH185" t="str">
        <f t="shared" si="163"/>
        <v/>
      </c>
      <c r="BI185" t="str">
        <f t="shared" si="163"/>
        <v/>
      </c>
      <c r="BJ185" t="str">
        <f t="shared" si="163"/>
        <v/>
      </c>
      <c r="BK185" t="str">
        <f t="shared" si="163"/>
        <v/>
      </c>
      <c r="BL185" t="str">
        <f t="shared" si="163"/>
        <v/>
      </c>
      <c r="BM185" t="str">
        <f t="shared" ref="BM185:CX185" si="164">IF(NOT(BM83=123456),BM83,IF(NOT(BM83="123456"),BM83,"TEST"))</f>
        <v/>
      </c>
      <c r="BN185" t="str">
        <f t="shared" si="164"/>
        <v/>
      </c>
      <c r="BO185" t="str">
        <f t="shared" si="164"/>
        <v/>
      </c>
      <c r="BP185" t="str">
        <f t="shared" si="164"/>
        <v/>
      </c>
      <c r="BQ185" t="str">
        <f t="shared" si="164"/>
        <v/>
      </c>
      <c r="BR185" t="str">
        <f t="shared" si="164"/>
        <v/>
      </c>
      <c r="BS185" t="str">
        <f t="shared" si="164"/>
        <v/>
      </c>
      <c r="BT185" t="str">
        <f t="shared" si="164"/>
        <v/>
      </c>
      <c r="BU185" t="str">
        <f t="shared" si="164"/>
        <v/>
      </c>
      <c r="BV185" t="str">
        <f t="shared" si="164"/>
        <v/>
      </c>
      <c r="BW185" t="str">
        <f t="shared" si="164"/>
        <v/>
      </c>
      <c r="BX185" t="str">
        <f t="shared" si="164"/>
        <v/>
      </c>
      <c r="BY185" t="str">
        <f t="shared" si="164"/>
        <v/>
      </c>
      <c r="BZ185" t="str">
        <f t="shared" si="164"/>
        <v/>
      </c>
      <c r="CA185" t="str">
        <f t="shared" si="164"/>
        <v/>
      </c>
      <c r="CB185" t="str">
        <f t="shared" si="164"/>
        <v/>
      </c>
      <c r="CC185" t="str">
        <f t="shared" si="164"/>
        <v/>
      </c>
      <c r="CD185" t="str">
        <f t="shared" si="164"/>
        <v/>
      </c>
      <c r="CE185" t="str">
        <f t="shared" si="164"/>
        <v/>
      </c>
      <c r="CF185" t="str">
        <f t="shared" si="164"/>
        <v/>
      </c>
      <c r="CG185" t="str">
        <f t="shared" si="164"/>
        <v/>
      </c>
      <c r="CH185" t="str">
        <f t="shared" si="164"/>
        <v/>
      </c>
      <c r="CI185" t="str">
        <f t="shared" si="164"/>
        <v/>
      </c>
      <c r="CJ185" t="str">
        <f t="shared" si="164"/>
        <v/>
      </c>
      <c r="CK185" t="str">
        <f t="shared" si="164"/>
        <v/>
      </c>
      <c r="CL185" t="str">
        <f t="shared" si="164"/>
        <v/>
      </c>
      <c r="CM185" t="str">
        <f t="shared" si="164"/>
        <v/>
      </c>
      <c r="CN185" t="str">
        <f t="shared" si="164"/>
        <v/>
      </c>
      <c r="CO185" t="str">
        <f t="shared" si="164"/>
        <v/>
      </c>
      <c r="CP185" t="str">
        <f t="shared" si="164"/>
        <v/>
      </c>
      <c r="CQ185" t="str">
        <f t="shared" si="164"/>
        <v/>
      </c>
      <c r="CR185" t="str">
        <f t="shared" si="164"/>
        <v/>
      </c>
      <c r="CS185" t="str">
        <f t="shared" si="164"/>
        <v/>
      </c>
      <c r="CT185" t="str">
        <f t="shared" si="164"/>
        <v/>
      </c>
      <c r="CU185" t="str">
        <f t="shared" si="164"/>
        <v/>
      </c>
      <c r="CV185" t="str">
        <f t="shared" si="164"/>
        <v/>
      </c>
      <c r="CW185" t="str">
        <f t="shared" si="164"/>
        <v/>
      </c>
      <c r="CX185">
        <f t="shared" si="164"/>
        <v>0</v>
      </c>
    </row>
    <row r="186" spans="1:102" x14ac:dyDescent="0.3">
      <c r="A186" t="str">
        <f t="shared" ref="A186:BL186" si="165">IF(NOT(A84=123456),A84,IF(NOT(A84="123456"),A84,"TEST"))</f>
        <v/>
      </c>
      <c r="B186" t="str">
        <f t="shared" si="165"/>
        <v/>
      </c>
      <c r="C186" t="str">
        <f t="shared" si="165"/>
        <v/>
      </c>
      <c r="D186" t="str">
        <f t="shared" si="165"/>
        <v/>
      </c>
      <c r="E186" t="str">
        <f t="shared" si="165"/>
        <v/>
      </c>
      <c r="F186" t="str">
        <f t="shared" si="165"/>
        <v/>
      </c>
      <c r="G186" t="str">
        <f t="shared" si="165"/>
        <v/>
      </c>
      <c r="H186" t="str">
        <f t="shared" si="165"/>
        <v/>
      </c>
      <c r="I186" t="str">
        <f t="shared" si="165"/>
        <v/>
      </c>
      <c r="J186" t="str">
        <f t="shared" si="165"/>
        <v/>
      </c>
      <c r="K186" t="str">
        <f t="shared" si="165"/>
        <v/>
      </c>
      <c r="L186" t="str">
        <f t="shared" si="165"/>
        <v/>
      </c>
      <c r="M186" t="str">
        <f t="shared" si="165"/>
        <v/>
      </c>
      <c r="N186" t="str">
        <f t="shared" si="165"/>
        <v/>
      </c>
      <c r="O186" t="str">
        <f t="shared" si="165"/>
        <v/>
      </c>
      <c r="P186" t="str">
        <f t="shared" si="165"/>
        <v/>
      </c>
      <c r="Q186" t="str">
        <f t="shared" si="165"/>
        <v/>
      </c>
      <c r="R186" t="str">
        <f t="shared" si="165"/>
        <v/>
      </c>
      <c r="S186" t="str">
        <f t="shared" si="165"/>
        <v/>
      </c>
      <c r="T186" t="str">
        <f t="shared" si="165"/>
        <v/>
      </c>
      <c r="U186" t="str">
        <f t="shared" si="165"/>
        <v/>
      </c>
      <c r="V186" t="str">
        <f t="shared" si="165"/>
        <v/>
      </c>
      <c r="W186" t="str">
        <f t="shared" si="165"/>
        <v/>
      </c>
      <c r="X186" t="str">
        <f t="shared" si="165"/>
        <v/>
      </c>
      <c r="Y186" t="str">
        <f t="shared" si="165"/>
        <v/>
      </c>
      <c r="Z186" t="str">
        <f t="shared" si="165"/>
        <v/>
      </c>
      <c r="AA186" t="str">
        <f t="shared" si="165"/>
        <v/>
      </c>
      <c r="AB186" t="str">
        <f t="shared" si="165"/>
        <v/>
      </c>
      <c r="AC186" t="str">
        <f t="shared" si="165"/>
        <v/>
      </c>
      <c r="AD186" t="str">
        <f t="shared" si="165"/>
        <v/>
      </c>
      <c r="AE186" t="str">
        <f t="shared" si="165"/>
        <v/>
      </c>
      <c r="AF186" t="str">
        <f t="shared" si="165"/>
        <v/>
      </c>
      <c r="AG186" t="str">
        <f t="shared" si="165"/>
        <v/>
      </c>
      <c r="AH186" t="str">
        <f t="shared" si="165"/>
        <v/>
      </c>
      <c r="AI186" t="str">
        <f t="shared" si="165"/>
        <v/>
      </c>
      <c r="AJ186" t="str">
        <f t="shared" si="165"/>
        <v/>
      </c>
      <c r="AK186" t="str">
        <f t="shared" si="165"/>
        <v/>
      </c>
      <c r="AL186" t="str">
        <f t="shared" si="165"/>
        <v/>
      </c>
      <c r="AM186" t="str">
        <f t="shared" si="165"/>
        <v/>
      </c>
      <c r="AN186" t="str">
        <f t="shared" si="165"/>
        <v/>
      </c>
      <c r="AO186" t="str">
        <f t="shared" si="165"/>
        <v/>
      </c>
      <c r="AP186" t="str">
        <f t="shared" si="165"/>
        <v/>
      </c>
      <c r="AQ186" t="str">
        <f t="shared" si="165"/>
        <v/>
      </c>
      <c r="AR186" t="str">
        <f t="shared" si="165"/>
        <v/>
      </c>
      <c r="AS186" t="str">
        <f t="shared" si="165"/>
        <v/>
      </c>
      <c r="AT186" t="str">
        <f t="shared" si="165"/>
        <v/>
      </c>
      <c r="AU186" t="str">
        <f t="shared" si="165"/>
        <v/>
      </c>
      <c r="AV186" t="str">
        <f t="shared" si="165"/>
        <v/>
      </c>
      <c r="AW186" t="str">
        <f t="shared" si="165"/>
        <v/>
      </c>
      <c r="AX186" t="str">
        <f t="shared" si="165"/>
        <v/>
      </c>
      <c r="AY186" t="str">
        <f t="shared" si="165"/>
        <v/>
      </c>
      <c r="AZ186" t="str">
        <f t="shared" si="165"/>
        <v/>
      </c>
      <c r="BA186" t="str">
        <f t="shared" si="165"/>
        <v/>
      </c>
      <c r="BB186" t="str">
        <f t="shared" si="165"/>
        <v/>
      </c>
      <c r="BC186" t="str">
        <f t="shared" si="165"/>
        <v/>
      </c>
      <c r="BD186" t="str">
        <f t="shared" si="165"/>
        <v/>
      </c>
      <c r="BE186" t="str">
        <f t="shared" si="165"/>
        <v/>
      </c>
      <c r="BF186" t="str">
        <f t="shared" si="165"/>
        <v/>
      </c>
      <c r="BG186" t="str">
        <f t="shared" si="165"/>
        <v/>
      </c>
      <c r="BH186" t="str">
        <f t="shared" si="165"/>
        <v/>
      </c>
      <c r="BI186" t="str">
        <f t="shared" si="165"/>
        <v/>
      </c>
      <c r="BJ186" t="str">
        <f t="shared" si="165"/>
        <v/>
      </c>
      <c r="BK186" t="str">
        <f t="shared" si="165"/>
        <v/>
      </c>
      <c r="BL186" t="str">
        <f t="shared" si="165"/>
        <v/>
      </c>
      <c r="BM186" t="str">
        <f t="shared" ref="BM186:CX186" si="166">IF(NOT(BM84=123456),BM84,IF(NOT(BM84="123456"),BM84,"TEST"))</f>
        <v/>
      </c>
      <c r="BN186" t="str">
        <f t="shared" si="166"/>
        <v/>
      </c>
      <c r="BO186" t="str">
        <f t="shared" si="166"/>
        <v/>
      </c>
      <c r="BP186" t="str">
        <f t="shared" si="166"/>
        <v/>
      </c>
      <c r="BQ186" t="str">
        <f t="shared" si="166"/>
        <v/>
      </c>
      <c r="BR186" t="str">
        <f t="shared" si="166"/>
        <v/>
      </c>
      <c r="BS186" t="str">
        <f t="shared" si="166"/>
        <v/>
      </c>
      <c r="BT186" t="str">
        <f t="shared" si="166"/>
        <v/>
      </c>
      <c r="BU186" t="str">
        <f t="shared" si="166"/>
        <v/>
      </c>
      <c r="BV186" t="str">
        <f t="shared" si="166"/>
        <v/>
      </c>
      <c r="BW186" t="str">
        <f t="shared" si="166"/>
        <v/>
      </c>
      <c r="BX186" t="str">
        <f t="shared" si="166"/>
        <v/>
      </c>
      <c r="BY186" t="str">
        <f t="shared" si="166"/>
        <v/>
      </c>
      <c r="BZ186" t="str">
        <f t="shared" si="166"/>
        <v/>
      </c>
      <c r="CA186" t="str">
        <f t="shared" si="166"/>
        <v/>
      </c>
      <c r="CB186" t="str">
        <f t="shared" si="166"/>
        <v/>
      </c>
      <c r="CC186" t="str">
        <f t="shared" si="166"/>
        <v/>
      </c>
      <c r="CD186" t="str">
        <f t="shared" si="166"/>
        <v/>
      </c>
      <c r="CE186" t="str">
        <f t="shared" si="166"/>
        <v/>
      </c>
      <c r="CF186" t="str">
        <f t="shared" si="166"/>
        <v/>
      </c>
      <c r="CG186" t="str">
        <f t="shared" si="166"/>
        <v/>
      </c>
      <c r="CH186" t="str">
        <f t="shared" si="166"/>
        <v/>
      </c>
      <c r="CI186" t="str">
        <f t="shared" si="166"/>
        <v/>
      </c>
      <c r="CJ186" t="str">
        <f t="shared" si="166"/>
        <v/>
      </c>
      <c r="CK186" t="str">
        <f t="shared" si="166"/>
        <v/>
      </c>
      <c r="CL186" t="str">
        <f t="shared" si="166"/>
        <v/>
      </c>
      <c r="CM186" t="str">
        <f t="shared" si="166"/>
        <v/>
      </c>
      <c r="CN186" t="str">
        <f t="shared" si="166"/>
        <v/>
      </c>
      <c r="CO186" t="str">
        <f t="shared" si="166"/>
        <v/>
      </c>
      <c r="CP186" t="str">
        <f t="shared" si="166"/>
        <v/>
      </c>
      <c r="CQ186" t="str">
        <f t="shared" si="166"/>
        <v/>
      </c>
      <c r="CR186" t="str">
        <f t="shared" si="166"/>
        <v/>
      </c>
      <c r="CS186" t="str">
        <f t="shared" si="166"/>
        <v/>
      </c>
      <c r="CT186" t="str">
        <f t="shared" si="166"/>
        <v/>
      </c>
      <c r="CU186" t="str">
        <f t="shared" si="166"/>
        <v/>
      </c>
      <c r="CV186" t="str">
        <f t="shared" si="166"/>
        <v/>
      </c>
      <c r="CW186" t="str">
        <f t="shared" si="166"/>
        <v/>
      </c>
      <c r="CX186">
        <f t="shared" si="166"/>
        <v>0</v>
      </c>
    </row>
    <row r="187" spans="1:102" x14ac:dyDescent="0.3">
      <c r="A187" t="str">
        <f t="shared" ref="A187:BL187" si="167">IF(NOT(A85=123456),A85,IF(NOT(A85="123456"),A85,"TEST"))</f>
        <v/>
      </c>
      <c r="B187" t="str">
        <f t="shared" si="167"/>
        <v/>
      </c>
      <c r="C187" t="str">
        <f t="shared" si="167"/>
        <v/>
      </c>
      <c r="D187" t="str">
        <f t="shared" si="167"/>
        <v/>
      </c>
      <c r="E187" t="str">
        <f t="shared" si="167"/>
        <v/>
      </c>
      <c r="F187" t="str">
        <f t="shared" si="167"/>
        <v/>
      </c>
      <c r="G187" t="str">
        <f t="shared" si="167"/>
        <v/>
      </c>
      <c r="H187" t="str">
        <f t="shared" si="167"/>
        <v/>
      </c>
      <c r="I187" t="str">
        <f t="shared" si="167"/>
        <v/>
      </c>
      <c r="J187" t="str">
        <f t="shared" si="167"/>
        <v/>
      </c>
      <c r="K187" t="str">
        <f t="shared" si="167"/>
        <v/>
      </c>
      <c r="L187" t="str">
        <f t="shared" si="167"/>
        <v/>
      </c>
      <c r="M187" t="str">
        <f t="shared" si="167"/>
        <v/>
      </c>
      <c r="N187" t="str">
        <f t="shared" si="167"/>
        <v/>
      </c>
      <c r="O187" t="str">
        <f t="shared" si="167"/>
        <v/>
      </c>
      <c r="P187" t="str">
        <f t="shared" si="167"/>
        <v/>
      </c>
      <c r="Q187" t="str">
        <f t="shared" si="167"/>
        <v/>
      </c>
      <c r="R187" t="str">
        <f t="shared" si="167"/>
        <v/>
      </c>
      <c r="S187" t="str">
        <f t="shared" si="167"/>
        <v/>
      </c>
      <c r="T187" t="str">
        <f t="shared" si="167"/>
        <v/>
      </c>
      <c r="U187" t="str">
        <f t="shared" si="167"/>
        <v/>
      </c>
      <c r="V187" t="str">
        <f t="shared" si="167"/>
        <v/>
      </c>
      <c r="W187" t="str">
        <f t="shared" si="167"/>
        <v/>
      </c>
      <c r="X187" t="str">
        <f t="shared" si="167"/>
        <v/>
      </c>
      <c r="Y187" t="str">
        <f t="shared" si="167"/>
        <v/>
      </c>
      <c r="Z187" t="str">
        <f t="shared" si="167"/>
        <v/>
      </c>
      <c r="AA187" t="str">
        <f t="shared" si="167"/>
        <v/>
      </c>
      <c r="AB187" t="str">
        <f t="shared" si="167"/>
        <v/>
      </c>
      <c r="AC187" t="str">
        <f t="shared" si="167"/>
        <v/>
      </c>
      <c r="AD187" t="str">
        <f t="shared" si="167"/>
        <v/>
      </c>
      <c r="AE187" t="str">
        <f t="shared" si="167"/>
        <v/>
      </c>
      <c r="AF187" t="str">
        <f t="shared" si="167"/>
        <v/>
      </c>
      <c r="AG187" t="str">
        <f t="shared" si="167"/>
        <v/>
      </c>
      <c r="AH187" t="str">
        <f t="shared" si="167"/>
        <v/>
      </c>
      <c r="AI187" t="str">
        <f t="shared" si="167"/>
        <v/>
      </c>
      <c r="AJ187" t="str">
        <f t="shared" si="167"/>
        <v/>
      </c>
      <c r="AK187" t="str">
        <f t="shared" si="167"/>
        <v/>
      </c>
      <c r="AL187" t="str">
        <f t="shared" si="167"/>
        <v/>
      </c>
      <c r="AM187" t="str">
        <f t="shared" si="167"/>
        <v/>
      </c>
      <c r="AN187" t="str">
        <f t="shared" si="167"/>
        <v/>
      </c>
      <c r="AO187" t="str">
        <f t="shared" si="167"/>
        <v/>
      </c>
      <c r="AP187" t="str">
        <f t="shared" si="167"/>
        <v/>
      </c>
      <c r="AQ187" t="str">
        <f t="shared" si="167"/>
        <v/>
      </c>
      <c r="AR187" t="str">
        <f t="shared" si="167"/>
        <v/>
      </c>
      <c r="AS187" t="str">
        <f t="shared" si="167"/>
        <v/>
      </c>
      <c r="AT187" t="str">
        <f t="shared" si="167"/>
        <v/>
      </c>
      <c r="AU187" t="str">
        <f t="shared" si="167"/>
        <v/>
      </c>
      <c r="AV187" t="str">
        <f t="shared" si="167"/>
        <v/>
      </c>
      <c r="AW187" t="str">
        <f t="shared" si="167"/>
        <v/>
      </c>
      <c r="AX187" t="str">
        <f t="shared" si="167"/>
        <v/>
      </c>
      <c r="AY187" t="str">
        <f t="shared" si="167"/>
        <v/>
      </c>
      <c r="AZ187" t="str">
        <f t="shared" si="167"/>
        <v/>
      </c>
      <c r="BA187" t="str">
        <f t="shared" si="167"/>
        <v/>
      </c>
      <c r="BB187" t="str">
        <f t="shared" si="167"/>
        <v/>
      </c>
      <c r="BC187" t="str">
        <f t="shared" si="167"/>
        <v/>
      </c>
      <c r="BD187" t="str">
        <f t="shared" si="167"/>
        <v/>
      </c>
      <c r="BE187" t="str">
        <f t="shared" si="167"/>
        <v/>
      </c>
      <c r="BF187" t="str">
        <f t="shared" si="167"/>
        <v/>
      </c>
      <c r="BG187" t="str">
        <f t="shared" si="167"/>
        <v/>
      </c>
      <c r="BH187" t="str">
        <f t="shared" si="167"/>
        <v/>
      </c>
      <c r="BI187" t="str">
        <f t="shared" si="167"/>
        <v/>
      </c>
      <c r="BJ187" t="str">
        <f t="shared" si="167"/>
        <v/>
      </c>
      <c r="BK187" t="str">
        <f t="shared" si="167"/>
        <v/>
      </c>
      <c r="BL187" t="str">
        <f t="shared" si="167"/>
        <v/>
      </c>
      <c r="BM187" t="str">
        <f t="shared" ref="BM187:CX187" si="168">IF(NOT(BM85=123456),BM85,IF(NOT(BM85="123456"),BM85,"TEST"))</f>
        <v/>
      </c>
      <c r="BN187" t="str">
        <f t="shared" si="168"/>
        <v/>
      </c>
      <c r="BO187" t="str">
        <f t="shared" si="168"/>
        <v/>
      </c>
      <c r="BP187" t="str">
        <f t="shared" si="168"/>
        <v/>
      </c>
      <c r="BQ187" t="str">
        <f t="shared" si="168"/>
        <v/>
      </c>
      <c r="BR187" t="str">
        <f t="shared" si="168"/>
        <v/>
      </c>
      <c r="BS187" t="str">
        <f t="shared" si="168"/>
        <v/>
      </c>
      <c r="BT187" t="str">
        <f t="shared" si="168"/>
        <v/>
      </c>
      <c r="BU187" t="str">
        <f t="shared" si="168"/>
        <v/>
      </c>
      <c r="BV187" t="str">
        <f t="shared" si="168"/>
        <v/>
      </c>
      <c r="BW187" t="str">
        <f t="shared" si="168"/>
        <v/>
      </c>
      <c r="BX187" t="str">
        <f t="shared" si="168"/>
        <v/>
      </c>
      <c r="BY187" t="str">
        <f t="shared" si="168"/>
        <v/>
      </c>
      <c r="BZ187" t="str">
        <f t="shared" si="168"/>
        <v/>
      </c>
      <c r="CA187" t="str">
        <f t="shared" si="168"/>
        <v/>
      </c>
      <c r="CB187" t="str">
        <f t="shared" si="168"/>
        <v/>
      </c>
      <c r="CC187" t="str">
        <f t="shared" si="168"/>
        <v/>
      </c>
      <c r="CD187" t="str">
        <f t="shared" si="168"/>
        <v/>
      </c>
      <c r="CE187" t="str">
        <f t="shared" si="168"/>
        <v/>
      </c>
      <c r="CF187" t="str">
        <f t="shared" si="168"/>
        <v/>
      </c>
      <c r="CG187" t="str">
        <f t="shared" si="168"/>
        <v/>
      </c>
      <c r="CH187" t="str">
        <f t="shared" si="168"/>
        <v/>
      </c>
      <c r="CI187" t="str">
        <f t="shared" si="168"/>
        <v/>
      </c>
      <c r="CJ187" t="str">
        <f t="shared" si="168"/>
        <v/>
      </c>
      <c r="CK187" t="str">
        <f t="shared" si="168"/>
        <v/>
      </c>
      <c r="CL187" t="str">
        <f t="shared" si="168"/>
        <v/>
      </c>
      <c r="CM187" t="str">
        <f t="shared" si="168"/>
        <v/>
      </c>
      <c r="CN187" t="str">
        <f t="shared" si="168"/>
        <v/>
      </c>
      <c r="CO187" t="str">
        <f t="shared" si="168"/>
        <v/>
      </c>
      <c r="CP187" t="str">
        <f t="shared" si="168"/>
        <v/>
      </c>
      <c r="CQ187" t="str">
        <f t="shared" si="168"/>
        <v/>
      </c>
      <c r="CR187" t="str">
        <f t="shared" si="168"/>
        <v/>
      </c>
      <c r="CS187" t="str">
        <f t="shared" si="168"/>
        <v/>
      </c>
      <c r="CT187" t="str">
        <f t="shared" si="168"/>
        <v/>
      </c>
      <c r="CU187" t="str">
        <f t="shared" si="168"/>
        <v/>
      </c>
      <c r="CV187" t="str">
        <f t="shared" si="168"/>
        <v/>
      </c>
      <c r="CW187" t="str">
        <f t="shared" si="168"/>
        <v/>
      </c>
      <c r="CX187">
        <f t="shared" si="168"/>
        <v>0</v>
      </c>
    </row>
    <row r="188" spans="1:102" x14ac:dyDescent="0.3">
      <c r="A188" t="str">
        <f t="shared" ref="A188:BL188" si="169">IF(NOT(A86=123456),A86,IF(NOT(A86="123456"),A86,"TEST"))</f>
        <v/>
      </c>
      <c r="B188" t="str">
        <f t="shared" si="169"/>
        <v/>
      </c>
      <c r="C188" t="str">
        <f t="shared" si="169"/>
        <v/>
      </c>
      <c r="D188" t="str">
        <f t="shared" si="169"/>
        <v/>
      </c>
      <c r="E188" t="str">
        <f t="shared" si="169"/>
        <v/>
      </c>
      <c r="F188" t="str">
        <f t="shared" si="169"/>
        <v/>
      </c>
      <c r="G188" t="str">
        <f t="shared" si="169"/>
        <v/>
      </c>
      <c r="H188" t="str">
        <f t="shared" si="169"/>
        <v/>
      </c>
      <c r="I188" t="str">
        <f t="shared" si="169"/>
        <v/>
      </c>
      <c r="J188" t="str">
        <f t="shared" si="169"/>
        <v/>
      </c>
      <c r="K188" t="str">
        <f t="shared" si="169"/>
        <v/>
      </c>
      <c r="L188" t="str">
        <f t="shared" si="169"/>
        <v/>
      </c>
      <c r="M188" t="str">
        <f t="shared" si="169"/>
        <v/>
      </c>
      <c r="N188" t="str">
        <f t="shared" si="169"/>
        <v/>
      </c>
      <c r="O188" t="str">
        <f t="shared" si="169"/>
        <v/>
      </c>
      <c r="P188" t="str">
        <f t="shared" si="169"/>
        <v/>
      </c>
      <c r="Q188" t="str">
        <f t="shared" si="169"/>
        <v/>
      </c>
      <c r="R188" t="str">
        <f t="shared" si="169"/>
        <v/>
      </c>
      <c r="S188" t="str">
        <f t="shared" si="169"/>
        <v/>
      </c>
      <c r="T188" t="str">
        <f t="shared" si="169"/>
        <v/>
      </c>
      <c r="U188" t="str">
        <f t="shared" si="169"/>
        <v/>
      </c>
      <c r="V188" t="str">
        <f t="shared" si="169"/>
        <v/>
      </c>
      <c r="W188" t="str">
        <f t="shared" si="169"/>
        <v/>
      </c>
      <c r="X188" t="str">
        <f t="shared" si="169"/>
        <v/>
      </c>
      <c r="Y188" t="str">
        <f t="shared" si="169"/>
        <v/>
      </c>
      <c r="Z188" t="str">
        <f t="shared" si="169"/>
        <v/>
      </c>
      <c r="AA188" t="str">
        <f t="shared" si="169"/>
        <v/>
      </c>
      <c r="AB188" t="str">
        <f t="shared" si="169"/>
        <v/>
      </c>
      <c r="AC188" t="str">
        <f t="shared" si="169"/>
        <v/>
      </c>
      <c r="AD188" t="str">
        <f t="shared" si="169"/>
        <v/>
      </c>
      <c r="AE188" t="str">
        <f t="shared" si="169"/>
        <v/>
      </c>
      <c r="AF188" t="str">
        <f t="shared" si="169"/>
        <v/>
      </c>
      <c r="AG188" t="str">
        <f t="shared" si="169"/>
        <v/>
      </c>
      <c r="AH188" t="str">
        <f t="shared" si="169"/>
        <v/>
      </c>
      <c r="AI188" t="str">
        <f t="shared" si="169"/>
        <v/>
      </c>
      <c r="AJ188" t="str">
        <f t="shared" si="169"/>
        <v/>
      </c>
      <c r="AK188" t="str">
        <f t="shared" si="169"/>
        <v/>
      </c>
      <c r="AL188" t="str">
        <f t="shared" si="169"/>
        <v/>
      </c>
      <c r="AM188" t="str">
        <f t="shared" si="169"/>
        <v/>
      </c>
      <c r="AN188" t="str">
        <f t="shared" si="169"/>
        <v/>
      </c>
      <c r="AO188" t="str">
        <f t="shared" si="169"/>
        <v/>
      </c>
      <c r="AP188" t="str">
        <f t="shared" si="169"/>
        <v/>
      </c>
      <c r="AQ188" t="str">
        <f t="shared" si="169"/>
        <v/>
      </c>
      <c r="AR188" t="str">
        <f t="shared" si="169"/>
        <v/>
      </c>
      <c r="AS188" t="str">
        <f t="shared" si="169"/>
        <v/>
      </c>
      <c r="AT188" t="str">
        <f t="shared" si="169"/>
        <v/>
      </c>
      <c r="AU188" t="str">
        <f t="shared" si="169"/>
        <v/>
      </c>
      <c r="AV188" t="str">
        <f t="shared" si="169"/>
        <v/>
      </c>
      <c r="AW188" t="str">
        <f t="shared" si="169"/>
        <v/>
      </c>
      <c r="AX188" t="str">
        <f t="shared" si="169"/>
        <v/>
      </c>
      <c r="AY188" t="str">
        <f t="shared" si="169"/>
        <v/>
      </c>
      <c r="AZ188" t="str">
        <f t="shared" si="169"/>
        <v/>
      </c>
      <c r="BA188" t="str">
        <f t="shared" si="169"/>
        <v/>
      </c>
      <c r="BB188" t="str">
        <f t="shared" si="169"/>
        <v/>
      </c>
      <c r="BC188" t="str">
        <f t="shared" si="169"/>
        <v/>
      </c>
      <c r="BD188" t="str">
        <f t="shared" si="169"/>
        <v/>
      </c>
      <c r="BE188" t="str">
        <f t="shared" si="169"/>
        <v/>
      </c>
      <c r="BF188" t="str">
        <f t="shared" si="169"/>
        <v/>
      </c>
      <c r="BG188" t="str">
        <f t="shared" si="169"/>
        <v/>
      </c>
      <c r="BH188" t="str">
        <f t="shared" si="169"/>
        <v/>
      </c>
      <c r="BI188" t="str">
        <f t="shared" si="169"/>
        <v/>
      </c>
      <c r="BJ188" t="str">
        <f t="shared" si="169"/>
        <v/>
      </c>
      <c r="BK188" t="str">
        <f t="shared" si="169"/>
        <v/>
      </c>
      <c r="BL188" t="str">
        <f t="shared" si="169"/>
        <v/>
      </c>
      <c r="BM188" t="str">
        <f t="shared" ref="BM188:CX188" si="170">IF(NOT(BM86=123456),BM86,IF(NOT(BM86="123456"),BM86,"TEST"))</f>
        <v/>
      </c>
      <c r="BN188" t="str">
        <f t="shared" si="170"/>
        <v/>
      </c>
      <c r="BO188" t="str">
        <f t="shared" si="170"/>
        <v/>
      </c>
      <c r="BP188" t="str">
        <f t="shared" si="170"/>
        <v/>
      </c>
      <c r="BQ188" t="str">
        <f t="shared" si="170"/>
        <v/>
      </c>
      <c r="BR188" t="str">
        <f t="shared" si="170"/>
        <v/>
      </c>
      <c r="BS188" t="str">
        <f t="shared" si="170"/>
        <v/>
      </c>
      <c r="BT188" t="str">
        <f t="shared" si="170"/>
        <v/>
      </c>
      <c r="BU188" t="str">
        <f t="shared" si="170"/>
        <v/>
      </c>
      <c r="BV188" t="str">
        <f t="shared" si="170"/>
        <v/>
      </c>
      <c r="BW188" t="str">
        <f t="shared" si="170"/>
        <v/>
      </c>
      <c r="BX188" t="str">
        <f t="shared" si="170"/>
        <v/>
      </c>
      <c r="BY188" t="str">
        <f t="shared" si="170"/>
        <v/>
      </c>
      <c r="BZ188" t="str">
        <f t="shared" si="170"/>
        <v/>
      </c>
      <c r="CA188" t="str">
        <f t="shared" si="170"/>
        <v/>
      </c>
      <c r="CB188" t="str">
        <f t="shared" si="170"/>
        <v/>
      </c>
      <c r="CC188" t="str">
        <f t="shared" si="170"/>
        <v/>
      </c>
      <c r="CD188" t="str">
        <f t="shared" si="170"/>
        <v/>
      </c>
      <c r="CE188" t="str">
        <f t="shared" si="170"/>
        <v/>
      </c>
      <c r="CF188" t="str">
        <f t="shared" si="170"/>
        <v/>
      </c>
      <c r="CG188" t="str">
        <f t="shared" si="170"/>
        <v/>
      </c>
      <c r="CH188" t="str">
        <f t="shared" si="170"/>
        <v/>
      </c>
      <c r="CI188" t="str">
        <f t="shared" si="170"/>
        <v/>
      </c>
      <c r="CJ188" t="str">
        <f t="shared" si="170"/>
        <v/>
      </c>
      <c r="CK188" t="str">
        <f t="shared" si="170"/>
        <v/>
      </c>
      <c r="CL188" t="str">
        <f t="shared" si="170"/>
        <v/>
      </c>
      <c r="CM188" t="str">
        <f t="shared" si="170"/>
        <v/>
      </c>
      <c r="CN188" t="str">
        <f t="shared" si="170"/>
        <v/>
      </c>
      <c r="CO188" t="str">
        <f t="shared" si="170"/>
        <v/>
      </c>
      <c r="CP188" t="str">
        <f t="shared" si="170"/>
        <v/>
      </c>
      <c r="CQ188" t="str">
        <f t="shared" si="170"/>
        <v/>
      </c>
      <c r="CR188" t="str">
        <f t="shared" si="170"/>
        <v/>
      </c>
      <c r="CS188" t="str">
        <f t="shared" si="170"/>
        <v/>
      </c>
      <c r="CT188" t="str">
        <f t="shared" si="170"/>
        <v/>
      </c>
      <c r="CU188" t="str">
        <f t="shared" si="170"/>
        <v/>
      </c>
      <c r="CV188" t="str">
        <f t="shared" si="170"/>
        <v/>
      </c>
      <c r="CW188" t="str">
        <f t="shared" si="170"/>
        <v/>
      </c>
      <c r="CX188">
        <f t="shared" si="170"/>
        <v>0</v>
      </c>
    </row>
    <row r="189" spans="1:102" x14ac:dyDescent="0.3">
      <c r="A189" t="str">
        <f t="shared" ref="A189:BL189" si="171">IF(NOT(A87=123456),A87,IF(NOT(A87="123456"),A87,"TEST"))</f>
        <v/>
      </c>
      <c r="B189" t="str">
        <f t="shared" si="171"/>
        <v/>
      </c>
      <c r="C189" t="str">
        <f t="shared" si="171"/>
        <v/>
      </c>
      <c r="D189" t="str">
        <f t="shared" si="171"/>
        <v/>
      </c>
      <c r="E189" t="str">
        <f t="shared" si="171"/>
        <v/>
      </c>
      <c r="F189" t="str">
        <f t="shared" si="171"/>
        <v/>
      </c>
      <c r="G189" t="str">
        <f t="shared" si="171"/>
        <v/>
      </c>
      <c r="H189" t="str">
        <f t="shared" si="171"/>
        <v/>
      </c>
      <c r="I189" t="str">
        <f t="shared" si="171"/>
        <v/>
      </c>
      <c r="J189" t="str">
        <f t="shared" si="171"/>
        <v/>
      </c>
      <c r="K189" t="str">
        <f t="shared" si="171"/>
        <v/>
      </c>
      <c r="L189" t="str">
        <f t="shared" si="171"/>
        <v/>
      </c>
      <c r="M189" t="str">
        <f t="shared" si="171"/>
        <v/>
      </c>
      <c r="N189" t="str">
        <f t="shared" si="171"/>
        <v/>
      </c>
      <c r="O189" t="str">
        <f t="shared" si="171"/>
        <v/>
      </c>
      <c r="P189" t="str">
        <f t="shared" si="171"/>
        <v/>
      </c>
      <c r="Q189" t="str">
        <f t="shared" si="171"/>
        <v/>
      </c>
      <c r="R189" t="str">
        <f t="shared" si="171"/>
        <v/>
      </c>
      <c r="S189" t="str">
        <f t="shared" si="171"/>
        <v/>
      </c>
      <c r="T189" t="str">
        <f t="shared" si="171"/>
        <v/>
      </c>
      <c r="U189" t="str">
        <f t="shared" si="171"/>
        <v/>
      </c>
      <c r="V189" t="str">
        <f t="shared" si="171"/>
        <v/>
      </c>
      <c r="W189" t="str">
        <f t="shared" si="171"/>
        <v/>
      </c>
      <c r="X189" t="str">
        <f t="shared" si="171"/>
        <v/>
      </c>
      <c r="Y189" t="str">
        <f t="shared" si="171"/>
        <v/>
      </c>
      <c r="Z189" t="str">
        <f t="shared" si="171"/>
        <v/>
      </c>
      <c r="AA189" t="str">
        <f t="shared" si="171"/>
        <v/>
      </c>
      <c r="AB189" t="str">
        <f t="shared" si="171"/>
        <v/>
      </c>
      <c r="AC189" t="str">
        <f t="shared" si="171"/>
        <v/>
      </c>
      <c r="AD189" t="str">
        <f t="shared" si="171"/>
        <v/>
      </c>
      <c r="AE189" t="str">
        <f t="shared" si="171"/>
        <v/>
      </c>
      <c r="AF189" t="str">
        <f t="shared" si="171"/>
        <v/>
      </c>
      <c r="AG189" t="str">
        <f t="shared" si="171"/>
        <v/>
      </c>
      <c r="AH189" t="str">
        <f t="shared" si="171"/>
        <v/>
      </c>
      <c r="AI189" t="str">
        <f t="shared" si="171"/>
        <v/>
      </c>
      <c r="AJ189" t="str">
        <f t="shared" si="171"/>
        <v/>
      </c>
      <c r="AK189" t="str">
        <f t="shared" si="171"/>
        <v/>
      </c>
      <c r="AL189" t="str">
        <f t="shared" si="171"/>
        <v/>
      </c>
      <c r="AM189" t="str">
        <f t="shared" si="171"/>
        <v/>
      </c>
      <c r="AN189" t="str">
        <f t="shared" si="171"/>
        <v/>
      </c>
      <c r="AO189" t="str">
        <f t="shared" si="171"/>
        <v/>
      </c>
      <c r="AP189" t="str">
        <f t="shared" si="171"/>
        <v/>
      </c>
      <c r="AQ189" t="str">
        <f t="shared" si="171"/>
        <v/>
      </c>
      <c r="AR189" t="str">
        <f t="shared" si="171"/>
        <v/>
      </c>
      <c r="AS189" t="str">
        <f t="shared" si="171"/>
        <v/>
      </c>
      <c r="AT189" t="str">
        <f t="shared" si="171"/>
        <v/>
      </c>
      <c r="AU189" t="str">
        <f t="shared" si="171"/>
        <v/>
      </c>
      <c r="AV189" t="str">
        <f t="shared" si="171"/>
        <v/>
      </c>
      <c r="AW189" t="str">
        <f t="shared" si="171"/>
        <v/>
      </c>
      <c r="AX189" t="str">
        <f t="shared" si="171"/>
        <v/>
      </c>
      <c r="AY189" t="str">
        <f t="shared" si="171"/>
        <v/>
      </c>
      <c r="AZ189" t="str">
        <f t="shared" si="171"/>
        <v/>
      </c>
      <c r="BA189" t="str">
        <f t="shared" si="171"/>
        <v/>
      </c>
      <c r="BB189" t="str">
        <f t="shared" si="171"/>
        <v/>
      </c>
      <c r="BC189" t="str">
        <f t="shared" si="171"/>
        <v/>
      </c>
      <c r="BD189" t="str">
        <f t="shared" si="171"/>
        <v/>
      </c>
      <c r="BE189" t="str">
        <f t="shared" si="171"/>
        <v/>
      </c>
      <c r="BF189" t="str">
        <f t="shared" si="171"/>
        <v/>
      </c>
      <c r="BG189" t="str">
        <f t="shared" si="171"/>
        <v/>
      </c>
      <c r="BH189" t="str">
        <f t="shared" si="171"/>
        <v/>
      </c>
      <c r="BI189" t="str">
        <f t="shared" si="171"/>
        <v/>
      </c>
      <c r="BJ189" t="str">
        <f t="shared" si="171"/>
        <v/>
      </c>
      <c r="BK189" t="str">
        <f t="shared" si="171"/>
        <v/>
      </c>
      <c r="BL189" t="str">
        <f t="shared" si="171"/>
        <v/>
      </c>
      <c r="BM189" t="str">
        <f t="shared" ref="BM189:CX189" si="172">IF(NOT(BM87=123456),BM87,IF(NOT(BM87="123456"),BM87,"TEST"))</f>
        <v/>
      </c>
      <c r="BN189" t="str">
        <f t="shared" si="172"/>
        <v/>
      </c>
      <c r="BO189" t="str">
        <f t="shared" si="172"/>
        <v/>
      </c>
      <c r="BP189" t="str">
        <f t="shared" si="172"/>
        <v/>
      </c>
      <c r="BQ189" t="str">
        <f t="shared" si="172"/>
        <v/>
      </c>
      <c r="BR189" t="str">
        <f t="shared" si="172"/>
        <v/>
      </c>
      <c r="BS189" t="str">
        <f t="shared" si="172"/>
        <v/>
      </c>
      <c r="BT189" t="str">
        <f t="shared" si="172"/>
        <v/>
      </c>
      <c r="BU189" t="str">
        <f t="shared" si="172"/>
        <v/>
      </c>
      <c r="BV189" t="str">
        <f t="shared" si="172"/>
        <v/>
      </c>
      <c r="BW189" t="str">
        <f t="shared" si="172"/>
        <v/>
      </c>
      <c r="BX189" t="str">
        <f t="shared" si="172"/>
        <v/>
      </c>
      <c r="BY189" t="str">
        <f t="shared" si="172"/>
        <v/>
      </c>
      <c r="BZ189" t="str">
        <f t="shared" si="172"/>
        <v/>
      </c>
      <c r="CA189" t="str">
        <f t="shared" si="172"/>
        <v/>
      </c>
      <c r="CB189" t="str">
        <f t="shared" si="172"/>
        <v/>
      </c>
      <c r="CC189" t="str">
        <f t="shared" si="172"/>
        <v/>
      </c>
      <c r="CD189" t="str">
        <f t="shared" si="172"/>
        <v/>
      </c>
      <c r="CE189" t="str">
        <f t="shared" si="172"/>
        <v/>
      </c>
      <c r="CF189" t="str">
        <f t="shared" si="172"/>
        <v/>
      </c>
      <c r="CG189" t="str">
        <f t="shared" si="172"/>
        <v/>
      </c>
      <c r="CH189" t="str">
        <f t="shared" si="172"/>
        <v/>
      </c>
      <c r="CI189" t="str">
        <f t="shared" si="172"/>
        <v/>
      </c>
      <c r="CJ189" t="str">
        <f t="shared" si="172"/>
        <v/>
      </c>
      <c r="CK189" t="str">
        <f t="shared" si="172"/>
        <v/>
      </c>
      <c r="CL189" t="str">
        <f t="shared" si="172"/>
        <v/>
      </c>
      <c r="CM189" t="str">
        <f t="shared" si="172"/>
        <v/>
      </c>
      <c r="CN189" t="str">
        <f t="shared" si="172"/>
        <v/>
      </c>
      <c r="CO189" t="str">
        <f t="shared" si="172"/>
        <v/>
      </c>
      <c r="CP189" t="str">
        <f t="shared" si="172"/>
        <v/>
      </c>
      <c r="CQ189" t="str">
        <f t="shared" si="172"/>
        <v/>
      </c>
      <c r="CR189" t="str">
        <f t="shared" si="172"/>
        <v/>
      </c>
      <c r="CS189" t="str">
        <f t="shared" si="172"/>
        <v/>
      </c>
      <c r="CT189" t="str">
        <f t="shared" si="172"/>
        <v/>
      </c>
      <c r="CU189" t="str">
        <f t="shared" si="172"/>
        <v/>
      </c>
      <c r="CV189" t="str">
        <f t="shared" si="172"/>
        <v/>
      </c>
      <c r="CW189" t="str">
        <f t="shared" si="172"/>
        <v/>
      </c>
      <c r="CX189">
        <f t="shared" si="172"/>
        <v>0</v>
      </c>
    </row>
    <row r="190" spans="1:102" x14ac:dyDescent="0.3">
      <c r="A190" t="str">
        <f t="shared" ref="A190:BL190" si="173">IF(NOT(A88=123456),A88,IF(NOT(A88="123456"),A88,"TEST"))</f>
        <v/>
      </c>
      <c r="B190" t="str">
        <f t="shared" si="173"/>
        <v/>
      </c>
      <c r="C190" t="str">
        <f t="shared" si="173"/>
        <v/>
      </c>
      <c r="D190" t="str">
        <f t="shared" si="173"/>
        <v/>
      </c>
      <c r="E190" t="str">
        <f t="shared" si="173"/>
        <v/>
      </c>
      <c r="F190" t="str">
        <f t="shared" si="173"/>
        <v/>
      </c>
      <c r="G190" t="str">
        <f t="shared" si="173"/>
        <v/>
      </c>
      <c r="H190" t="str">
        <f t="shared" si="173"/>
        <v/>
      </c>
      <c r="I190" t="str">
        <f t="shared" si="173"/>
        <v/>
      </c>
      <c r="J190" t="str">
        <f t="shared" si="173"/>
        <v/>
      </c>
      <c r="K190" t="str">
        <f t="shared" si="173"/>
        <v/>
      </c>
      <c r="L190" t="str">
        <f t="shared" si="173"/>
        <v/>
      </c>
      <c r="M190" t="str">
        <f t="shared" si="173"/>
        <v/>
      </c>
      <c r="N190" t="str">
        <f t="shared" si="173"/>
        <v/>
      </c>
      <c r="O190" t="str">
        <f t="shared" si="173"/>
        <v/>
      </c>
      <c r="P190" t="str">
        <f t="shared" si="173"/>
        <v/>
      </c>
      <c r="Q190" t="str">
        <f t="shared" si="173"/>
        <v/>
      </c>
      <c r="R190" t="str">
        <f t="shared" si="173"/>
        <v/>
      </c>
      <c r="S190" t="str">
        <f t="shared" si="173"/>
        <v/>
      </c>
      <c r="T190" t="str">
        <f t="shared" si="173"/>
        <v/>
      </c>
      <c r="U190" t="str">
        <f t="shared" si="173"/>
        <v/>
      </c>
      <c r="V190" t="str">
        <f t="shared" si="173"/>
        <v/>
      </c>
      <c r="W190" t="str">
        <f t="shared" si="173"/>
        <v/>
      </c>
      <c r="X190" t="str">
        <f t="shared" si="173"/>
        <v/>
      </c>
      <c r="Y190" t="str">
        <f t="shared" si="173"/>
        <v/>
      </c>
      <c r="Z190" t="str">
        <f t="shared" si="173"/>
        <v/>
      </c>
      <c r="AA190" t="str">
        <f t="shared" si="173"/>
        <v/>
      </c>
      <c r="AB190" t="str">
        <f t="shared" si="173"/>
        <v/>
      </c>
      <c r="AC190" t="str">
        <f t="shared" si="173"/>
        <v/>
      </c>
      <c r="AD190" t="str">
        <f t="shared" si="173"/>
        <v/>
      </c>
      <c r="AE190" t="str">
        <f t="shared" si="173"/>
        <v/>
      </c>
      <c r="AF190" t="str">
        <f t="shared" si="173"/>
        <v/>
      </c>
      <c r="AG190" t="str">
        <f t="shared" si="173"/>
        <v/>
      </c>
      <c r="AH190" t="str">
        <f t="shared" si="173"/>
        <v/>
      </c>
      <c r="AI190" t="str">
        <f t="shared" si="173"/>
        <v/>
      </c>
      <c r="AJ190" t="str">
        <f t="shared" si="173"/>
        <v/>
      </c>
      <c r="AK190" t="str">
        <f t="shared" si="173"/>
        <v/>
      </c>
      <c r="AL190" t="str">
        <f t="shared" si="173"/>
        <v/>
      </c>
      <c r="AM190" t="str">
        <f t="shared" si="173"/>
        <v/>
      </c>
      <c r="AN190" t="str">
        <f t="shared" si="173"/>
        <v/>
      </c>
      <c r="AO190" t="str">
        <f t="shared" si="173"/>
        <v/>
      </c>
      <c r="AP190" t="str">
        <f t="shared" si="173"/>
        <v/>
      </c>
      <c r="AQ190" t="str">
        <f t="shared" si="173"/>
        <v/>
      </c>
      <c r="AR190" t="str">
        <f t="shared" si="173"/>
        <v/>
      </c>
      <c r="AS190" t="str">
        <f t="shared" si="173"/>
        <v/>
      </c>
      <c r="AT190" t="str">
        <f t="shared" si="173"/>
        <v/>
      </c>
      <c r="AU190" t="str">
        <f t="shared" si="173"/>
        <v/>
      </c>
      <c r="AV190" t="str">
        <f t="shared" si="173"/>
        <v/>
      </c>
      <c r="AW190" t="str">
        <f t="shared" si="173"/>
        <v/>
      </c>
      <c r="AX190" t="str">
        <f t="shared" si="173"/>
        <v/>
      </c>
      <c r="AY190" t="str">
        <f t="shared" si="173"/>
        <v/>
      </c>
      <c r="AZ190" t="str">
        <f t="shared" si="173"/>
        <v/>
      </c>
      <c r="BA190" t="str">
        <f t="shared" si="173"/>
        <v/>
      </c>
      <c r="BB190" t="str">
        <f t="shared" si="173"/>
        <v/>
      </c>
      <c r="BC190" t="str">
        <f t="shared" si="173"/>
        <v/>
      </c>
      <c r="BD190" t="str">
        <f t="shared" si="173"/>
        <v/>
      </c>
      <c r="BE190" t="str">
        <f t="shared" si="173"/>
        <v/>
      </c>
      <c r="BF190" t="str">
        <f t="shared" si="173"/>
        <v/>
      </c>
      <c r="BG190" t="str">
        <f t="shared" si="173"/>
        <v/>
      </c>
      <c r="BH190" t="str">
        <f t="shared" si="173"/>
        <v/>
      </c>
      <c r="BI190" t="str">
        <f t="shared" si="173"/>
        <v/>
      </c>
      <c r="BJ190" t="str">
        <f t="shared" si="173"/>
        <v/>
      </c>
      <c r="BK190" t="str">
        <f t="shared" si="173"/>
        <v/>
      </c>
      <c r="BL190" t="str">
        <f t="shared" si="173"/>
        <v/>
      </c>
      <c r="BM190" t="str">
        <f t="shared" ref="BM190:CX190" si="174">IF(NOT(BM88=123456),BM88,IF(NOT(BM88="123456"),BM88,"TEST"))</f>
        <v/>
      </c>
      <c r="BN190" t="str">
        <f t="shared" si="174"/>
        <v/>
      </c>
      <c r="BO190" t="str">
        <f t="shared" si="174"/>
        <v/>
      </c>
      <c r="BP190" t="str">
        <f t="shared" si="174"/>
        <v/>
      </c>
      <c r="BQ190" t="str">
        <f t="shared" si="174"/>
        <v/>
      </c>
      <c r="BR190" t="str">
        <f t="shared" si="174"/>
        <v/>
      </c>
      <c r="BS190" t="str">
        <f t="shared" si="174"/>
        <v/>
      </c>
      <c r="BT190" t="str">
        <f t="shared" si="174"/>
        <v/>
      </c>
      <c r="BU190" t="str">
        <f t="shared" si="174"/>
        <v/>
      </c>
      <c r="BV190" t="str">
        <f t="shared" si="174"/>
        <v/>
      </c>
      <c r="BW190" t="str">
        <f t="shared" si="174"/>
        <v/>
      </c>
      <c r="BX190" t="str">
        <f t="shared" si="174"/>
        <v/>
      </c>
      <c r="BY190" t="str">
        <f t="shared" si="174"/>
        <v/>
      </c>
      <c r="BZ190" t="str">
        <f t="shared" si="174"/>
        <v/>
      </c>
      <c r="CA190" t="str">
        <f t="shared" si="174"/>
        <v/>
      </c>
      <c r="CB190" t="str">
        <f t="shared" si="174"/>
        <v/>
      </c>
      <c r="CC190" t="str">
        <f t="shared" si="174"/>
        <v/>
      </c>
      <c r="CD190" t="str">
        <f t="shared" si="174"/>
        <v/>
      </c>
      <c r="CE190" t="str">
        <f t="shared" si="174"/>
        <v/>
      </c>
      <c r="CF190" t="str">
        <f t="shared" si="174"/>
        <v/>
      </c>
      <c r="CG190" t="str">
        <f t="shared" si="174"/>
        <v/>
      </c>
      <c r="CH190" t="str">
        <f t="shared" si="174"/>
        <v/>
      </c>
      <c r="CI190" t="str">
        <f t="shared" si="174"/>
        <v/>
      </c>
      <c r="CJ190" t="str">
        <f t="shared" si="174"/>
        <v/>
      </c>
      <c r="CK190" t="str">
        <f t="shared" si="174"/>
        <v/>
      </c>
      <c r="CL190" t="str">
        <f t="shared" si="174"/>
        <v/>
      </c>
      <c r="CM190" t="str">
        <f t="shared" si="174"/>
        <v/>
      </c>
      <c r="CN190" t="str">
        <f t="shared" si="174"/>
        <v/>
      </c>
      <c r="CO190" t="str">
        <f t="shared" si="174"/>
        <v/>
      </c>
      <c r="CP190" t="str">
        <f t="shared" si="174"/>
        <v/>
      </c>
      <c r="CQ190" t="str">
        <f t="shared" si="174"/>
        <v/>
      </c>
      <c r="CR190" t="str">
        <f t="shared" si="174"/>
        <v/>
      </c>
      <c r="CS190" t="str">
        <f t="shared" si="174"/>
        <v/>
      </c>
      <c r="CT190" t="str">
        <f t="shared" si="174"/>
        <v/>
      </c>
      <c r="CU190" t="str">
        <f t="shared" si="174"/>
        <v/>
      </c>
      <c r="CV190" t="str">
        <f t="shared" si="174"/>
        <v/>
      </c>
      <c r="CW190" t="str">
        <f t="shared" si="174"/>
        <v/>
      </c>
      <c r="CX190">
        <f t="shared" si="174"/>
        <v>0</v>
      </c>
    </row>
    <row r="191" spans="1:102" x14ac:dyDescent="0.3">
      <c r="A191" t="str">
        <f t="shared" ref="A191:BL191" si="175">IF(NOT(A89=123456),A89,IF(NOT(A89="123456"),A89,"TEST"))</f>
        <v/>
      </c>
      <c r="B191" t="str">
        <f t="shared" si="175"/>
        <v/>
      </c>
      <c r="C191" t="str">
        <f t="shared" si="175"/>
        <v/>
      </c>
      <c r="D191" t="str">
        <f t="shared" si="175"/>
        <v/>
      </c>
      <c r="E191" t="str">
        <f t="shared" si="175"/>
        <v/>
      </c>
      <c r="F191" t="str">
        <f t="shared" si="175"/>
        <v/>
      </c>
      <c r="G191" t="str">
        <f t="shared" si="175"/>
        <v/>
      </c>
      <c r="H191" t="str">
        <f t="shared" si="175"/>
        <v/>
      </c>
      <c r="I191" t="str">
        <f t="shared" si="175"/>
        <v/>
      </c>
      <c r="J191" t="str">
        <f t="shared" si="175"/>
        <v/>
      </c>
      <c r="K191" t="str">
        <f t="shared" si="175"/>
        <v/>
      </c>
      <c r="L191" t="str">
        <f t="shared" si="175"/>
        <v/>
      </c>
      <c r="M191" t="str">
        <f t="shared" si="175"/>
        <v/>
      </c>
      <c r="N191" t="str">
        <f t="shared" si="175"/>
        <v/>
      </c>
      <c r="O191" t="str">
        <f t="shared" si="175"/>
        <v/>
      </c>
      <c r="P191" t="str">
        <f t="shared" si="175"/>
        <v/>
      </c>
      <c r="Q191" t="str">
        <f t="shared" si="175"/>
        <v/>
      </c>
      <c r="R191" t="str">
        <f t="shared" si="175"/>
        <v/>
      </c>
      <c r="S191" t="str">
        <f t="shared" si="175"/>
        <v/>
      </c>
      <c r="T191" t="str">
        <f t="shared" si="175"/>
        <v/>
      </c>
      <c r="U191" t="str">
        <f t="shared" si="175"/>
        <v/>
      </c>
      <c r="V191" t="str">
        <f t="shared" si="175"/>
        <v/>
      </c>
      <c r="W191" t="str">
        <f t="shared" si="175"/>
        <v/>
      </c>
      <c r="X191" t="str">
        <f t="shared" si="175"/>
        <v/>
      </c>
      <c r="Y191" t="str">
        <f t="shared" si="175"/>
        <v/>
      </c>
      <c r="Z191" t="str">
        <f t="shared" si="175"/>
        <v/>
      </c>
      <c r="AA191" t="str">
        <f t="shared" si="175"/>
        <v/>
      </c>
      <c r="AB191" t="str">
        <f t="shared" si="175"/>
        <v/>
      </c>
      <c r="AC191" t="str">
        <f t="shared" si="175"/>
        <v/>
      </c>
      <c r="AD191" t="str">
        <f t="shared" si="175"/>
        <v/>
      </c>
      <c r="AE191" t="str">
        <f t="shared" si="175"/>
        <v/>
      </c>
      <c r="AF191" t="str">
        <f t="shared" si="175"/>
        <v/>
      </c>
      <c r="AG191" t="str">
        <f t="shared" si="175"/>
        <v/>
      </c>
      <c r="AH191" t="str">
        <f t="shared" si="175"/>
        <v/>
      </c>
      <c r="AI191" t="str">
        <f t="shared" si="175"/>
        <v/>
      </c>
      <c r="AJ191" t="str">
        <f t="shared" si="175"/>
        <v/>
      </c>
      <c r="AK191" t="str">
        <f t="shared" si="175"/>
        <v/>
      </c>
      <c r="AL191" t="str">
        <f t="shared" si="175"/>
        <v/>
      </c>
      <c r="AM191" t="str">
        <f t="shared" si="175"/>
        <v/>
      </c>
      <c r="AN191" t="str">
        <f t="shared" si="175"/>
        <v/>
      </c>
      <c r="AO191" t="str">
        <f t="shared" si="175"/>
        <v/>
      </c>
      <c r="AP191" t="str">
        <f t="shared" si="175"/>
        <v/>
      </c>
      <c r="AQ191" t="str">
        <f t="shared" si="175"/>
        <v/>
      </c>
      <c r="AR191" t="str">
        <f t="shared" si="175"/>
        <v/>
      </c>
      <c r="AS191" t="str">
        <f t="shared" si="175"/>
        <v/>
      </c>
      <c r="AT191" t="str">
        <f t="shared" si="175"/>
        <v/>
      </c>
      <c r="AU191" t="str">
        <f t="shared" si="175"/>
        <v/>
      </c>
      <c r="AV191" t="str">
        <f t="shared" si="175"/>
        <v/>
      </c>
      <c r="AW191" t="str">
        <f t="shared" si="175"/>
        <v/>
      </c>
      <c r="AX191" t="str">
        <f t="shared" si="175"/>
        <v/>
      </c>
      <c r="AY191" t="str">
        <f t="shared" si="175"/>
        <v/>
      </c>
      <c r="AZ191" t="str">
        <f t="shared" si="175"/>
        <v/>
      </c>
      <c r="BA191" t="str">
        <f t="shared" si="175"/>
        <v/>
      </c>
      <c r="BB191" t="str">
        <f t="shared" si="175"/>
        <v/>
      </c>
      <c r="BC191" t="str">
        <f t="shared" si="175"/>
        <v/>
      </c>
      <c r="BD191" t="str">
        <f t="shared" si="175"/>
        <v/>
      </c>
      <c r="BE191" t="str">
        <f t="shared" si="175"/>
        <v/>
      </c>
      <c r="BF191" t="str">
        <f t="shared" si="175"/>
        <v/>
      </c>
      <c r="BG191" t="str">
        <f t="shared" si="175"/>
        <v/>
      </c>
      <c r="BH191" t="str">
        <f t="shared" si="175"/>
        <v/>
      </c>
      <c r="BI191" t="str">
        <f t="shared" si="175"/>
        <v/>
      </c>
      <c r="BJ191" t="str">
        <f t="shared" si="175"/>
        <v/>
      </c>
      <c r="BK191" t="str">
        <f t="shared" si="175"/>
        <v/>
      </c>
      <c r="BL191" t="str">
        <f t="shared" si="175"/>
        <v/>
      </c>
      <c r="BM191" t="str">
        <f t="shared" ref="BM191:CX191" si="176">IF(NOT(BM89=123456),BM89,IF(NOT(BM89="123456"),BM89,"TEST"))</f>
        <v/>
      </c>
      <c r="BN191" t="str">
        <f t="shared" si="176"/>
        <v/>
      </c>
      <c r="BO191" t="str">
        <f t="shared" si="176"/>
        <v/>
      </c>
      <c r="BP191" t="str">
        <f t="shared" si="176"/>
        <v/>
      </c>
      <c r="BQ191" t="str">
        <f t="shared" si="176"/>
        <v/>
      </c>
      <c r="BR191" t="str">
        <f t="shared" si="176"/>
        <v/>
      </c>
      <c r="BS191" t="str">
        <f t="shared" si="176"/>
        <v/>
      </c>
      <c r="BT191" t="str">
        <f t="shared" si="176"/>
        <v/>
      </c>
      <c r="BU191" t="str">
        <f t="shared" si="176"/>
        <v/>
      </c>
      <c r="BV191" t="str">
        <f t="shared" si="176"/>
        <v/>
      </c>
      <c r="BW191" t="str">
        <f t="shared" si="176"/>
        <v/>
      </c>
      <c r="BX191" t="str">
        <f t="shared" si="176"/>
        <v/>
      </c>
      <c r="BY191" t="str">
        <f t="shared" si="176"/>
        <v/>
      </c>
      <c r="BZ191" t="str">
        <f t="shared" si="176"/>
        <v/>
      </c>
      <c r="CA191" t="str">
        <f t="shared" si="176"/>
        <v/>
      </c>
      <c r="CB191" t="str">
        <f t="shared" si="176"/>
        <v/>
      </c>
      <c r="CC191" t="str">
        <f t="shared" si="176"/>
        <v/>
      </c>
      <c r="CD191" t="str">
        <f t="shared" si="176"/>
        <v/>
      </c>
      <c r="CE191" t="str">
        <f t="shared" si="176"/>
        <v/>
      </c>
      <c r="CF191" t="str">
        <f t="shared" si="176"/>
        <v/>
      </c>
      <c r="CG191" t="str">
        <f t="shared" si="176"/>
        <v/>
      </c>
      <c r="CH191" t="str">
        <f t="shared" si="176"/>
        <v/>
      </c>
      <c r="CI191" t="str">
        <f t="shared" si="176"/>
        <v/>
      </c>
      <c r="CJ191" t="str">
        <f t="shared" si="176"/>
        <v/>
      </c>
      <c r="CK191" t="str">
        <f t="shared" si="176"/>
        <v/>
      </c>
      <c r="CL191" t="str">
        <f t="shared" si="176"/>
        <v/>
      </c>
      <c r="CM191" t="str">
        <f t="shared" si="176"/>
        <v/>
      </c>
      <c r="CN191" t="str">
        <f t="shared" si="176"/>
        <v/>
      </c>
      <c r="CO191" t="str">
        <f t="shared" si="176"/>
        <v/>
      </c>
      <c r="CP191" t="str">
        <f t="shared" si="176"/>
        <v/>
      </c>
      <c r="CQ191" t="str">
        <f t="shared" si="176"/>
        <v/>
      </c>
      <c r="CR191" t="str">
        <f t="shared" si="176"/>
        <v/>
      </c>
      <c r="CS191" t="str">
        <f t="shared" si="176"/>
        <v/>
      </c>
      <c r="CT191" t="str">
        <f t="shared" si="176"/>
        <v/>
      </c>
      <c r="CU191" t="str">
        <f t="shared" si="176"/>
        <v/>
      </c>
      <c r="CV191" t="str">
        <f t="shared" si="176"/>
        <v/>
      </c>
      <c r="CW191" t="str">
        <f t="shared" si="176"/>
        <v/>
      </c>
      <c r="CX191">
        <f t="shared" si="176"/>
        <v>0</v>
      </c>
    </row>
    <row r="192" spans="1:102" x14ac:dyDescent="0.3">
      <c r="A192" t="str">
        <f t="shared" ref="A192:BL192" si="177">IF(NOT(A90=123456),A90,IF(NOT(A90="123456"),A90,"TEST"))</f>
        <v/>
      </c>
      <c r="B192" t="str">
        <f t="shared" si="177"/>
        <v/>
      </c>
      <c r="C192" t="str">
        <f t="shared" si="177"/>
        <v/>
      </c>
      <c r="D192" t="str">
        <f t="shared" si="177"/>
        <v/>
      </c>
      <c r="E192" t="str">
        <f t="shared" si="177"/>
        <v/>
      </c>
      <c r="F192" t="str">
        <f t="shared" si="177"/>
        <v/>
      </c>
      <c r="G192" t="str">
        <f t="shared" si="177"/>
        <v/>
      </c>
      <c r="H192" t="str">
        <f t="shared" si="177"/>
        <v/>
      </c>
      <c r="I192" t="str">
        <f t="shared" si="177"/>
        <v/>
      </c>
      <c r="J192" t="str">
        <f t="shared" si="177"/>
        <v/>
      </c>
      <c r="K192" t="str">
        <f t="shared" si="177"/>
        <v/>
      </c>
      <c r="L192" t="str">
        <f t="shared" si="177"/>
        <v/>
      </c>
      <c r="M192" t="str">
        <f t="shared" si="177"/>
        <v/>
      </c>
      <c r="N192" t="str">
        <f t="shared" si="177"/>
        <v/>
      </c>
      <c r="O192" t="str">
        <f t="shared" si="177"/>
        <v/>
      </c>
      <c r="P192" t="str">
        <f t="shared" si="177"/>
        <v/>
      </c>
      <c r="Q192" t="str">
        <f t="shared" si="177"/>
        <v/>
      </c>
      <c r="R192" t="str">
        <f t="shared" si="177"/>
        <v/>
      </c>
      <c r="S192" t="str">
        <f t="shared" si="177"/>
        <v/>
      </c>
      <c r="T192" t="str">
        <f t="shared" si="177"/>
        <v/>
      </c>
      <c r="U192" t="str">
        <f t="shared" si="177"/>
        <v/>
      </c>
      <c r="V192" t="str">
        <f t="shared" si="177"/>
        <v/>
      </c>
      <c r="W192" t="str">
        <f t="shared" si="177"/>
        <v/>
      </c>
      <c r="X192" t="str">
        <f t="shared" si="177"/>
        <v/>
      </c>
      <c r="Y192" t="str">
        <f t="shared" si="177"/>
        <v/>
      </c>
      <c r="Z192" t="str">
        <f t="shared" si="177"/>
        <v/>
      </c>
      <c r="AA192" t="str">
        <f t="shared" si="177"/>
        <v/>
      </c>
      <c r="AB192" t="str">
        <f t="shared" si="177"/>
        <v/>
      </c>
      <c r="AC192" t="str">
        <f t="shared" si="177"/>
        <v/>
      </c>
      <c r="AD192" t="str">
        <f t="shared" si="177"/>
        <v/>
      </c>
      <c r="AE192" t="str">
        <f t="shared" si="177"/>
        <v/>
      </c>
      <c r="AF192" t="str">
        <f t="shared" si="177"/>
        <v/>
      </c>
      <c r="AG192" t="str">
        <f t="shared" si="177"/>
        <v/>
      </c>
      <c r="AH192" t="str">
        <f t="shared" si="177"/>
        <v/>
      </c>
      <c r="AI192" t="str">
        <f t="shared" si="177"/>
        <v/>
      </c>
      <c r="AJ192" t="str">
        <f t="shared" si="177"/>
        <v/>
      </c>
      <c r="AK192" t="str">
        <f t="shared" si="177"/>
        <v/>
      </c>
      <c r="AL192" t="str">
        <f t="shared" si="177"/>
        <v/>
      </c>
      <c r="AM192" t="str">
        <f t="shared" si="177"/>
        <v/>
      </c>
      <c r="AN192" t="str">
        <f t="shared" si="177"/>
        <v/>
      </c>
      <c r="AO192" t="str">
        <f t="shared" si="177"/>
        <v/>
      </c>
      <c r="AP192" t="str">
        <f t="shared" si="177"/>
        <v/>
      </c>
      <c r="AQ192" t="str">
        <f t="shared" si="177"/>
        <v/>
      </c>
      <c r="AR192" t="str">
        <f t="shared" si="177"/>
        <v/>
      </c>
      <c r="AS192" t="str">
        <f t="shared" si="177"/>
        <v/>
      </c>
      <c r="AT192" t="str">
        <f t="shared" si="177"/>
        <v/>
      </c>
      <c r="AU192" t="str">
        <f t="shared" si="177"/>
        <v/>
      </c>
      <c r="AV192" t="str">
        <f t="shared" si="177"/>
        <v/>
      </c>
      <c r="AW192" t="str">
        <f t="shared" si="177"/>
        <v/>
      </c>
      <c r="AX192" t="str">
        <f t="shared" si="177"/>
        <v/>
      </c>
      <c r="AY192" t="str">
        <f t="shared" si="177"/>
        <v/>
      </c>
      <c r="AZ192" t="str">
        <f t="shared" si="177"/>
        <v/>
      </c>
      <c r="BA192" t="str">
        <f t="shared" si="177"/>
        <v/>
      </c>
      <c r="BB192" t="str">
        <f t="shared" si="177"/>
        <v/>
      </c>
      <c r="BC192" t="str">
        <f t="shared" si="177"/>
        <v/>
      </c>
      <c r="BD192" t="str">
        <f t="shared" si="177"/>
        <v/>
      </c>
      <c r="BE192" t="str">
        <f t="shared" si="177"/>
        <v/>
      </c>
      <c r="BF192" t="str">
        <f t="shared" si="177"/>
        <v/>
      </c>
      <c r="BG192" t="str">
        <f t="shared" si="177"/>
        <v/>
      </c>
      <c r="BH192" t="str">
        <f t="shared" si="177"/>
        <v/>
      </c>
      <c r="BI192" t="str">
        <f t="shared" si="177"/>
        <v/>
      </c>
      <c r="BJ192" t="str">
        <f t="shared" si="177"/>
        <v/>
      </c>
      <c r="BK192" t="str">
        <f t="shared" si="177"/>
        <v/>
      </c>
      <c r="BL192" t="str">
        <f t="shared" si="177"/>
        <v/>
      </c>
      <c r="BM192" t="str">
        <f t="shared" ref="BM192:CX192" si="178">IF(NOT(BM90=123456),BM90,IF(NOT(BM90="123456"),BM90,"TEST"))</f>
        <v/>
      </c>
      <c r="BN192" t="str">
        <f t="shared" si="178"/>
        <v/>
      </c>
      <c r="BO192" t="str">
        <f t="shared" si="178"/>
        <v/>
      </c>
      <c r="BP192" t="str">
        <f t="shared" si="178"/>
        <v/>
      </c>
      <c r="BQ192" t="str">
        <f t="shared" si="178"/>
        <v/>
      </c>
      <c r="BR192" t="str">
        <f t="shared" si="178"/>
        <v/>
      </c>
      <c r="BS192" t="str">
        <f t="shared" si="178"/>
        <v/>
      </c>
      <c r="BT192" t="str">
        <f t="shared" si="178"/>
        <v/>
      </c>
      <c r="BU192" t="str">
        <f t="shared" si="178"/>
        <v/>
      </c>
      <c r="BV192" t="str">
        <f t="shared" si="178"/>
        <v/>
      </c>
      <c r="BW192" t="str">
        <f t="shared" si="178"/>
        <v/>
      </c>
      <c r="BX192" t="str">
        <f t="shared" si="178"/>
        <v/>
      </c>
      <c r="BY192" t="str">
        <f t="shared" si="178"/>
        <v/>
      </c>
      <c r="BZ192" t="str">
        <f t="shared" si="178"/>
        <v/>
      </c>
      <c r="CA192" t="str">
        <f t="shared" si="178"/>
        <v/>
      </c>
      <c r="CB192" t="str">
        <f t="shared" si="178"/>
        <v/>
      </c>
      <c r="CC192" t="str">
        <f t="shared" si="178"/>
        <v/>
      </c>
      <c r="CD192" t="str">
        <f t="shared" si="178"/>
        <v/>
      </c>
      <c r="CE192" t="str">
        <f t="shared" si="178"/>
        <v/>
      </c>
      <c r="CF192" t="str">
        <f t="shared" si="178"/>
        <v/>
      </c>
      <c r="CG192" t="str">
        <f t="shared" si="178"/>
        <v/>
      </c>
      <c r="CH192" t="str">
        <f t="shared" si="178"/>
        <v/>
      </c>
      <c r="CI192" t="str">
        <f t="shared" si="178"/>
        <v/>
      </c>
      <c r="CJ192" t="str">
        <f t="shared" si="178"/>
        <v/>
      </c>
      <c r="CK192" t="str">
        <f t="shared" si="178"/>
        <v/>
      </c>
      <c r="CL192" t="str">
        <f t="shared" si="178"/>
        <v/>
      </c>
      <c r="CM192" t="str">
        <f t="shared" si="178"/>
        <v/>
      </c>
      <c r="CN192" t="str">
        <f t="shared" si="178"/>
        <v/>
      </c>
      <c r="CO192" t="str">
        <f t="shared" si="178"/>
        <v/>
      </c>
      <c r="CP192" t="str">
        <f t="shared" si="178"/>
        <v/>
      </c>
      <c r="CQ192" t="str">
        <f t="shared" si="178"/>
        <v/>
      </c>
      <c r="CR192" t="str">
        <f t="shared" si="178"/>
        <v/>
      </c>
      <c r="CS192" t="str">
        <f t="shared" si="178"/>
        <v/>
      </c>
      <c r="CT192" t="str">
        <f t="shared" si="178"/>
        <v/>
      </c>
      <c r="CU192" t="str">
        <f t="shared" si="178"/>
        <v/>
      </c>
      <c r="CV192" t="str">
        <f t="shared" si="178"/>
        <v/>
      </c>
      <c r="CW192" t="str">
        <f t="shared" si="178"/>
        <v/>
      </c>
      <c r="CX192">
        <f t="shared" si="178"/>
        <v>0</v>
      </c>
    </row>
    <row r="193" spans="1:102" x14ac:dyDescent="0.3">
      <c r="A193" t="str">
        <f t="shared" ref="A193:BL193" si="179">IF(NOT(A91=123456),A91,IF(NOT(A91="123456"),A91,"TEST"))</f>
        <v/>
      </c>
      <c r="B193" t="str">
        <f t="shared" si="179"/>
        <v/>
      </c>
      <c r="C193" t="str">
        <f t="shared" si="179"/>
        <v/>
      </c>
      <c r="D193" t="str">
        <f t="shared" si="179"/>
        <v/>
      </c>
      <c r="E193" t="str">
        <f t="shared" si="179"/>
        <v/>
      </c>
      <c r="F193" t="str">
        <f t="shared" si="179"/>
        <v/>
      </c>
      <c r="G193" t="str">
        <f t="shared" si="179"/>
        <v/>
      </c>
      <c r="H193" t="str">
        <f t="shared" si="179"/>
        <v/>
      </c>
      <c r="I193" t="str">
        <f t="shared" si="179"/>
        <v/>
      </c>
      <c r="J193" t="str">
        <f t="shared" si="179"/>
        <v/>
      </c>
      <c r="K193" t="str">
        <f t="shared" si="179"/>
        <v/>
      </c>
      <c r="L193" t="str">
        <f t="shared" si="179"/>
        <v/>
      </c>
      <c r="M193" t="str">
        <f t="shared" si="179"/>
        <v/>
      </c>
      <c r="N193" t="str">
        <f t="shared" si="179"/>
        <v/>
      </c>
      <c r="O193" t="str">
        <f t="shared" si="179"/>
        <v/>
      </c>
      <c r="P193" t="str">
        <f t="shared" si="179"/>
        <v/>
      </c>
      <c r="Q193" t="str">
        <f t="shared" si="179"/>
        <v/>
      </c>
      <c r="R193" t="str">
        <f t="shared" si="179"/>
        <v/>
      </c>
      <c r="S193" t="str">
        <f t="shared" si="179"/>
        <v/>
      </c>
      <c r="T193" t="str">
        <f t="shared" si="179"/>
        <v/>
      </c>
      <c r="U193" t="str">
        <f t="shared" si="179"/>
        <v/>
      </c>
      <c r="V193" t="str">
        <f t="shared" si="179"/>
        <v/>
      </c>
      <c r="W193" t="str">
        <f t="shared" si="179"/>
        <v/>
      </c>
      <c r="X193" t="str">
        <f t="shared" si="179"/>
        <v/>
      </c>
      <c r="Y193" t="str">
        <f t="shared" si="179"/>
        <v/>
      </c>
      <c r="Z193" t="str">
        <f t="shared" si="179"/>
        <v/>
      </c>
      <c r="AA193" t="str">
        <f t="shared" si="179"/>
        <v/>
      </c>
      <c r="AB193" t="str">
        <f t="shared" si="179"/>
        <v/>
      </c>
      <c r="AC193" t="str">
        <f t="shared" si="179"/>
        <v/>
      </c>
      <c r="AD193" t="str">
        <f t="shared" si="179"/>
        <v/>
      </c>
      <c r="AE193" t="str">
        <f t="shared" si="179"/>
        <v/>
      </c>
      <c r="AF193" t="str">
        <f t="shared" si="179"/>
        <v/>
      </c>
      <c r="AG193" t="str">
        <f t="shared" si="179"/>
        <v/>
      </c>
      <c r="AH193" t="str">
        <f t="shared" si="179"/>
        <v/>
      </c>
      <c r="AI193" t="str">
        <f t="shared" si="179"/>
        <v/>
      </c>
      <c r="AJ193" t="str">
        <f t="shared" si="179"/>
        <v/>
      </c>
      <c r="AK193" t="str">
        <f t="shared" si="179"/>
        <v/>
      </c>
      <c r="AL193" t="str">
        <f t="shared" si="179"/>
        <v/>
      </c>
      <c r="AM193" t="str">
        <f t="shared" si="179"/>
        <v/>
      </c>
      <c r="AN193" t="str">
        <f t="shared" si="179"/>
        <v/>
      </c>
      <c r="AO193" t="str">
        <f t="shared" si="179"/>
        <v/>
      </c>
      <c r="AP193" t="str">
        <f t="shared" si="179"/>
        <v/>
      </c>
      <c r="AQ193" t="str">
        <f t="shared" si="179"/>
        <v/>
      </c>
      <c r="AR193" t="str">
        <f t="shared" si="179"/>
        <v/>
      </c>
      <c r="AS193" t="str">
        <f t="shared" si="179"/>
        <v/>
      </c>
      <c r="AT193" t="str">
        <f t="shared" si="179"/>
        <v/>
      </c>
      <c r="AU193" t="str">
        <f t="shared" si="179"/>
        <v/>
      </c>
      <c r="AV193" t="str">
        <f t="shared" si="179"/>
        <v/>
      </c>
      <c r="AW193" t="str">
        <f t="shared" si="179"/>
        <v/>
      </c>
      <c r="AX193" t="str">
        <f t="shared" si="179"/>
        <v/>
      </c>
      <c r="AY193" t="str">
        <f t="shared" si="179"/>
        <v/>
      </c>
      <c r="AZ193" t="str">
        <f t="shared" si="179"/>
        <v/>
      </c>
      <c r="BA193" t="str">
        <f t="shared" si="179"/>
        <v/>
      </c>
      <c r="BB193" t="str">
        <f t="shared" si="179"/>
        <v/>
      </c>
      <c r="BC193" t="str">
        <f t="shared" si="179"/>
        <v/>
      </c>
      <c r="BD193" t="str">
        <f t="shared" si="179"/>
        <v/>
      </c>
      <c r="BE193" t="str">
        <f t="shared" si="179"/>
        <v/>
      </c>
      <c r="BF193" t="str">
        <f t="shared" si="179"/>
        <v/>
      </c>
      <c r="BG193" t="str">
        <f t="shared" si="179"/>
        <v/>
      </c>
      <c r="BH193" t="str">
        <f t="shared" si="179"/>
        <v/>
      </c>
      <c r="BI193" t="str">
        <f t="shared" si="179"/>
        <v/>
      </c>
      <c r="BJ193" t="str">
        <f t="shared" si="179"/>
        <v/>
      </c>
      <c r="BK193" t="str">
        <f t="shared" si="179"/>
        <v/>
      </c>
      <c r="BL193" t="str">
        <f t="shared" si="179"/>
        <v/>
      </c>
      <c r="BM193" t="str">
        <f t="shared" ref="BM193:CX193" si="180">IF(NOT(BM91=123456),BM91,IF(NOT(BM91="123456"),BM91,"TEST"))</f>
        <v/>
      </c>
      <c r="BN193" t="str">
        <f t="shared" si="180"/>
        <v/>
      </c>
      <c r="BO193" t="str">
        <f t="shared" si="180"/>
        <v/>
      </c>
      <c r="BP193" t="str">
        <f t="shared" si="180"/>
        <v/>
      </c>
      <c r="BQ193" t="str">
        <f t="shared" si="180"/>
        <v/>
      </c>
      <c r="BR193" t="str">
        <f t="shared" si="180"/>
        <v/>
      </c>
      <c r="BS193" t="str">
        <f t="shared" si="180"/>
        <v/>
      </c>
      <c r="BT193" t="str">
        <f t="shared" si="180"/>
        <v/>
      </c>
      <c r="BU193" t="str">
        <f t="shared" si="180"/>
        <v/>
      </c>
      <c r="BV193" t="str">
        <f t="shared" si="180"/>
        <v/>
      </c>
      <c r="BW193" t="str">
        <f t="shared" si="180"/>
        <v/>
      </c>
      <c r="BX193" t="str">
        <f t="shared" si="180"/>
        <v/>
      </c>
      <c r="BY193" t="str">
        <f t="shared" si="180"/>
        <v/>
      </c>
      <c r="BZ193" t="str">
        <f t="shared" si="180"/>
        <v/>
      </c>
      <c r="CA193" t="str">
        <f t="shared" si="180"/>
        <v/>
      </c>
      <c r="CB193" t="str">
        <f t="shared" si="180"/>
        <v/>
      </c>
      <c r="CC193" t="str">
        <f t="shared" si="180"/>
        <v/>
      </c>
      <c r="CD193" t="str">
        <f t="shared" si="180"/>
        <v/>
      </c>
      <c r="CE193" t="str">
        <f t="shared" si="180"/>
        <v/>
      </c>
      <c r="CF193" t="str">
        <f t="shared" si="180"/>
        <v/>
      </c>
      <c r="CG193" t="str">
        <f t="shared" si="180"/>
        <v/>
      </c>
      <c r="CH193" t="str">
        <f t="shared" si="180"/>
        <v/>
      </c>
      <c r="CI193" t="str">
        <f t="shared" si="180"/>
        <v/>
      </c>
      <c r="CJ193" t="str">
        <f t="shared" si="180"/>
        <v/>
      </c>
      <c r="CK193" t="str">
        <f t="shared" si="180"/>
        <v/>
      </c>
      <c r="CL193" t="str">
        <f t="shared" si="180"/>
        <v/>
      </c>
      <c r="CM193" t="str">
        <f t="shared" si="180"/>
        <v/>
      </c>
      <c r="CN193" t="str">
        <f t="shared" si="180"/>
        <v/>
      </c>
      <c r="CO193" t="str">
        <f t="shared" si="180"/>
        <v/>
      </c>
      <c r="CP193" t="str">
        <f t="shared" si="180"/>
        <v/>
      </c>
      <c r="CQ193" t="str">
        <f t="shared" si="180"/>
        <v/>
      </c>
      <c r="CR193" t="str">
        <f t="shared" si="180"/>
        <v/>
      </c>
      <c r="CS193" t="str">
        <f t="shared" si="180"/>
        <v/>
      </c>
      <c r="CT193" t="str">
        <f t="shared" si="180"/>
        <v/>
      </c>
      <c r="CU193" t="str">
        <f t="shared" si="180"/>
        <v/>
      </c>
      <c r="CV193" t="str">
        <f t="shared" si="180"/>
        <v/>
      </c>
      <c r="CW193" t="str">
        <f t="shared" si="180"/>
        <v/>
      </c>
      <c r="CX193">
        <f t="shared" si="180"/>
        <v>0</v>
      </c>
    </row>
    <row r="194" spans="1:102" x14ac:dyDescent="0.3">
      <c r="A194" t="str">
        <f t="shared" ref="A194:BL194" si="181">IF(NOT(A92=123456),A92,IF(NOT(A92="123456"),A92,"TEST"))</f>
        <v/>
      </c>
      <c r="B194" t="str">
        <f t="shared" si="181"/>
        <v/>
      </c>
      <c r="C194" t="str">
        <f t="shared" si="181"/>
        <v/>
      </c>
      <c r="D194" t="str">
        <f t="shared" si="181"/>
        <v/>
      </c>
      <c r="E194" t="str">
        <f t="shared" si="181"/>
        <v/>
      </c>
      <c r="F194" t="str">
        <f t="shared" si="181"/>
        <v/>
      </c>
      <c r="G194" t="str">
        <f t="shared" si="181"/>
        <v/>
      </c>
      <c r="H194" t="str">
        <f t="shared" si="181"/>
        <v/>
      </c>
      <c r="I194" t="str">
        <f t="shared" si="181"/>
        <v/>
      </c>
      <c r="J194" t="str">
        <f t="shared" si="181"/>
        <v/>
      </c>
      <c r="K194" t="str">
        <f t="shared" si="181"/>
        <v/>
      </c>
      <c r="L194" t="str">
        <f t="shared" si="181"/>
        <v/>
      </c>
      <c r="M194" t="str">
        <f t="shared" si="181"/>
        <v/>
      </c>
      <c r="N194" t="str">
        <f t="shared" si="181"/>
        <v/>
      </c>
      <c r="O194" t="str">
        <f t="shared" si="181"/>
        <v/>
      </c>
      <c r="P194" t="str">
        <f t="shared" si="181"/>
        <v/>
      </c>
      <c r="Q194" t="str">
        <f t="shared" si="181"/>
        <v/>
      </c>
      <c r="R194" t="str">
        <f t="shared" si="181"/>
        <v/>
      </c>
      <c r="S194" t="str">
        <f t="shared" si="181"/>
        <v/>
      </c>
      <c r="T194" t="str">
        <f t="shared" si="181"/>
        <v/>
      </c>
      <c r="U194" t="str">
        <f t="shared" si="181"/>
        <v/>
      </c>
      <c r="V194" t="str">
        <f t="shared" si="181"/>
        <v/>
      </c>
      <c r="W194" t="str">
        <f t="shared" si="181"/>
        <v/>
      </c>
      <c r="X194" t="str">
        <f t="shared" si="181"/>
        <v/>
      </c>
      <c r="Y194" t="str">
        <f t="shared" si="181"/>
        <v/>
      </c>
      <c r="Z194" t="str">
        <f t="shared" si="181"/>
        <v/>
      </c>
      <c r="AA194" t="str">
        <f t="shared" si="181"/>
        <v/>
      </c>
      <c r="AB194" t="str">
        <f t="shared" si="181"/>
        <v/>
      </c>
      <c r="AC194" t="str">
        <f t="shared" si="181"/>
        <v/>
      </c>
      <c r="AD194" t="str">
        <f t="shared" si="181"/>
        <v/>
      </c>
      <c r="AE194" t="str">
        <f t="shared" si="181"/>
        <v/>
      </c>
      <c r="AF194" t="str">
        <f t="shared" si="181"/>
        <v/>
      </c>
      <c r="AG194" t="str">
        <f t="shared" si="181"/>
        <v/>
      </c>
      <c r="AH194" t="str">
        <f t="shared" si="181"/>
        <v/>
      </c>
      <c r="AI194" t="str">
        <f t="shared" si="181"/>
        <v/>
      </c>
      <c r="AJ194" t="str">
        <f t="shared" si="181"/>
        <v/>
      </c>
      <c r="AK194" t="str">
        <f t="shared" si="181"/>
        <v/>
      </c>
      <c r="AL194" t="str">
        <f t="shared" si="181"/>
        <v/>
      </c>
      <c r="AM194" t="str">
        <f t="shared" si="181"/>
        <v/>
      </c>
      <c r="AN194" t="str">
        <f t="shared" si="181"/>
        <v/>
      </c>
      <c r="AO194" t="str">
        <f t="shared" si="181"/>
        <v/>
      </c>
      <c r="AP194" t="str">
        <f t="shared" si="181"/>
        <v/>
      </c>
      <c r="AQ194" t="str">
        <f t="shared" si="181"/>
        <v/>
      </c>
      <c r="AR194" t="str">
        <f t="shared" si="181"/>
        <v/>
      </c>
      <c r="AS194" t="str">
        <f t="shared" si="181"/>
        <v/>
      </c>
      <c r="AT194" t="str">
        <f t="shared" si="181"/>
        <v/>
      </c>
      <c r="AU194" t="str">
        <f t="shared" si="181"/>
        <v/>
      </c>
      <c r="AV194" t="str">
        <f t="shared" si="181"/>
        <v/>
      </c>
      <c r="AW194" t="str">
        <f t="shared" si="181"/>
        <v/>
      </c>
      <c r="AX194" t="str">
        <f t="shared" si="181"/>
        <v/>
      </c>
      <c r="AY194" t="str">
        <f t="shared" si="181"/>
        <v/>
      </c>
      <c r="AZ194" t="str">
        <f t="shared" si="181"/>
        <v/>
      </c>
      <c r="BA194" t="str">
        <f t="shared" si="181"/>
        <v/>
      </c>
      <c r="BB194" t="str">
        <f t="shared" si="181"/>
        <v/>
      </c>
      <c r="BC194" t="str">
        <f t="shared" si="181"/>
        <v/>
      </c>
      <c r="BD194" t="str">
        <f t="shared" si="181"/>
        <v/>
      </c>
      <c r="BE194" t="str">
        <f t="shared" si="181"/>
        <v/>
      </c>
      <c r="BF194" t="str">
        <f t="shared" si="181"/>
        <v/>
      </c>
      <c r="BG194" t="str">
        <f t="shared" si="181"/>
        <v/>
      </c>
      <c r="BH194" t="str">
        <f t="shared" si="181"/>
        <v/>
      </c>
      <c r="BI194" t="str">
        <f t="shared" si="181"/>
        <v/>
      </c>
      <c r="BJ194" t="str">
        <f t="shared" si="181"/>
        <v/>
      </c>
      <c r="BK194" t="str">
        <f t="shared" si="181"/>
        <v/>
      </c>
      <c r="BL194" t="str">
        <f t="shared" si="181"/>
        <v/>
      </c>
      <c r="BM194" t="str">
        <f t="shared" ref="BM194:CX194" si="182">IF(NOT(BM92=123456),BM92,IF(NOT(BM92="123456"),BM92,"TEST"))</f>
        <v/>
      </c>
      <c r="BN194" t="str">
        <f t="shared" si="182"/>
        <v/>
      </c>
      <c r="BO194" t="str">
        <f t="shared" si="182"/>
        <v/>
      </c>
      <c r="BP194" t="str">
        <f t="shared" si="182"/>
        <v/>
      </c>
      <c r="BQ194" t="str">
        <f t="shared" si="182"/>
        <v/>
      </c>
      <c r="BR194" t="str">
        <f t="shared" si="182"/>
        <v/>
      </c>
      <c r="BS194" t="str">
        <f t="shared" si="182"/>
        <v/>
      </c>
      <c r="BT194" t="str">
        <f t="shared" si="182"/>
        <v/>
      </c>
      <c r="BU194" t="str">
        <f t="shared" si="182"/>
        <v/>
      </c>
      <c r="BV194" t="str">
        <f t="shared" si="182"/>
        <v/>
      </c>
      <c r="BW194" t="str">
        <f t="shared" si="182"/>
        <v/>
      </c>
      <c r="BX194" t="str">
        <f t="shared" si="182"/>
        <v/>
      </c>
      <c r="BY194" t="str">
        <f t="shared" si="182"/>
        <v/>
      </c>
      <c r="BZ194" t="str">
        <f t="shared" si="182"/>
        <v/>
      </c>
      <c r="CA194" t="str">
        <f t="shared" si="182"/>
        <v/>
      </c>
      <c r="CB194" t="str">
        <f t="shared" si="182"/>
        <v/>
      </c>
      <c r="CC194" t="str">
        <f t="shared" si="182"/>
        <v/>
      </c>
      <c r="CD194" t="str">
        <f t="shared" si="182"/>
        <v/>
      </c>
      <c r="CE194" t="str">
        <f t="shared" si="182"/>
        <v/>
      </c>
      <c r="CF194" t="str">
        <f t="shared" si="182"/>
        <v/>
      </c>
      <c r="CG194" t="str">
        <f t="shared" si="182"/>
        <v/>
      </c>
      <c r="CH194" t="str">
        <f t="shared" si="182"/>
        <v/>
      </c>
      <c r="CI194" t="str">
        <f t="shared" si="182"/>
        <v/>
      </c>
      <c r="CJ194" t="str">
        <f t="shared" si="182"/>
        <v/>
      </c>
      <c r="CK194" t="str">
        <f t="shared" si="182"/>
        <v/>
      </c>
      <c r="CL194" t="str">
        <f t="shared" si="182"/>
        <v/>
      </c>
      <c r="CM194" t="str">
        <f t="shared" si="182"/>
        <v/>
      </c>
      <c r="CN194" t="str">
        <f t="shared" si="182"/>
        <v/>
      </c>
      <c r="CO194" t="str">
        <f t="shared" si="182"/>
        <v/>
      </c>
      <c r="CP194" t="str">
        <f t="shared" si="182"/>
        <v/>
      </c>
      <c r="CQ194" t="str">
        <f t="shared" si="182"/>
        <v/>
      </c>
      <c r="CR194" t="str">
        <f t="shared" si="182"/>
        <v/>
      </c>
      <c r="CS194" t="str">
        <f t="shared" si="182"/>
        <v/>
      </c>
      <c r="CT194" t="str">
        <f t="shared" si="182"/>
        <v/>
      </c>
      <c r="CU194" t="str">
        <f t="shared" si="182"/>
        <v/>
      </c>
      <c r="CV194" t="str">
        <f t="shared" si="182"/>
        <v/>
      </c>
      <c r="CW194" t="str">
        <f t="shared" si="182"/>
        <v/>
      </c>
      <c r="CX194">
        <f t="shared" si="182"/>
        <v>0</v>
      </c>
    </row>
    <row r="195" spans="1:102" x14ac:dyDescent="0.3">
      <c r="A195" t="str">
        <f t="shared" ref="A195:BL195" si="183">IF(NOT(A93=123456),A93,IF(NOT(A93="123456"),A93,"TEST"))</f>
        <v/>
      </c>
      <c r="B195" t="str">
        <f t="shared" si="183"/>
        <v/>
      </c>
      <c r="C195" t="str">
        <f t="shared" si="183"/>
        <v/>
      </c>
      <c r="D195" t="str">
        <f t="shared" si="183"/>
        <v/>
      </c>
      <c r="E195" t="str">
        <f t="shared" si="183"/>
        <v/>
      </c>
      <c r="F195" t="str">
        <f t="shared" si="183"/>
        <v/>
      </c>
      <c r="G195" t="str">
        <f t="shared" si="183"/>
        <v/>
      </c>
      <c r="H195" t="str">
        <f t="shared" si="183"/>
        <v/>
      </c>
      <c r="I195" t="str">
        <f t="shared" si="183"/>
        <v/>
      </c>
      <c r="J195" t="str">
        <f t="shared" si="183"/>
        <v/>
      </c>
      <c r="K195" t="str">
        <f t="shared" si="183"/>
        <v/>
      </c>
      <c r="L195" t="str">
        <f t="shared" si="183"/>
        <v/>
      </c>
      <c r="M195" t="str">
        <f t="shared" si="183"/>
        <v/>
      </c>
      <c r="N195" t="str">
        <f t="shared" si="183"/>
        <v/>
      </c>
      <c r="O195" t="str">
        <f t="shared" si="183"/>
        <v/>
      </c>
      <c r="P195" t="str">
        <f t="shared" si="183"/>
        <v/>
      </c>
      <c r="Q195" t="str">
        <f t="shared" si="183"/>
        <v/>
      </c>
      <c r="R195" t="str">
        <f t="shared" si="183"/>
        <v/>
      </c>
      <c r="S195" t="str">
        <f t="shared" si="183"/>
        <v/>
      </c>
      <c r="T195" t="str">
        <f t="shared" si="183"/>
        <v/>
      </c>
      <c r="U195" t="str">
        <f t="shared" si="183"/>
        <v/>
      </c>
      <c r="V195" t="str">
        <f t="shared" si="183"/>
        <v/>
      </c>
      <c r="W195" t="str">
        <f t="shared" si="183"/>
        <v/>
      </c>
      <c r="X195" t="str">
        <f t="shared" si="183"/>
        <v/>
      </c>
      <c r="Y195" t="str">
        <f t="shared" si="183"/>
        <v/>
      </c>
      <c r="Z195" t="str">
        <f t="shared" si="183"/>
        <v/>
      </c>
      <c r="AA195" t="str">
        <f t="shared" si="183"/>
        <v/>
      </c>
      <c r="AB195" t="str">
        <f t="shared" si="183"/>
        <v/>
      </c>
      <c r="AC195" t="str">
        <f t="shared" si="183"/>
        <v/>
      </c>
      <c r="AD195" t="str">
        <f t="shared" si="183"/>
        <v/>
      </c>
      <c r="AE195" t="str">
        <f t="shared" si="183"/>
        <v/>
      </c>
      <c r="AF195" t="str">
        <f t="shared" si="183"/>
        <v/>
      </c>
      <c r="AG195" t="str">
        <f t="shared" si="183"/>
        <v/>
      </c>
      <c r="AH195" t="str">
        <f t="shared" si="183"/>
        <v/>
      </c>
      <c r="AI195" t="str">
        <f t="shared" si="183"/>
        <v/>
      </c>
      <c r="AJ195" t="str">
        <f t="shared" si="183"/>
        <v/>
      </c>
      <c r="AK195" t="str">
        <f t="shared" si="183"/>
        <v/>
      </c>
      <c r="AL195" t="str">
        <f t="shared" si="183"/>
        <v/>
      </c>
      <c r="AM195" t="str">
        <f t="shared" si="183"/>
        <v/>
      </c>
      <c r="AN195" t="str">
        <f t="shared" si="183"/>
        <v/>
      </c>
      <c r="AO195" t="str">
        <f t="shared" si="183"/>
        <v/>
      </c>
      <c r="AP195" t="str">
        <f t="shared" si="183"/>
        <v/>
      </c>
      <c r="AQ195" t="str">
        <f t="shared" si="183"/>
        <v/>
      </c>
      <c r="AR195" t="str">
        <f t="shared" si="183"/>
        <v/>
      </c>
      <c r="AS195" t="str">
        <f t="shared" si="183"/>
        <v/>
      </c>
      <c r="AT195" t="str">
        <f t="shared" si="183"/>
        <v/>
      </c>
      <c r="AU195" t="str">
        <f t="shared" si="183"/>
        <v/>
      </c>
      <c r="AV195" t="str">
        <f t="shared" si="183"/>
        <v/>
      </c>
      <c r="AW195" t="str">
        <f t="shared" si="183"/>
        <v/>
      </c>
      <c r="AX195" t="str">
        <f t="shared" si="183"/>
        <v/>
      </c>
      <c r="AY195" t="str">
        <f t="shared" si="183"/>
        <v/>
      </c>
      <c r="AZ195" t="str">
        <f t="shared" si="183"/>
        <v/>
      </c>
      <c r="BA195" t="str">
        <f t="shared" si="183"/>
        <v/>
      </c>
      <c r="BB195" t="str">
        <f t="shared" si="183"/>
        <v/>
      </c>
      <c r="BC195" t="str">
        <f t="shared" si="183"/>
        <v/>
      </c>
      <c r="BD195" t="str">
        <f t="shared" si="183"/>
        <v/>
      </c>
      <c r="BE195" t="str">
        <f t="shared" si="183"/>
        <v/>
      </c>
      <c r="BF195" t="str">
        <f t="shared" si="183"/>
        <v/>
      </c>
      <c r="BG195" t="str">
        <f t="shared" si="183"/>
        <v/>
      </c>
      <c r="BH195" t="str">
        <f t="shared" si="183"/>
        <v/>
      </c>
      <c r="BI195" t="str">
        <f t="shared" si="183"/>
        <v/>
      </c>
      <c r="BJ195" t="str">
        <f t="shared" si="183"/>
        <v/>
      </c>
      <c r="BK195" t="str">
        <f t="shared" si="183"/>
        <v/>
      </c>
      <c r="BL195" t="str">
        <f t="shared" si="183"/>
        <v/>
      </c>
      <c r="BM195" t="str">
        <f t="shared" ref="BM195:CX195" si="184">IF(NOT(BM93=123456),BM93,IF(NOT(BM93="123456"),BM93,"TEST"))</f>
        <v/>
      </c>
      <c r="BN195" t="str">
        <f t="shared" si="184"/>
        <v/>
      </c>
      <c r="BO195" t="str">
        <f t="shared" si="184"/>
        <v/>
      </c>
      <c r="BP195" t="str">
        <f t="shared" si="184"/>
        <v/>
      </c>
      <c r="BQ195" t="str">
        <f t="shared" si="184"/>
        <v/>
      </c>
      <c r="BR195" t="str">
        <f t="shared" si="184"/>
        <v/>
      </c>
      <c r="BS195" t="str">
        <f t="shared" si="184"/>
        <v/>
      </c>
      <c r="BT195" t="str">
        <f t="shared" si="184"/>
        <v/>
      </c>
      <c r="BU195" t="str">
        <f t="shared" si="184"/>
        <v/>
      </c>
      <c r="BV195" t="str">
        <f t="shared" si="184"/>
        <v/>
      </c>
      <c r="BW195" t="str">
        <f t="shared" si="184"/>
        <v/>
      </c>
      <c r="BX195" t="str">
        <f t="shared" si="184"/>
        <v/>
      </c>
      <c r="BY195" t="str">
        <f t="shared" si="184"/>
        <v/>
      </c>
      <c r="BZ195" t="str">
        <f t="shared" si="184"/>
        <v/>
      </c>
      <c r="CA195" t="str">
        <f t="shared" si="184"/>
        <v/>
      </c>
      <c r="CB195" t="str">
        <f t="shared" si="184"/>
        <v/>
      </c>
      <c r="CC195" t="str">
        <f t="shared" si="184"/>
        <v/>
      </c>
      <c r="CD195" t="str">
        <f t="shared" si="184"/>
        <v/>
      </c>
      <c r="CE195" t="str">
        <f t="shared" si="184"/>
        <v/>
      </c>
      <c r="CF195" t="str">
        <f t="shared" si="184"/>
        <v/>
      </c>
      <c r="CG195" t="str">
        <f t="shared" si="184"/>
        <v/>
      </c>
      <c r="CH195" t="str">
        <f t="shared" si="184"/>
        <v/>
      </c>
      <c r="CI195" t="str">
        <f t="shared" si="184"/>
        <v/>
      </c>
      <c r="CJ195" t="str">
        <f t="shared" si="184"/>
        <v/>
      </c>
      <c r="CK195" t="str">
        <f t="shared" si="184"/>
        <v/>
      </c>
      <c r="CL195" t="str">
        <f t="shared" si="184"/>
        <v/>
      </c>
      <c r="CM195" t="str">
        <f t="shared" si="184"/>
        <v/>
      </c>
      <c r="CN195" t="str">
        <f t="shared" si="184"/>
        <v/>
      </c>
      <c r="CO195" t="str">
        <f t="shared" si="184"/>
        <v/>
      </c>
      <c r="CP195" t="str">
        <f t="shared" si="184"/>
        <v/>
      </c>
      <c r="CQ195" t="str">
        <f t="shared" si="184"/>
        <v/>
      </c>
      <c r="CR195" t="str">
        <f t="shared" si="184"/>
        <v/>
      </c>
      <c r="CS195" t="str">
        <f t="shared" si="184"/>
        <v/>
      </c>
      <c r="CT195" t="str">
        <f t="shared" si="184"/>
        <v/>
      </c>
      <c r="CU195" t="str">
        <f t="shared" si="184"/>
        <v/>
      </c>
      <c r="CV195" t="str">
        <f t="shared" si="184"/>
        <v/>
      </c>
      <c r="CW195" t="str">
        <f t="shared" si="184"/>
        <v/>
      </c>
      <c r="CX195">
        <f t="shared" si="184"/>
        <v>0</v>
      </c>
    </row>
    <row r="196" spans="1:102" x14ac:dyDescent="0.3">
      <c r="A196" t="str">
        <f t="shared" ref="A196:BL196" si="185">IF(NOT(A94=123456),A94,IF(NOT(A94="123456"),A94,"TEST"))</f>
        <v/>
      </c>
      <c r="B196" t="str">
        <f t="shared" si="185"/>
        <v/>
      </c>
      <c r="C196" t="str">
        <f t="shared" si="185"/>
        <v/>
      </c>
      <c r="D196" t="str">
        <f t="shared" si="185"/>
        <v/>
      </c>
      <c r="E196" t="str">
        <f t="shared" si="185"/>
        <v/>
      </c>
      <c r="F196" t="str">
        <f t="shared" si="185"/>
        <v/>
      </c>
      <c r="G196" t="str">
        <f t="shared" si="185"/>
        <v/>
      </c>
      <c r="H196" t="str">
        <f t="shared" si="185"/>
        <v/>
      </c>
      <c r="I196" t="str">
        <f t="shared" si="185"/>
        <v/>
      </c>
      <c r="J196" t="str">
        <f t="shared" si="185"/>
        <v/>
      </c>
      <c r="K196" t="str">
        <f t="shared" si="185"/>
        <v/>
      </c>
      <c r="L196" t="str">
        <f t="shared" si="185"/>
        <v/>
      </c>
      <c r="M196" t="str">
        <f t="shared" si="185"/>
        <v/>
      </c>
      <c r="N196" t="str">
        <f t="shared" si="185"/>
        <v/>
      </c>
      <c r="O196" t="str">
        <f t="shared" si="185"/>
        <v/>
      </c>
      <c r="P196" t="str">
        <f t="shared" si="185"/>
        <v/>
      </c>
      <c r="Q196" t="str">
        <f t="shared" si="185"/>
        <v/>
      </c>
      <c r="R196" t="str">
        <f t="shared" si="185"/>
        <v/>
      </c>
      <c r="S196" t="str">
        <f t="shared" si="185"/>
        <v/>
      </c>
      <c r="T196" t="str">
        <f t="shared" si="185"/>
        <v/>
      </c>
      <c r="U196" t="str">
        <f t="shared" si="185"/>
        <v/>
      </c>
      <c r="V196" t="str">
        <f t="shared" si="185"/>
        <v/>
      </c>
      <c r="W196" t="str">
        <f t="shared" si="185"/>
        <v/>
      </c>
      <c r="X196" t="str">
        <f t="shared" si="185"/>
        <v/>
      </c>
      <c r="Y196" t="str">
        <f t="shared" si="185"/>
        <v/>
      </c>
      <c r="Z196" t="str">
        <f t="shared" si="185"/>
        <v/>
      </c>
      <c r="AA196" t="str">
        <f t="shared" si="185"/>
        <v/>
      </c>
      <c r="AB196" t="str">
        <f t="shared" si="185"/>
        <v/>
      </c>
      <c r="AC196" t="str">
        <f t="shared" si="185"/>
        <v/>
      </c>
      <c r="AD196" t="str">
        <f t="shared" si="185"/>
        <v/>
      </c>
      <c r="AE196" t="str">
        <f t="shared" si="185"/>
        <v/>
      </c>
      <c r="AF196" t="str">
        <f t="shared" si="185"/>
        <v/>
      </c>
      <c r="AG196" t="str">
        <f t="shared" si="185"/>
        <v/>
      </c>
      <c r="AH196" t="str">
        <f t="shared" si="185"/>
        <v/>
      </c>
      <c r="AI196" t="str">
        <f t="shared" si="185"/>
        <v/>
      </c>
      <c r="AJ196" t="str">
        <f t="shared" si="185"/>
        <v/>
      </c>
      <c r="AK196" t="str">
        <f t="shared" si="185"/>
        <v/>
      </c>
      <c r="AL196" t="str">
        <f t="shared" si="185"/>
        <v/>
      </c>
      <c r="AM196" t="str">
        <f t="shared" si="185"/>
        <v/>
      </c>
      <c r="AN196" t="str">
        <f t="shared" si="185"/>
        <v/>
      </c>
      <c r="AO196" t="str">
        <f t="shared" si="185"/>
        <v/>
      </c>
      <c r="AP196" t="str">
        <f t="shared" si="185"/>
        <v/>
      </c>
      <c r="AQ196" t="str">
        <f t="shared" si="185"/>
        <v/>
      </c>
      <c r="AR196" t="str">
        <f t="shared" si="185"/>
        <v/>
      </c>
      <c r="AS196" t="str">
        <f t="shared" si="185"/>
        <v/>
      </c>
      <c r="AT196" t="str">
        <f t="shared" si="185"/>
        <v/>
      </c>
      <c r="AU196" t="str">
        <f t="shared" si="185"/>
        <v/>
      </c>
      <c r="AV196" t="str">
        <f t="shared" si="185"/>
        <v/>
      </c>
      <c r="AW196" t="str">
        <f t="shared" si="185"/>
        <v/>
      </c>
      <c r="AX196" t="str">
        <f t="shared" si="185"/>
        <v/>
      </c>
      <c r="AY196" t="str">
        <f t="shared" si="185"/>
        <v/>
      </c>
      <c r="AZ196" t="str">
        <f t="shared" si="185"/>
        <v/>
      </c>
      <c r="BA196" t="str">
        <f t="shared" si="185"/>
        <v/>
      </c>
      <c r="BB196" t="str">
        <f t="shared" si="185"/>
        <v/>
      </c>
      <c r="BC196" t="str">
        <f t="shared" si="185"/>
        <v/>
      </c>
      <c r="BD196" t="str">
        <f t="shared" si="185"/>
        <v/>
      </c>
      <c r="BE196" t="str">
        <f t="shared" si="185"/>
        <v/>
      </c>
      <c r="BF196" t="str">
        <f t="shared" si="185"/>
        <v/>
      </c>
      <c r="BG196" t="str">
        <f t="shared" si="185"/>
        <v/>
      </c>
      <c r="BH196" t="str">
        <f t="shared" si="185"/>
        <v/>
      </c>
      <c r="BI196" t="str">
        <f t="shared" si="185"/>
        <v/>
      </c>
      <c r="BJ196" t="str">
        <f t="shared" si="185"/>
        <v/>
      </c>
      <c r="BK196" t="str">
        <f t="shared" si="185"/>
        <v/>
      </c>
      <c r="BL196" t="str">
        <f t="shared" si="185"/>
        <v/>
      </c>
      <c r="BM196" t="str">
        <f t="shared" ref="BM196:CX196" si="186">IF(NOT(BM94=123456),BM94,IF(NOT(BM94="123456"),BM94,"TEST"))</f>
        <v/>
      </c>
      <c r="BN196" t="str">
        <f t="shared" si="186"/>
        <v/>
      </c>
      <c r="BO196" t="str">
        <f t="shared" si="186"/>
        <v/>
      </c>
      <c r="BP196" t="str">
        <f t="shared" si="186"/>
        <v/>
      </c>
      <c r="BQ196" t="str">
        <f t="shared" si="186"/>
        <v/>
      </c>
      <c r="BR196" t="str">
        <f t="shared" si="186"/>
        <v/>
      </c>
      <c r="BS196" t="str">
        <f t="shared" si="186"/>
        <v/>
      </c>
      <c r="BT196" t="str">
        <f t="shared" si="186"/>
        <v/>
      </c>
      <c r="BU196" t="str">
        <f t="shared" si="186"/>
        <v/>
      </c>
      <c r="BV196" t="str">
        <f t="shared" si="186"/>
        <v/>
      </c>
      <c r="BW196" t="str">
        <f t="shared" si="186"/>
        <v/>
      </c>
      <c r="BX196" t="str">
        <f t="shared" si="186"/>
        <v/>
      </c>
      <c r="BY196" t="str">
        <f t="shared" si="186"/>
        <v/>
      </c>
      <c r="BZ196" t="str">
        <f t="shared" si="186"/>
        <v/>
      </c>
      <c r="CA196" t="str">
        <f t="shared" si="186"/>
        <v/>
      </c>
      <c r="CB196" t="str">
        <f t="shared" si="186"/>
        <v/>
      </c>
      <c r="CC196" t="str">
        <f t="shared" si="186"/>
        <v/>
      </c>
      <c r="CD196" t="str">
        <f t="shared" si="186"/>
        <v/>
      </c>
      <c r="CE196" t="str">
        <f t="shared" si="186"/>
        <v/>
      </c>
      <c r="CF196" t="str">
        <f t="shared" si="186"/>
        <v/>
      </c>
      <c r="CG196" t="str">
        <f t="shared" si="186"/>
        <v/>
      </c>
      <c r="CH196" t="str">
        <f t="shared" si="186"/>
        <v/>
      </c>
      <c r="CI196" t="str">
        <f t="shared" si="186"/>
        <v/>
      </c>
      <c r="CJ196" t="str">
        <f t="shared" si="186"/>
        <v/>
      </c>
      <c r="CK196" t="str">
        <f t="shared" si="186"/>
        <v/>
      </c>
      <c r="CL196" t="str">
        <f t="shared" si="186"/>
        <v/>
      </c>
      <c r="CM196" t="str">
        <f t="shared" si="186"/>
        <v/>
      </c>
      <c r="CN196" t="str">
        <f t="shared" si="186"/>
        <v/>
      </c>
      <c r="CO196" t="str">
        <f t="shared" si="186"/>
        <v/>
      </c>
      <c r="CP196" t="str">
        <f t="shared" si="186"/>
        <v/>
      </c>
      <c r="CQ196" t="str">
        <f t="shared" si="186"/>
        <v/>
      </c>
      <c r="CR196" t="str">
        <f t="shared" si="186"/>
        <v/>
      </c>
      <c r="CS196" t="str">
        <f t="shared" si="186"/>
        <v/>
      </c>
      <c r="CT196" t="str">
        <f t="shared" si="186"/>
        <v/>
      </c>
      <c r="CU196" t="str">
        <f t="shared" si="186"/>
        <v/>
      </c>
      <c r="CV196" t="str">
        <f t="shared" si="186"/>
        <v/>
      </c>
      <c r="CW196" t="str">
        <f t="shared" si="186"/>
        <v/>
      </c>
      <c r="CX196">
        <f t="shared" si="186"/>
        <v>0</v>
      </c>
    </row>
    <row r="197" spans="1:102" x14ac:dyDescent="0.3">
      <c r="A197" t="str">
        <f t="shared" ref="A197:BL197" si="187">IF(NOT(A95=123456),A95,IF(NOT(A95="123456"),A95,"TEST"))</f>
        <v/>
      </c>
      <c r="B197" t="str">
        <f t="shared" si="187"/>
        <v/>
      </c>
      <c r="C197" t="str">
        <f t="shared" si="187"/>
        <v/>
      </c>
      <c r="D197" t="str">
        <f t="shared" si="187"/>
        <v/>
      </c>
      <c r="E197" t="str">
        <f t="shared" si="187"/>
        <v/>
      </c>
      <c r="F197" t="str">
        <f t="shared" si="187"/>
        <v/>
      </c>
      <c r="G197" t="str">
        <f t="shared" si="187"/>
        <v/>
      </c>
      <c r="H197" t="str">
        <f t="shared" si="187"/>
        <v/>
      </c>
      <c r="I197" t="str">
        <f t="shared" si="187"/>
        <v/>
      </c>
      <c r="J197" t="str">
        <f t="shared" si="187"/>
        <v/>
      </c>
      <c r="K197" t="str">
        <f t="shared" si="187"/>
        <v/>
      </c>
      <c r="L197" t="str">
        <f t="shared" si="187"/>
        <v/>
      </c>
      <c r="M197" t="str">
        <f t="shared" si="187"/>
        <v/>
      </c>
      <c r="N197" t="str">
        <f t="shared" si="187"/>
        <v/>
      </c>
      <c r="O197" t="str">
        <f t="shared" si="187"/>
        <v/>
      </c>
      <c r="P197" t="str">
        <f t="shared" si="187"/>
        <v/>
      </c>
      <c r="Q197" t="str">
        <f t="shared" si="187"/>
        <v/>
      </c>
      <c r="R197" t="str">
        <f t="shared" si="187"/>
        <v/>
      </c>
      <c r="S197" t="str">
        <f t="shared" si="187"/>
        <v/>
      </c>
      <c r="T197" t="str">
        <f t="shared" si="187"/>
        <v/>
      </c>
      <c r="U197" t="str">
        <f t="shared" si="187"/>
        <v/>
      </c>
      <c r="V197" t="str">
        <f t="shared" si="187"/>
        <v/>
      </c>
      <c r="W197" t="str">
        <f t="shared" si="187"/>
        <v/>
      </c>
      <c r="X197" t="str">
        <f t="shared" si="187"/>
        <v/>
      </c>
      <c r="Y197" t="str">
        <f t="shared" si="187"/>
        <v/>
      </c>
      <c r="Z197" t="str">
        <f t="shared" si="187"/>
        <v/>
      </c>
      <c r="AA197" t="str">
        <f t="shared" si="187"/>
        <v/>
      </c>
      <c r="AB197" t="str">
        <f t="shared" si="187"/>
        <v/>
      </c>
      <c r="AC197" t="str">
        <f t="shared" si="187"/>
        <v/>
      </c>
      <c r="AD197" t="str">
        <f t="shared" si="187"/>
        <v/>
      </c>
      <c r="AE197" t="str">
        <f t="shared" si="187"/>
        <v/>
      </c>
      <c r="AF197" t="str">
        <f t="shared" si="187"/>
        <v/>
      </c>
      <c r="AG197" t="str">
        <f t="shared" si="187"/>
        <v/>
      </c>
      <c r="AH197" t="str">
        <f t="shared" si="187"/>
        <v/>
      </c>
      <c r="AI197" t="str">
        <f t="shared" si="187"/>
        <v/>
      </c>
      <c r="AJ197" t="str">
        <f t="shared" si="187"/>
        <v/>
      </c>
      <c r="AK197" t="str">
        <f t="shared" si="187"/>
        <v/>
      </c>
      <c r="AL197" t="str">
        <f t="shared" si="187"/>
        <v/>
      </c>
      <c r="AM197" t="str">
        <f t="shared" si="187"/>
        <v/>
      </c>
      <c r="AN197" t="str">
        <f t="shared" si="187"/>
        <v/>
      </c>
      <c r="AO197" t="str">
        <f t="shared" si="187"/>
        <v/>
      </c>
      <c r="AP197" t="str">
        <f t="shared" si="187"/>
        <v/>
      </c>
      <c r="AQ197" t="str">
        <f t="shared" si="187"/>
        <v/>
      </c>
      <c r="AR197" t="str">
        <f t="shared" si="187"/>
        <v/>
      </c>
      <c r="AS197" t="str">
        <f t="shared" si="187"/>
        <v/>
      </c>
      <c r="AT197" t="str">
        <f t="shared" si="187"/>
        <v/>
      </c>
      <c r="AU197" t="str">
        <f t="shared" si="187"/>
        <v/>
      </c>
      <c r="AV197" t="str">
        <f t="shared" si="187"/>
        <v/>
      </c>
      <c r="AW197" t="str">
        <f t="shared" si="187"/>
        <v/>
      </c>
      <c r="AX197" t="str">
        <f t="shared" si="187"/>
        <v/>
      </c>
      <c r="AY197" t="str">
        <f t="shared" si="187"/>
        <v/>
      </c>
      <c r="AZ197" t="str">
        <f t="shared" si="187"/>
        <v/>
      </c>
      <c r="BA197" t="str">
        <f t="shared" si="187"/>
        <v/>
      </c>
      <c r="BB197" t="str">
        <f t="shared" si="187"/>
        <v/>
      </c>
      <c r="BC197" t="str">
        <f t="shared" si="187"/>
        <v/>
      </c>
      <c r="BD197" t="str">
        <f t="shared" si="187"/>
        <v/>
      </c>
      <c r="BE197" t="str">
        <f t="shared" si="187"/>
        <v/>
      </c>
      <c r="BF197" t="str">
        <f t="shared" si="187"/>
        <v/>
      </c>
      <c r="BG197" t="str">
        <f t="shared" si="187"/>
        <v/>
      </c>
      <c r="BH197" t="str">
        <f t="shared" si="187"/>
        <v/>
      </c>
      <c r="BI197" t="str">
        <f t="shared" si="187"/>
        <v/>
      </c>
      <c r="BJ197" t="str">
        <f t="shared" si="187"/>
        <v/>
      </c>
      <c r="BK197" t="str">
        <f t="shared" si="187"/>
        <v/>
      </c>
      <c r="BL197" t="str">
        <f t="shared" si="187"/>
        <v/>
      </c>
      <c r="BM197" t="str">
        <f t="shared" ref="BM197:CX197" si="188">IF(NOT(BM95=123456),BM95,IF(NOT(BM95="123456"),BM95,"TEST"))</f>
        <v/>
      </c>
      <c r="BN197" t="str">
        <f t="shared" si="188"/>
        <v/>
      </c>
      <c r="BO197" t="str">
        <f t="shared" si="188"/>
        <v/>
      </c>
      <c r="BP197" t="str">
        <f t="shared" si="188"/>
        <v/>
      </c>
      <c r="BQ197" t="str">
        <f t="shared" si="188"/>
        <v/>
      </c>
      <c r="BR197" t="str">
        <f t="shared" si="188"/>
        <v/>
      </c>
      <c r="BS197" t="str">
        <f t="shared" si="188"/>
        <v/>
      </c>
      <c r="BT197" t="str">
        <f t="shared" si="188"/>
        <v/>
      </c>
      <c r="BU197" t="str">
        <f t="shared" si="188"/>
        <v/>
      </c>
      <c r="BV197" t="str">
        <f t="shared" si="188"/>
        <v/>
      </c>
      <c r="BW197" t="str">
        <f t="shared" si="188"/>
        <v/>
      </c>
      <c r="BX197" t="str">
        <f t="shared" si="188"/>
        <v/>
      </c>
      <c r="BY197" t="str">
        <f t="shared" si="188"/>
        <v/>
      </c>
      <c r="BZ197" t="str">
        <f t="shared" si="188"/>
        <v/>
      </c>
      <c r="CA197" t="str">
        <f t="shared" si="188"/>
        <v/>
      </c>
      <c r="CB197" t="str">
        <f t="shared" si="188"/>
        <v/>
      </c>
      <c r="CC197" t="str">
        <f t="shared" si="188"/>
        <v/>
      </c>
      <c r="CD197" t="str">
        <f t="shared" si="188"/>
        <v/>
      </c>
      <c r="CE197" t="str">
        <f t="shared" si="188"/>
        <v/>
      </c>
      <c r="CF197" t="str">
        <f t="shared" si="188"/>
        <v/>
      </c>
      <c r="CG197" t="str">
        <f t="shared" si="188"/>
        <v/>
      </c>
      <c r="CH197" t="str">
        <f t="shared" si="188"/>
        <v/>
      </c>
      <c r="CI197" t="str">
        <f t="shared" si="188"/>
        <v/>
      </c>
      <c r="CJ197" t="str">
        <f t="shared" si="188"/>
        <v/>
      </c>
      <c r="CK197" t="str">
        <f t="shared" si="188"/>
        <v/>
      </c>
      <c r="CL197" t="str">
        <f t="shared" si="188"/>
        <v/>
      </c>
      <c r="CM197" t="str">
        <f t="shared" si="188"/>
        <v/>
      </c>
      <c r="CN197" t="str">
        <f t="shared" si="188"/>
        <v/>
      </c>
      <c r="CO197" t="str">
        <f t="shared" si="188"/>
        <v/>
      </c>
      <c r="CP197" t="str">
        <f t="shared" si="188"/>
        <v/>
      </c>
      <c r="CQ197" t="str">
        <f t="shared" si="188"/>
        <v/>
      </c>
      <c r="CR197" t="str">
        <f t="shared" si="188"/>
        <v/>
      </c>
      <c r="CS197" t="str">
        <f t="shared" si="188"/>
        <v/>
      </c>
      <c r="CT197" t="str">
        <f t="shared" si="188"/>
        <v/>
      </c>
      <c r="CU197" t="str">
        <f t="shared" si="188"/>
        <v/>
      </c>
      <c r="CV197" t="str">
        <f t="shared" si="188"/>
        <v/>
      </c>
      <c r="CW197" t="str">
        <f t="shared" si="188"/>
        <v/>
      </c>
      <c r="CX197">
        <f t="shared" si="188"/>
        <v>0</v>
      </c>
    </row>
    <row r="198" spans="1:102" x14ac:dyDescent="0.3">
      <c r="A198" t="str">
        <f t="shared" ref="A198:BL198" si="189">IF(NOT(A96=123456),A96,IF(NOT(A96="123456"),A96,"TEST"))</f>
        <v/>
      </c>
      <c r="B198" t="str">
        <f t="shared" si="189"/>
        <v/>
      </c>
      <c r="C198" t="str">
        <f t="shared" si="189"/>
        <v/>
      </c>
      <c r="D198" t="str">
        <f t="shared" si="189"/>
        <v/>
      </c>
      <c r="E198" t="str">
        <f t="shared" si="189"/>
        <v/>
      </c>
      <c r="F198" t="str">
        <f t="shared" si="189"/>
        <v/>
      </c>
      <c r="G198" t="str">
        <f t="shared" si="189"/>
        <v/>
      </c>
      <c r="H198" t="str">
        <f t="shared" si="189"/>
        <v/>
      </c>
      <c r="I198" t="str">
        <f t="shared" si="189"/>
        <v/>
      </c>
      <c r="J198" t="str">
        <f t="shared" si="189"/>
        <v/>
      </c>
      <c r="K198" t="str">
        <f t="shared" si="189"/>
        <v/>
      </c>
      <c r="L198" t="str">
        <f t="shared" si="189"/>
        <v/>
      </c>
      <c r="M198" t="str">
        <f t="shared" si="189"/>
        <v/>
      </c>
      <c r="N198" t="str">
        <f t="shared" si="189"/>
        <v/>
      </c>
      <c r="O198" t="str">
        <f t="shared" si="189"/>
        <v/>
      </c>
      <c r="P198" t="str">
        <f t="shared" si="189"/>
        <v/>
      </c>
      <c r="Q198" t="str">
        <f t="shared" si="189"/>
        <v/>
      </c>
      <c r="R198" t="str">
        <f t="shared" si="189"/>
        <v/>
      </c>
      <c r="S198" t="str">
        <f t="shared" si="189"/>
        <v/>
      </c>
      <c r="T198" t="str">
        <f t="shared" si="189"/>
        <v/>
      </c>
      <c r="U198" t="str">
        <f t="shared" si="189"/>
        <v/>
      </c>
      <c r="V198" t="str">
        <f t="shared" si="189"/>
        <v/>
      </c>
      <c r="W198" t="str">
        <f t="shared" si="189"/>
        <v/>
      </c>
      <c r="X198" t="str">
        <f t="shared" si="189"/>
        <v/>
      </c>
      <c r="Y198" t="str">
        <f t="shared" si="189"/>
        <v/>
      </c>
      <c r="Z198" t="str">
        <f t="shared" si="189"/>
        <v/>
      </c>
      <c r="AA198" t="str">
        <f t="shared" si="189"/>
        <v/>
      </c>
      <c r="AB198" t="str">
        <f t="shared" si="189"/>
        <v/>
      </c>
      <c r="AC198" t="str">
        <f t="shared" si="189"/>
        <v/>
      </c>
      <c r="AD198" t="str">
        <f t="shared" si="189"/>
        <v/>
      </c>
      <c r="AE198" t="str">
        <f t="shared" si="189"/>
        <v/>
      </c>
      <c r="AF198" t="str">
        <f t="shared" si="189"/>
        <v/>
      </c>
      <c r="AG198" t="str">
        <f t="shared" si="189"/>
        <v/>
      </c>
      <c r="AH198" t="str">
        <f t="shared" si="189"/>
        <v/>
      </c>
      <c r="AI198" t="str">
        <f t="shared" si="189"/>
        <v/>
      </c>
      <c r="AJ198" t="str">
        <f t="shared" si="189"/>
        <v/>
      </c>
      <c r="AK198" t="str">
        <f t="shared" si="189"/>
        <v/>
      </c>
      <c r="AL198" t="str">
        <f t="shared" si="189"/>
        <v/>
      </c>
      <c r="AM198" t="str">
        <f t="shared" si="189"/>
        <v/>
      </c>
      <c r="AN198" t="str">
        <f t="shared" si="189"/>
        <v/>
      </c>
      <c r="AO198" t="str">
        <f t="shared" si="189"/>
        <v/>
      </c>
      <c r="AP198" t="str">
        <f t="shared" si="189"/>
        <v/>
      </c>
      <c r="AQ198" t="str">
        <f t="shared" si="189"/>
        <v/>
      </c>
      <c r="AR198" t="str">
        <f t="shared" si="189"/>
        <v/>
      </c>
      <c r="AS198" t="str">
        <f t="shared" si="189"/>
        <v/>
      </c>
      <c r="AT198" t="str">
        <f t="shared" si="189"/>
        <v/>
      </c>
      <c r="AU198" t="str">
        <f t="shared" si="189"/>
        <v/>
      </c>
      <c r="AV198" t="str">
        <f t="shared" si="189"/>
        <v/>
      </c>
      <c r="AW198" t="str">
        <f t="shared" si="189"/>
        <v/>
      </c>
      <c r="AX198" t="str">
        <f t="shared" si="189"/>
        <v/>
      </c>
      <c r="AY198" t="str">
        <f t="shared" si="189"/>
        <v/>
      </c>
      <c r="AZ198" t="str">
        <f t="shared" si="189"/>
        <v/>
      </c>
      <c r="BA198" t="str">
        <f t="shared" si="189"/>
        <v/>
      </c>
      <c r="BB198" t="str">
        <f t="shared" si="189"/>
        <v/>
      </c>
      <c r="BC198" t="str">
        <f t="shared" si="189"/>
        <v/>
      </c>
      <c r="BD198" t="str">
        <f t="shared" si="189"/>
        <v/>
      </c>
      <c r="BE198" t="str">
        <f t="shared" si="189"/>
        <v/>
      </c>
      <c r="BF198" t="str">
        <f t="shared" si="189"/>
        <v/>
      </c>
      <c r="BG198" t="str">
        <f t="shared" si="189"/>
        <v/>
      </c>
      <c r="BH198" t="str">
        <f t="shared" si="189"/>
        <v/>
      </c>
      <c r="BI198" t="str">
        <f t="shared" si="189"/>
        <v/>
      </c>
      <c r="BJ198" t="str">
        <f t="shared" si="189"/>
        <v/>
      </c>
      <c r="BK198" t="str">
        <f t="shared" si="189"/>
        <v/>
      </c>
      <c r="BL198" t="str">
        <f t="shared" si="189"/>
        <v/>
      </c>
      <c r="BM198" t="str">
        <f t="shared" ref="BM198:CX198" si="190">IF(NOT(BM96=123456),BM96,IF(NOT(BM96="123456"),BM96,"TEST"))</f>
        <v/>
      </c>
      <c r="BN198" t="str">
        <f t="shared" si="190"/>
        <v/>
      </c>
      <c r="BO198" t="str">
        <f t="shared" si="190"/>
        <v/>
      </c>
      <c r="BP198" t="str">
        <f t="shared" si="190"/>
        <v/>
      </c>
      <c r="BQ198" t="str">
        <f t="shared" si="190"/>
        <v/>
      </c>
      <c r="BR198" t="str">
        <f t="shared" si="190"/>
        <v/>
      </c>
      <c r="BS198" t="str">
        <f t="shared" si="190"/>
        <v/>
      </c>
      <c r="BT198" t="str">
        <f t="shared" si="190"/>
        <v/>
      </c>
      <c r="BU198" t="str">
        <f t="shared" si="190"/>
        <v/>
      </c>
      <c r="BV198" t="str">
        <f t="shared" si="190"/>
        <v/>
      </c>
      <c r="BW198" t="str">
        <f t="shared" si="190"/>
        <v/>
      </c>
      <c r="BX198" t="str">
        <f t="shared" si="190"/>
        <v/>
      </c>
      <c r="BY198" t="str">
        <f t="shared" si="190"/>
        <v/>
      </c>
      <c r="BZ198" t="str">
        <f t="shared" si="190"/>
        <v/>
      </c>
      <c r="CA198" t="str">
        <f t="shared" si="190"/>
        <v/>
      </c>
      <c r="CB198" t="str">
        <f t="shared" si="190"/>
        <v/>
      </c>
      <c r="CC198" t="str">
        <f t="shared" si="190"/>
        <v/>
      </c>
      <c r="CD198" t="str">
        <f t="shared" si="190"/>
        <v/>
      </c>
      <c r="CE198" t="str">
        <f t="shared" si="190"/>
        <v/>
      </c>
      <c r="CF198" t="str">
        <f t="shared" si="190"/>
        <v/>
      </c>
      <c r="CG198" t="str">
        <f t="shared" si="190"/>
        <v/>
      </c>
      <c r="CH198" t="str">
        <f t="shared" si="190"/>
        <v/>
      </c>
      <c r="CI198" t="str">
        <f t="shared" si="190"/>
        <v/>
      </c>
      <c r="CJ198" t="str">
        <f t="shared" si="190"/>
        <v/>
      </c>
      <c r="CK198" t="str">
        <f t="shared" si="190"/>
        <v/>
      </c>
      <c r="CL198" t="str">
        <f t="shared" si="190"/>
        <v/>
      </c>
      <c r="CM198" t="str">
        <f t="shared" si="190"/>
        <v/>
      </c>
      <c r="CN198" t="str">
        <f t="shared" si="190"/>
        <v/>
      </c>
      <c r="CO198" t="str">
        <f t="shared" si="190"/>
        <v/>
      </c>
      <c r="CP198" t="str">
        <f t="shared" si="190"/>
        <v/>
      </c>
      <c r="CQ198" t="str">
        <f t="shared" si="190"/>
        <v/>
      </c>
      <c r="CR198" t="str">
        <f t="shared" si="190"/>
        <v/>
      </c>
      <c r="CS198" t="str">
        <f t="shared" si="190"/>
        <v/>
      </c>
      <c r="CT198" t="str">
        <f t="shared" si="190"/>
        <v/>
      </c>
      <c r="CU198" t="str">
        <f t="shared" si="190"/>
        <v/>
      </c>
      <c r="CV198" t="str">
        <f t="shared" si="190"/>
        <v/>
      </c>
      <c r="CW198" t="str">
        <f t="shared" si="190"/>
        <v/>
      </c>
      <c r="CX198">
        <f t="shared" si="190"/>
        <v>0</v>
      </c>
    </row>
    <row r="199" spans="1:102" x14ac:dyDescent="0.3">
      <c r="A199" t="str">
        <f t="shared" ref="A199:BL199" si="191">IF(NOT(A97=123456),A97,IF(NOT(A97="123456"),A97,"TEST"))</f>
        <v/>
      </c>
      <c r="B199" t="str">
        <f t="shared" si="191"/>
        <v/>
      </c>
      <c r="C199" t="str">
        <f t="shared" si="191"/>
        <v/>
      </c>
      <c r="D199" t="str">
        <f t="shared" si="191"/>
        <v/>
      </c>
      <c r="E199" t="str">
        <f t="shared" si="191"/>
        <v/>
      </c>
      <c r="F199" t="str">
        <f t="shared" si="191"/>
        <v/>
      </c>
      <c r="G199" t="str">
        <f t="shared" si="191"/>
        <v/>
      </c>
      <c r="H199" t="str">
        <f t="shared" si="191"/>
        <v/>
      </c>
      <c r="I199" t="str">
        <f t="shared" si="191"/>
        <v/>
      </c>
      <c r="J199" t="str">
        <f t="shared" si="191"/>
        <v/>
      </c>
      <c r="K199" t="str">
        <f t="shared" si="191"/>
        <v/>
      </c>
      <c r="L199" t="str">
        <f t="shared" si="191"/>
        <v/>
      </c>
      <c r="M199" t="str">
        <f t="shared" si="191"/>
        <v/>
      </c>
      <c r="N199" t="str">
        <f t="shared" si="191"/>
        <v/>
      </c>
      <c r="O199" t="str">
        <f t="shared" si="191"/>
        <v/>
      </c>
      <c r="P199" t="str">
        <f t="shared" si="191"/>
        <v/>
      </c>
      <c r="Q199" t="str">
        <f t="shared" si="191"/>
        <v/>
      </c>
      <c r="R199" t="str">
        <f t="shared" si="191"/>
        <v/>
      </c>
      <c r="S199" t="str">
        <f t="shared" si="191"/>
        <v/>
      </c>
      <c r="T199" t="str">
        <f t="shared" si="191"/>
        <v/>
      </c>
      <c r="U199" t="str">
        <f t="shared" si="191"/>
        <v/>
      </c>
      <c r="V199" t="str">
        <f t="shared" si="191"/>
        <v/>
      </c>
      <c r="W199" t="str">
        <f t="shared" si="191"/>
        <v/>
      </c>
      <c r="X199" t="str">
        <f t="shared" si="191"/>
        <v/>
      </c>
      <c r="Y199" t="str">
        <f t="shared" si="191"/>
        <v/>
      </c>
      <c r="Z199" t="str">
        <f t="shared" si="191"/>
        <v/>
      </c>
      <c r="AA199" t="str">
        <f t="shared" si="191"/>
        <v/>
      </c>
      <c r="AB199" t="str">
        <f t="shared" si="191"/>
        <v/>
      </c>
      <c r="AC199" t="str">
        <f t="shared" si="191"/>
        <v/>
      </c>
      <c r="AD199" t="str">
        <f t="shared" si="191"/>
        <v/>
      </c>
      <c r="AE199" t="str">
        <f t="shared" si="191"/>
        <v/>
      </c>
      <c r="AF199" t="str">
        <f t="shared" si="191"/>
        <v/>
      </c>
      <c r="AG199" t="str">
        <f t="shared" si="191"/>
        <v/>
      </c>
      <c r="AH199" t="str">
        <f t="shared" si="191"/>
        <v/>
      </c>
      <c r="AI199" t="str">
        <f t="shared" si="191"/>
        <v/>
      </c>
      <c r="AJ199" t="str">
        <f t="shared" si="191"/>
        <v/>
      </c>
      <c r="AK199" t="str">
        <f t="shared" si="191"/>
        <v/>
      </c>
      <c r="AL199" t="str">
        <f t="shared" si="191"/>
        <v/>
      </c>
      <c r="AM199" t="str">
        <f t="shared" si="191"/>
        <v/>
      </c>
      <c r="AN199" t="str">
        <f t="shared" si="191"/>
        <v/>
      </c>
      <c r="AO199" t="str">
        <f t="shared" si="191"/>
        <v/>
      </c>
      <c r="AP199" t="str">
        <f t="shared" si="191"/>
        <v/>
      </c>
      <c r="AQ199" t="str">
        <f t="shared" si="191"/>
        <v/>
      </c>
      <c r="AR199" t="str">
        <f t="shared" si="191"/>
        <v/>
      </c>
      <c r="AS199" t="str">
        <f t="shared" si="191"/>
        <v/>
      </c>
      <c r="AT199" t="str">
        <f t="shared" si="191"/>
        <v/>
      </c>
      <c r="AU199" t="str">
        <f t="shared" si="191"/>
        <v/>
      </c>
      <c r="AV199" t="str">
        <f t="shared" si="191"/>
        <v/>
      </c>
      <c r="AW199" t="str">
        <f t="shared" si="191"/>
        <v/>
      </c>
      <c r="AX199" t="str">
        <f t="shared" si="191"/>
        <v/>
      </c>
      <c r="AY199" t="str">
        <f t="shared" si="191"/>
        <v/>
      </c>
      <c r="AZ199" t="str">
        <f t="shared" si="191"/>
        <v/>
      </c>
      <c r="BA199" t="str">
        <f t="shared" si="191"/>
        <v/>
      </c>
      <c r="BB199" t="str">
        <f t="shared" si="191"/>
        <v/>
      </c>
      <c r="BC199" t="str">
        <f t="shared" si="191"/>
        <v/>
      </c>
      <c r="BD199" t="str">
        <f t="shared" si="191"/>
        <v/>
      </c>
      <c r="BE199" t="str">
        <f t="shared" si="191"/>
        <v/>
      </c>
      <c r="BF199" t="str">
        <f t="shared" si="191"/>
        <v/>
      </c>
      <c r="BG199" t="str">
        <f t="shared" si="191"/>
        <v/>
      </c>
      <c r="BH199" t="str">
        <f t="shared" si="191"/>
        <v/>
      </c>
      <c r="BI199" t="str">
        <f t="shared" si="191"/>
        <v/>
      </c>
      <c r="BJ199" t="str">
        <f t="shared" si="191"/>
        <v/>
      </c>
      <c r="BK199" t="str">
        <f t="shared" si="191"/>
        <v/>
      </c>
      <c r="BL199" t="str">
        <f t="shared" si="191"/>
        <v/>
      </c>
      <c r="BM199" t="str">
        <f t="shared" ref="BM199:CX199" si="192">IF(NOT(BM97=123456),BM97,IF(NOT(BM97="123456"),BM97,"TEST"))</f>
        <v/>
      </c>
      <c r="BN199" t="str">
        <f t="shared" si="192"/>
        <v/>
      </c>
      <c r="BO199" t="str">
        <f t="shared" si="192"/>
        <v/>
      </c>
      <c r="BP199" t="str">
        <f t="shared" si="192"/>
        <v/>
      </c>
      <c r="BQ199" t="str">
        <f t="shared" si="192"/>
        <v/>
      </c>
      <c r="BR199" t="str">
        <f t="shared" si="192"/>
        <v/>
      </c>
      <c r="BS199" t="str">
        <f t="shared" si="192"/>
        <v/>
      </c>
      <c r="BT199" t="str">
        <f t="shared" si="192"/>
        <v/>
      </c>
      <c r="BU199" t="str">
        <f t="shared" si="192"/>
        <v/>
      </c>
      <c r="BV199" t="str">
        <f t="shared" si="192"/>
        <v/>
      </c>
      <c r="BW199" t="str">
        <f t="shared" si="192"/>
        <v/>
      </c>
      <c r="BX199" t="str">
        <f t="shared" si="192"/>
        <v/>
      </c>
      <c r="BY199" t="str">
        <f t="shared" si="192"/>
        <v/>
      </c>
      <c r="BZ199" t="str">
        <f t="shared" si="192"/>
        <v/>
      </c>
      <c r="CA199" t="str">
        <f t="shared" si="192"/>
        <v/>
      </c>
      <c r="CB199" t="str">
        <f t="shared" si="192"/>
        <v/>
      </c>
      <c r="CC199" t="str">
        <f t="shared" si="192"/>
        <v/>
      </c>
      <c r="CD199" t="str">
        <f t="shared" si="192"/>
        <v/>
      </c>
      <c r="CE199" t="str">
        <f t="shared" si="192"/>
        <v/>
      </c>
      <c r="CF199" t="str">
        <f t="shared" si="192"/>
        <v/>
      </c>
      <c r="CG199" t="str">
        <f t="shared" si="192"/>
        <v/>
      </c>
      <c r="CH199" t="str">
        <f t="shared" si="192"/>
        <v/>
      </c>
      <c r="CI199" t="str">
        <f t="shared" si="192"/>
        <v/>
      </c>
      <c r="CJ199" t="str">
        <f t="shared" si="192"/>
        <v/>
      </c>
      <c r="CK199" t="str">
        <f t="shared" si="192"/>
        <v/>
      </c>
      <c r="CL199" t="str">
        <f t="shared" si="192"/>
        <v/>
      </c>
      <c r="CM199" t="str">
        <f t="shared" si="192"/>
        <v/>
      </c>
      <c r="CN199" t="str">
        <f t="shared" si="192"/>
        <v/>
      </c>
      <c r="CO199" t="str">
        <f t="shared" si="192"/>
        <v/>
      </c>
      <c r="CP199" t="str">
        <f t="shared" si="192"/>
        <v/>
      </c>
      <c r="CQ199" t="str">
        <f t="shared" si="192"/>
        <v/>
      </c>
      <c r="CR199" t="str">
        <f t="shared" si="192"/>
        <v/>
      </c>
      <c r="CS199" t="str">
        <f t="shared" si="192"/>
        <v/>
      </c>
      <c r="CT199" t="str">
        <f t="shared" si="192"/>
        <v/>
      </c>
      <c r="CU199" t="str">
        <f t="shared" si="192"/>
        <v/>
      </c>
      <c r="CV199" t="str">
        <f t="shared" si="192"/>
        <v/>
      </c>
      <c r="CW199" t="str">
        <f t="shared" si="192"/>
        <v/>
      </c>
      <c r="CX199">
        <f t="shared" si="192"/>
        <v>0</v>
      </c>
    </row>
    <row r="200" spans="1:102" x14ac:dyDescent="0.3">
      <c r="A200" t="str">
        <f t="shared" ref="A200:BL200" si="193">IF(NOT(A98=123456),A98,IF(NOT(A98="123456"),A98,"TEST"))</f>
        <v/>
      </c>
      <c r="B200" t="str">
        <f t="shared" si="193"/>
        <v/>
      </c>
      <c r="C200" t="str">
        <f t="shared" si="193"/>
        <v/>
      </c>
      <c r="D200" t="str">
        <f t="shared" si="193"/>
        <v/>
      </c>
      <c r="E200" t="str">
        <f t="shared" si="193"/>
        <v/>
      </c>
      <c r="F200" t="str">
        <f t="shared" si="193"/>
        <v/>
      </c>
      <c r="G200" t="str">
        <f t="shared" si="193"/>
        <v/>
      </c>
      <c r="H200" t="str">
        <f t="shared" si="193"/>
        <v/>
      </c>
      <c r="I200" t="str">
        <f t="shared" si="193"/>
        <v/>
      </c>
      <c r="J200" t="str">
        <f t="shared" si="193"/>
        <v/>
      </c>
      <c r="K200" t="str">
        <f t="shared" si="193"/>
        <v/>
      </c>
      <c r="L200" t="str">
        <f t="shared" si="193"/>
        <v/>
      </c>
      <c r="M200" t="str">
        <f t="shared" si="193"/>
        <v/>
      </c>
      <c r="N200" t="str">
        <f t="shared" si="193"/>
        <v/>
      </c>
      <c r="O200" t="str">
        <f t="shared" si="193"/>
        <v/>
      </c>
      <c r="P200" t="str">
        <f t="shared" si="193"/>
        <v/>
      </c>
      <c r="Q200" t="str">
        <f t="shared" si="193"/>
        <v/>
      </c>
      <c r="R200" t="str">
        <f t="shared" si="193"/>
        <v/>
      </c>
      <c r="S200" t="str">
        <f t="shared" si="193"/>
        <v/>
      </c>
      <c r="T200" t="str">
        <f t="shared" si="193"/>
        <v/>
      </c>
      <c r="U200" t="str">
        <f t="shared" si="193"/>
        <v/>
      </c>
      <c r="V200" t="str">
        <f t="shared" si="193"/>
        <v/>
      </c>
      <c r="W200" t="str">
        <f t="shared" si="193"/>
        <v/>
      </c>
      <c r="X200" t="str">
        <f t="shared" si="193"/>
        <v/>
      </c>
      <c r="Y200" t="str">
        <f t="shared" si="193"/>
        <v/>
      </c>
      <c r="Z200" t="str">
        <f t="shared" si="193"/>
        <v/>
      </c>
      <c r="AA200" t="str">
        <f t="shared" si="193"/>
        <v/>
      </c>
      <c r="AB200" t="str">
        <f t="shared" si="193"/>
        <v/>
      </c>
      <c r="AC200" t="str">
        <f t="shared" si="193"/>
        <v/>
      </c>
      <c r="AD200" t="str">
        <f t="shared" si="193"/>
        <v/>
      </c>
      <c r="AE200" t="str">
        <f t="shared" si="193"/>
        <v/>
      </c>
      <c r="AF200" t="str">
        <f t="shared" si="193"/>
        <v/>
      </c>
      <c r="AG200" t="str">
        <f t="shared" si="193"/>
        <v/>
      </c>
      <c r="AH200" t="str">
        <f t="shared" si="193"/>
        <v/>
      </c>
      <c r="AI200" t="str">
        <f t="shared" si="193"/>
        <v/>
      </c>
      <c r="AJ200" t="str">
        <f t="shared" si="193"/>
        <v/>
      </c>
      <c r="AK200" t="str">
        <f t="shared" si="193"/>
        <v/>
      </c>
      <c r="AL200" t="str">
        <f t="shared" si="193"/>
        <v/>
      </c>
      <c r="AM200" t="str">
        <f t="shared" si="193"/>
        <v/>
      </c>
      <c r="AN200" t="str">
        <f t="shared" si="193"/>
        <v/>
      </c>
      <c r="AO200" t="str">
        <f t="shared" si="193"/>
        <v/>
      </c>
      <c r="AP200" t="str">
        <f t="shared" si="193"/>
        <v/>
      </c>
      <c r="AQ200" t="str">
        <f t="shared" si="193"/>
        <v/>
      </c>
      <c r="AR200" t="str">
        <f t="shared" si="193"/>
        <v/>
      </c>
      <c r="AS200" t="str">
        <f t="shared" si="193"/>
        <v/>
      </c>
      <c r="AT200" t="str">
        <f t="shared" si="193"/>
        <v/>
      </c>
      <c r="AU200" t="str">
        <f t="shared" si="193"/>
        <v/>
      </c>
      <c r="AV200" t="str">
        <f t="shared" si="193"/>
        <v/>
      </c>
      <c r="AW200" t="str">
        <f t="shared" si="193"/>
        <v/>
      </c>
      <c r="AX200" t="str">
        <f t="shared" si="193"/>
        <v/>
      </c>
      <c r="AY200" t="str">
        <f t="shared" si="193"/>
        <v/>
      </c>
      <c r="AZ200" t="str">
        <f t="shared" si="193"/>
        <v/>
      </c>
      <c r="BA200" t="str">
        <f t="shared" si="193"/>
        <v/>
      </c>
      <c r="BB200" t="str">
        <f t="shared" si="193"/>
        <v/>
      </c>
      <c r="BC200" t="str">
        <f t="shared" si="193"/>
        <v/>
      </c>
      <c r="BD200" t="str">
        <f t="shared" si="193"/>
        <v/>
      </c>
      <c r="BE200" t="str">
        <f t="shared" si="193"/>
        <v/>
      </c>
      <c r="BF200" t="str">
        <f t="shared" si="193"/>
        <v/>
      </c>
      <c r="BG200" t="str">
        <f t="shared" si="193"/>
        <v/>
      </c>
      <c r="BH200" t="str">
        <f t="shared" si="193"/>
        <v/>
      </c>
      <c r="BI200" t="str">
        <f t="shared" si="193"/>
        <v/>
      </c>
      <c r="BJ200" t="str">
        <f t="shared" si="193"/>
        <v/>
      </c>
      <c r="BK200" t="str">
        <f t="shared" si="193"/>
        <v/>
      </c>
      <c r="BL200" t="str">
        <f t="shared" si="193"/>
        <v/>
      </c>
      <c r="BM200" t="str">
        <f t="shared" ref="BM200:CX200" si="194">IF(NOT(BM98=123456),BM98,IF(NOT(BM98="123456"),BM98,"TEST"))</f>
        <v/>
      </c>
      <c r="BN200" t="str">
        <f t="shared" si="194"/>
        <v/>
      </c>
      <c r="BO200" t="str">
        <f t="shared" si="194"/>
        <v/>
      </c>
      <c r="BP200" t="str">
        <f t="shared" si="194"/>
        <v/>
      </c>
      <c r="BQ200" t="str">
        <f t="shared" si="194"/>
        <v/>
      </c>
      <c r="BR200" t="str">
        <f t="shared" si="194"/>
        <v/>
      </c>
      <c r="BS200" t="str">
        <f t="shared" si="194"/>
        <v/>
      </c>
      <c r="BT200" t="str">
        <f t="shared" si="194"/>
        <v/>
      </c>
      <c r="BU200" t="str">
        <f t="shared" si="194"/>
        <v/>
      </c>
      <c r="BV200" t="str">
        <f t="shared" si="194"/>
        <v/>
      </c>
      <c r="BW200" t="str">
        <f t="shared" si="194"/>
        <v/>
      </c>
      <c r="BX200" t="str">
        <f t="shared" si="194"/>
        <v/>
      </c>
      <c r="BY200" t="str">
        <f t="shared" si="194"/>
        <v/>
      </c>
      <c r="BZ200" t="str">
        <f t="shared" si="194"/>
        <v/>
      </c>
      <c r="CA200" t="str">
        <f t="shared" si="194"/>
        <v/>
      </c>
      <c r="CB200" t="str">
        <f t="shared" si="194"/>
        <v/>
      </c>
      <c r="CC200" t="str">
        <f t="shared" si="194"/>
        <v/>
      </c>
      <c r="CD200" t="str">
        <f t="shared" si="194"/>
        <v/>
      </c>
      <c r="CE200" t="str">
        <f t="shared" si="194"/>
        <v/>
      </c>
      <c r="CF200" t="str">
        <f t="shared" si="194"/>
        <v/>
      </c>
      <c r="CG200" t="str">
        <f t="shared" si="194"/>
        <v/>
      </c>
      <c r="CH200" t="str">
        <f t="shared" si="194"/>
        <v/>
      </c>
      <c r="CI200" t="str">
        <f t="shared" si="194"/>
        <v/>
      </c>
      <c r="CJ200" t="str">
        <f t="shared" si="194"/>
        <v/>
      </c>
      <c r="CK200" t="str">
        <f t="shared" si="194"/>
        <v/>
      </c>
      <c r="CL200" t="str">
        <f t="shared" si="194"/>
        <v/>
      </c>
      <c r="CM200" t="str">
        <f t="shared" si="194"/>
        <v/>
      </c>
      <c r="CN200" t="str">
        <f t="shared" si="194"/>
        <v/>
      </c>
      <c r="CO200" t="str">
        <f t="shared" si="194"/>
        <v/>
      </c>
      <c r="CP200" t="str">
        <f t="shared" si="194"/>
        <v/>
      </c>
      <c r="CQ200" t="str">
        <f t="shared" si="194"/>
        <v/>
      </c>
      <c r="CR200" t="str">
        <f t="shared" si="194"/>
        <v/>
      </c>
      <c r="CS200" t="str">
        <f t="shared" si="194"/>
        <v/>
      </c>
      <c r="CT200" t="str">
        <f t="shared" si="194"/>
        <v/>
      </c>
      <c r="CU200" t="str">
        <f t="shared" si="194"/>
        <v/>
      </c>
      <c r="CV200" t="str">
        <f t="shared" si="194"/>
        <v/>
      </c>
      <c r="CW200" t="str">
        <f t="shared" si="194"/>
        <v/>
      </c>
      <c r="CX200">
        <f t="shared" si="194"/>
        <v>0</v>
      </c>
    </row>
    <row r="201" spans="1:102" x14ac:dyDescent="0.3">
      <c r="A201" t="str">
        <f t="shared" ref="A201:BL201" si="195">IF(NOT(A99=123456),A99,IF(NOT(A99="123456"),A99,"TEST"))</f>
        <v/>
      </c>
      <c r="B201" t="str">
        <f t="shared" si="195"/>
        <v/>
      </c>
      <c r="C201" t="str">
        <f t="shared" si="195"/>
        <v/>
      </c>
      <c r="D201" t="str">
        <f t="shared" si="195"/>
        <v/>
      </c>
      <c r="E201" t="str">
        <f t="shared" si="195"/>
        <v/>
      </c>
      <c r="F201" t="str">
        <f t="shared" si="195"/>
        <v/>
      </c>
      <c r="G201" t="str">
        <f t="shared" si="195"/>
        <v/>
      </c>
      <c r="H201" t="str">
        <f t="shared" si="195"/>
        <v/>
      </c>
      <c r="I201" t="str">
        <f t="shared" si="195"/>
        <v/>
      </c>
      <c r="J201" t="str">
        <f t="shared" si="195"/>
        <v/>
      </c>
      <c r="K201" t="str">
        <f t="shared" si="195"/>
        <v/>
      </c>
      <c r="L201" t="str">
        <f t="shared" si="195"/>
        <v/>
      </c>
      <c r="M201" t="str">
        <f t="shared" si="195"/>
        <v/>
      </c>
      <c r="N201" t="str">
        <f t="shared" si="195"/>
        <v/>
      </c>
      <c r="O201" t="str">
        <f t="shared" si="195"/>
        <v/>
      </c>
      <c r="P201" t="str">
        <f t="shared" si="195"/>
        <v/>
      </c>
      <c r="Q201" t="str">
        <f t="shared" si="195"/>
        <v/>
      </c>
      <c r="R201" t="str">
        <f t="shared" si="195"/>
        <v/>
      </c>
      <c r="S201" t="str">
        <f t="shared" si="195"/>
        <v/>
      </c>
      <c r="T201" t="str">
        <f t="shared" si="195"/>
        <v/>
      </c>
      <c r="U201" t="str">
        <f t="shared" si="195"/>
        <v/>
      </c>
      <c r="V201" t="str">
        <f t="shared" si="195"/>
        <v/>
      </c>
      <c r="W201" t="str">
        <f t="shared" si="195"/>
        <v/>
      </c>
      <c r="X201" t="str">
        <f t="shared" si="195"/>
        <v/>
      </c>
      <c r="Y201" t="str">
        <f t="shared" si="195"/>
        <v/>
      </c>
      <c r="Z201" t="str">
        <f t="shared" si="195"/>
        <v/>
      </c>
      <c r="AA201" t="str">
        <f t="shared" si="195"/>
        <v/>
      </c>
      <c r="AB201" t="str">
        <f t="shared" si="195"/>
        <v/>
      </c>
      <c r="AC201" t="str">
        <f t="shared" si="195"/>
        <v/>
      </c>
      <c r="AD201" t="str">
        <f t="shared" si="195"/>
        <v/>
      </c>
      <c r="AE201" t="str">
        <f t="shared" si="195"/>
        <v/>
      </c>
      <c r="AF201" t="str">
        <f t="shared" si="195"/>
        <v/>
      </c>
      <c r="AG201" t="str">
        <f t="shared" si="195"/>
        <v/>
      </c>
      <c r="AH201" t="str">
        <f t="shared" si="195"/>
        <v/>
      </c>
      <c r="AI201" t="str">
        <f t="shared" si="195"/>
        <v/>
      </c>
      <c r="AJ201" t="str">
        <f t="shared" si="195"/>
        <v/>
      </c>
      <c r="AK201" t="str">
        <f t="shared" si="195"/>
        <v/>
      </c>
      <c r="AL201" t="str">
        <f t="shared" si="195"/>
        <v/>
      </c>
      <c r="AM201" t="str">
        <f t="shared" si="195"/>
        <v/>
      </c>
      <c r="AN201" t="str">
        <f t="shared" si="195"/>
        <v/>
      </c>
      <c r="AO201" t="str">
        <f t="shared" si="195"/>
        <v/>
      </c>
      <c r="AP201" t="str">
        <f t="shared" si="195"/>
        <v/>
      </c>
      <c r="AQ201" t="str">
        <f t="shared" si="195"/>
        <v/>
      </c>
      <c r="AR201" t="str">
        <f t="shared" si="195"/>
        <v/>
      </c>
      <c r="AS201" t="str">
        <f t="shared" si="195"/>
        <v/>
      </c>
      <c r="AT201" t="str">
        <f t="shared" si="195"/>
        <v/>
      </c>
      <c r="AU201" t="str">
        <f t="shared" si="195"/>
        <v/>
      </c>
      <c r="AV201" t="str">
        <f t="shared" si="195"/>
        <v/>
      </c>
      <c r="AW201" t="str">
        <f t="shared" si="195"/>
        <v/>
      </c>
      <c r="AX201" t="str">
        <f t="shared" si="195"/>
        <v/>
      </c>
      <c r="AY201" t="str">
        <f t="shared" si="195"/>
        <v/>
      </c>
      <c r="AZ201" t="str">
        <f t="shared" si="195"/>
        <v/>
      </c>
      <c r="BA201" t="str">
        <f t="shared" si="195"/>
        <v/>
      </c>
      <c r="BB201" t="str">
        <f t="shared" si="195"/>
        <v/>
      </c>
      <c r="BC201" t="str">
        <f t="shared" si="195"/>
        <v/>
      </c>
      <c r="BD201" t="str">
        <f t="shared" si="195"/>
        <v/>
      </c>
      <c r="BE201" t="str">
        <f t="shared" si="195"/>
        <v/>
      </c>
      <c r="BF201" t="str">
        <f t="shared" si="195"/>
        <v/>
      </c>
      <c r="BG201" t="str">
        <f t="shared" si="195"/>
        <v/>
      </c>
      <c r="BH201" t="str">
        <f t="shared" si="195"/>
        <v/>
      </c>
      <c r="BI201" t="str">
        <f t="shared" si="195"/>
        <v/>
      </c>
      <c r="BJ201" t="str">
        <f t="shared" si="195"/>
        <v/>
      </c>
      <c r="BK201" t="str">
        <f t="shared" si="195"/>
        <v/>
      </c>
      <c r="BL201" t="str">
        <f t="shared" si="195"/>
        <v/>
      </c>
      <c r="BM201" t="str">
        <f t="shared" ref="BM201:CX201" si="196">IF(NOT(BM99=123456),BM99,IF(NOT(BM99="123456"),BM99,"TEST"))</f>
        <v/>
      </c>
      <c r="BN201" t="str">
        <f t="shared" si="196"/>
        <v/>
      </c>
      <c r="BO201" t="str">
        <f t="shared" si="196"/>
        <v/>
      </c>
      <c r="BP201" t="str">
        <f t="shared" si="196"/>
        <v/>
      </c>
      <c r="BQ201" t="str">
        <f t="shared" si="196"/>
        <v/>
      </c>
      <c r="BR201" t="str">
        <f t="shared" si="196"/>
        <v/>
      </c>
      <c r="BS201" t="str">
        <f t="shared" si="196"/>
        <v/>
      </c>
      <c r="BT201" t="str">
        <f t="shared" si="196"/>
        <v/>
      </c>
      <c r="BU201" t="str">
        <f t="shared" si="196"/>
        <v/>
      </c>
      <c r="BV201" t="str">
        <f t="shared" si="196"/>
        <v/>
      </c>
      <c r="BW201" t="str">
        <f t="shared" si="196"/>
        <v/>
      </c>
      <c r="BX201" t="str">
        <f t="shared" si="196"/>
        <v/>
      </c>
      <c r="BY201" t="str">
        <f t="shared" si="196"/>
        <v/>
      </c>
      <c r="BZ201" t="str">
        <f t="shared" si="196"/>
        <v/>
      </c>
      <c r="CA201" t="str">
        <f t="shared" si="196"/>
        <v/>
      </c>
      <c r="CB201" t="str">
        <f t="shared" si="196"/>
        <v/>
      </c>
      <c r="CC201" t="str">
        <f t="shared" si="196"/>
        <v/>
      </c>
      <c r="CD201" t="str">
        <f t="shared" si="196"/>
        <v/>
      </c>
      <c r="CE201" t="str">
        <f t="shared" si="196"/>
        <v/>
      </c>
      <c r="CF201" t="str">
        <f t="shared" si="196"/>
        <v/>
      </c>
      <c r="CG201" t="str">
        <f t="shared" si="196"/>
        <v/>
      </c>
      <c r="CH201" t="str">
        <f t="shared" si="196"/>
        <v/>
      </c>
      <c r="CI201" t="str">
        <f t="shared" si="196"/>
        <v/>
      </c>
      <c r="CJ201" t="str">
        <f t="shared" si="196"/>
        <v/>
      </c>
      <c r="CK201" t="str">
        <f t="shared" si="196"/>
        <v/>
      </c>
      <c r="CL201" t="str">
        <f t="shared" si="196"/>
        <v/>
      </c>
      <c r="CM201" t="str">
        <f t="shared" si="196"/>
        <v/>
      </c>
      <c r="CN201" t="str">
        <f t="shared" si="196"/>
        <v/>
      </c>
      <c r="CO201" t="str">
        <f t="shared" si="196"/>
        <v/>
      </c>
      <c r="CP201" t="str">
        <f t="shared" si="196"/>
        <v/>
      </c>
      <c r="CQ201" t="str">
        <f t="shared" si="196"/>
        <v/>
      </c>
      <c r="CR201" t="str">
        <f t="shared" si="196"/>
        <v/>
      </c>
      <c r="CS201" t="str">
        <f t="shared" si="196"/>
        <v/>
      </c>
      <c r="CT201" t="str">
        <f t="shared" si="196"/>
        <v/>
      </c>
      <c r="CU201" t="str">
        <f t="shared" si="196"/>
        <v/>
      </c>
      <c r="CV201" t="str">
        <f t="shared" si="196"/>
        <v/>
      </c>
      <c r="CW201" t="str">
        <f t="shared" si="196"/>
        <v/>
      </c>
      <c r="CX201">
        <f t="shared" si="196"/>
        <v>0</v>
      </c>
    </row>
    <row r="202" spans="1:102" x14ac:dyDescent="0.3">
      <c r="A202" t="str">
        <f t="shared" ref="A202:BL202" si="197">IF(NOT(A100=123456),A100,IF(NOT(A100="123456"),A100,"TEST"))</f>
        <v/>
      </c>
      <c r="B202" t="str">
        <f t="shared" si="197"/>
        <v/>
      </c>
      <c r="C202" t="str">
        <f t="shared" si="197"/>
        <v/>
      </c>
      <c r="D202" t="str">
        <f t="shared" si="197"/>
        <v/>
      </c>
      <c r="E202" t="str">
        <f t="shared" si="197"/>
        <v/>
      </c>
      <c r="F202" t="str">
        <f t="shared" si="197"/>
        <v/>
      </c>
      <c r="G202" t="str">
        <f t="shared" si="197"/>
        <v/>
      </c>
      <c r="H202" t="str">
        <f t="shared" si="197"/>
        <v/>
      </c>
      <c r="I202" t="str">
        <f t="shared" si="197"/>
        <v/>
      </c>
      <c r="J202" t="str">
        <f t="shared" si="197"/>
        <v/>
      </c>
      <c r="K202" t="str">
        <f t="shared" si="197"/>
        <v/>
      </c>
      <c r="L202" t="str">
        <f t="shared" si="197"/>
        <v/>
      </c>
      <c r="M202" t="str">
        <f t="shared" si="197"/>
        <v/>
      </c>
      <c r="N202" t="str">
        <f t="shared" si="197"/>
        <v/>
      </c>
      <c r="O202" t="str">
        <f t="shared" si="197"/>
        <v/>
      </c>
      <c r="P202" t="str">
        <f t="shared" si="197"/>
        <v/>
      </c>
      <c r="Q202" t="str">
        <f t="shared" si="197"/>
        <v/>
      </c>
      <c r="R202" t="str">
        <f t="shared" si="197"/>
        <v/>
      </c>
      <c r="S202" t="str">
        <f t="shared" si="197"/>
        <v/>
      </c>
      <c r="T202" t="str">
        <f t="shared" si="197"/>
        <v/>
      </c>
      <c r="U202" t="str">
        <f t="shared" si="197"/>
        <v/>
      </c>
      <c r="V202" t="str">
        <f t="shared" si="197"/>
        <v/>
      </c>
      <c r="W202" t="str">
        <f t="shared" si="197"/>
        <v/>
      </c>
      <c r="X202" t="str">
        <f t="shared" si="197"/>
        <v/>
      </c>
      <c r="Y202" t="str">
        <f t="shared" si="197"/>
        <v/>
      </c>
      <c r="Z202" t="str">
        <f t="shared" si="197"/>
        <v/>
      </c>
      <c r="AA202" t="str">
        <f t="shared" si="197"/>
        <v/>
      </c>
      <c r="AB202" t="str">
        <f t="shared" si="197"/>
        <v/>
      </c>
      <c r="AC202" t="str">
        <f t="shared" si="197"/>
        <v/>
      </c>
      <c r="AD202" t="str">
        <f t="shared" si="197"/>
        <v/>
      </c>
      <c r="AE202" t="str">
        <f t="shared" si="197"/>
        <v/>
      </c>
      <c r="AF202" t="str">
        <f t="shared" si="197"/>
        <v/>
      </c>
      <c r="AG202" t="str">
        <f t="shared" si="197"/>
        <v/>
      </c>
      <c r="AH202" t="str">
        <f t="shared" si="197"/>
        <v/>
      </c>
      <c r="AI202" t="str">
        <f t="shared" si="197"/>
        <v/>
      </c>
      <c r="AJ202" t="str">
        <f t="shared" si="197"/>
        <v/>
      </c>
      <c r="AK202" t="str">
        <f t="shared" si="197"/>
        <v/>
      </c>
      <c r="AL202" t="str">
        <f t="shared" si="197"/>
        <v/>
      </c>
      <c r="AM202" t="str">
        <f t="shared" si="197"/>
        <v/>
      </c>
      <c r="AN202" t="str">
        <f t="shared" si="197"/>
        <v/>
      </c>
      <c r="AO202" t="str">
        <f t="shared" si="197"/>
        <v/>
      </c>
      <c r="AP202" t="str">
        <f t="shared" si="197"/>
        <v/>
      </c>
      <c r="AQ202" t="str">
        <f t="shared" si="197"/>
        <v/>
      </c>
      <c r="AR202" t="str">
        <f t="shared" si="197"/>
        <v/>
      </c>
      <c r="AS202" t="str">
        <f t="shared" si="197"/>
        <v/>
      </c>
      <c r="AT202" t="str">
        <f t="shared" si="197"/>
        <v/>
      </c>
      <c r="AU202" t="str">
        <f t="shared" si="197"/>
        <v/>
      </c>
      <c r="AV202" t="str">
        <f t="shared" si="197"/>
        <v/>
      </c>
      <c r="AW202" t="str">
        <f t="shared" si="197"/>
        <v/>
      </c>
      <c r="AX202" t="str">
        <f t="shared" si="197"/>
        <v/>
      </c>
      <c r="AY202" t="str">
        <f t="shared" si="197"/>
        <v/>
      </c>
      <c r="AZ202" t="str">
        <f t="shared" si="197"/>
        <v/>
      </c>
      <c r="BA202" t="str">
        <f t="shared" si="197"/>
        <v/>
      </c>
      <c r="BB202" t="str">
        <f t="shared" si="197"/>
        <v/>
      </c>
      <c r="BC202" t="str">
        <f t="shared" si="197"/>
        <v/>
      </c>
      <c r="BD202" t="str">
        <f t="shared" si="197"/>
        <v/>
      </c>
      <c r="BE202" t="str">
        <f t="shared" si="197"/>
        <v/>
      </c>
      <c r="BF202" t="str">
        <f t="shared" si="197"/>
        <v/>
      </c>
      <c r="BG202" t="str">
        <f t="shared" si="197"/>
        <v/>
      </c>
      <c r="BH202" t="str">
        <f t="shared" si="197"/>
        <v/>
      </c>
      <c r="BI202" t="str">
        <f t="shared" si="197"/>
        <v/>
      </c>
      <c r="BJ202" t="str">
        <f t="shared" si="197"/>
        <v/>
      </c>
      <c r="BK202" t="str">
        <f t="shared" si="197"/>
        <v/>
      </c>
      <c r="BL202" t="str">
        <f t="shared" si="197"/>
        <v/>
      </c>
      <c r="BM202" t="str">
        <f t="shared" ref="BM202:CX202" si="198">IF(NOT(BM100=123456),BM100,IF(NOT(BM100="123456"),BM100,"TEST"))</f>
        <v/>
      </c>
      <c r="BN202" t="str">
        <f t="shared" si="198"/>
        <v/>
      </c>
      <c r="BO202" t="str">
        <f t="shared" si="198"/>
        <v/>
      </c>
      <c r="BP202" t="str">
        <f t="shared" si="198"/>
        <v/>
      </c>
      <c r="BQ202" t="str">
        <f t="shared" si="198"/>
        <v/>
      </c>
      <c r="BR202" t="str">
        <f t="shared" si="198"/>
        <v/>
      </c>
      <c r="BS202" t="str">
        <f t="shared" si="198"/>
        <v/>
      </c>
      <c r="BT202" t="str">
        <f t="shared" si="198"/>
        <v/>
      </c>
      <c r="BU202" t="str">
        <f t="shared" si="198"/>
        <v/>
      </c>
      <c r="BV202" t="str">
        <f t="shared" si="198"/>
        <v/>
      </c>
      <c r="BW202" t="str">
        <f t="shared" si="198"/>
        <v/>
      </c>
      <c r="BX202" t="str">
        <f t="shared" si="198"/>
        <v/>
      </c>
      <c r="BY202" t="str">
        <f t="shared" si="198"/>
        <v/>
      </c>
      <c r="BZ202" t="str">
        <f t="shared" si="198"/>
        <v/>
      </c>
      <c r="CA202" t="str">
        <f t="shared" si="198"/>
        <v/>
      </c>
      <c r="CB202" t="str">
        <f t="shared" si="198"/>
        <v/>
      </c>
      <c r="CC202" t="str">
        <f t="shared" si="198"/>
        <v/>
      </c>
      <c r="CD202" t="str">
        <f t="shared" si="198"/>
        <v/>
      </c>
      <c r="CE202" t="str">
        <f t="shared" si="198"/>
        <v/>
      </c>
      <c r="CF202" t="str">
        <f t="shared" si="198"/>
        <v/>
      </c>
      <c r="CG202" t="str">
        <f t="shared" si="198"/>
        <v/>
      </c>
      <c r="CH202" t="str">
        <f t="shared" si="198"/>
        <v/>
      </c>
      <c r="CI202" t="str">
        <f t="shared" si="198"/>
        <v/>
      </c>
      <c r="CJ202" t="str">
        <f t="shared" si="198"/>
        <v/>
      </c>
      <c r="CK202" t="str">
        <f t="shared" si="198"/>
        <v/>
      </c>
      <c r="CL202" t="str">
        <f t="shared" si="198"/>
        <v/>
      </c>
      <c r="CM202" t="str">
        <f t="shared" si="198"/>
        <v/>
      </c>
      <c r="CN202" t="str">
        <f t="shared" si="198"/>
        <v/>
      </c>
      <c r="CO202" t="str">
        <f t="shared" si="198"/>
        <v/>
      </c>
      <c r="CP202" t="str">
        <f t="shared" si="198"/>
        <v/>
      </c>
      <c r="CQ202" t="str">
        <f t="shared" si="198"/>
        <v/>
      </c>
      <c r="CR202" t="str">
        <f t="shared" si="198"/>
        <v/>
      </c>
      <c r="CS202" t="str">
        <f t="shared" si="198"/>
        <v/>
      </c>
      <c r="CT202" t="str">
        <f t="shared" si="198"/>
        <v/>
      </c>
      <c r="CU202" t="str">
        <f t="shared" si="198"/>
        <v/>
      </c>
      <c r="CV202" t="str">
        <f t="shared" si="198"/>
        <v/>
      </c>
      <c r="CW202" t="str">
        <f t="shared" si="198"/>
        <v/>
      </c>
      <c r="CX202">
        <f t="shared" si="198"/>
        <v>0</v>
      </c>
    </row>
    <row r="203" spans="1:102" x14ac:dyDescent="0.3">
      <c r="A203" t="str">
        <f t="shared" ref="A203:BL203" si="199">IF(NOT(A101=123456),A101,IF(NOT(A101="123456"),A101,"TEST"))</f>
        <v/>
      </c>
      <c r="B203" t="str">
        <f t="shared" si="199"/>
        <v/>
      </c>
      <c r="C203" t="str">
        <f t="shared" si="199"/>
        <v/>
      </c>
      <c r="D203" t="str">
        <f t="shared" si="199"/>
        <v/>
      </c>
      <c r="E203" t="str">
        <f t="shared" si="199"/>
        <v/>
      </c>
      <c r="F203" t="str">
        <f t="shared" si="199"/>
        <v/>
      </c>
      <c r="G203" t="str">
        <f t="shared" si="199"/>
        <v/>
      </c>
      <c r="H203" t="str">
        <f t="shared" si="199"/>
        <v/>
      </c>
      <c r="I203" t="str">
        <f t="shared" si="199"/>
        <v/>
      </c>
      <c r="J203" t="str">
        <f t="shared" si="199"/>
        <v/>
      </c>
      <c r="K203" t="str">
        <f t="shared" si="199"/>
        <v/>
      </c>
      <c r="L203" t="str">
        <f t="shared" si="199"/>
        <v/>
      </c>
      <c r="M203" t="str">
        <f t="shared" si="199"/>
        <v/>
      </c>
      <c r="N203" t="str">
        <f t="shared" si="199"/>
        <v/>
      </c>
      <c r="O203" t="str">
        <f t="shared" si="199"/>
        <v/>
      </c>
      <c r="P203" t="str">
        <f t="shared" si="199"/>
        <v/>
      </c>
      <c r="Q203" t="str">
        <f t="shared" si="199"/>
        <v/>
      </c>
      <c r="R203" t="str">
        <f t="shared" si="199"/>
        <v/>
      </c>
      <c r="S203" t="str">
        <f t="shared" si="199"/>
        <v/>
      </c>
      <c r="T203" t="str">
        <f t="shared" si="199"/>
        <v/>
      </c>
      <c r="U203" t="str">
        <f t="shared" si="199"/>
        <v/>
      </c>
      <c r="V203" t="str">
        <f t="shared" si="199"/>
        <v/>
      </c>
      <c r="W203" t="str">
        <f t="shared" si="199"/>
        <v/>
      </c>
      <c r="X203" t="str">
        <f t="shared" si="199"/>
        <v/>
      </c>
      <c r="Y203" t="str">
        <f t="shared" si="199"/>
        <v/>
      </c>
      <c r="Z203" t="str">
        <f t="shared" si="199"/>
        <v/>
      </c>
      <c r="AA203" t="str">
        <f t="shared" si="199"/>
        <v/>
      </c>
      <c r="AB203" t="str">
        <f t="shared" si="199"/>
        <v/>
      </c>
      <c r="AC203" t="str">
        <f t="shared" si="199"/>
        <v/>
      </c>
      <c r="AD203" t="str">
        <f t="shared" si="199"/>
        <v/>
      </c>
      <c r="AE203" t="str">
        <f t="shared" si="199"/>
        <v/>
      </c>
      <c r="AF203" t="str">
        <f t="shared" si="199"/>
        <v/>
      </c>
      <c r="AG203" t="str">
        <f t="shared" si="199"/>
        <v/>
      </c>
      <c r="AH203" t="str">
        <f t="shared" si="199"/>
        <v/>
      </c>
      <c r="AI203" t="str">
        <f t="shared" si="199"/>
        <v/>
      </c>
      <c r="AJ203" t="str">
        <f t="shared" si="199"/>
        <v/>
      </c>
      <c r="AK203" t="str">
        <f t="shared" si="199"/>
        <v/>
      </c>
      <c r="AL203" t="str">
        <f t="shared" si="199"/>
        <v/>
      </c>
      <c r="AM203" t="str">
        <f t="shared" si="199"/>
        <v/>
      </c>
      <c r="AN203" t="str">
        <f t="shared" si="199"/>
        <v/>
      </c>
      <c r="AO203" t="str">
        <f t="shared" si="199"/>
        <v/>
      </c>
      <c r="AP203" t="str">
        <f t="shared" si="199"/>
        <v/>
      </c>
      <c r="AQ203" t="str">
        <f t="shared" si="199"/>
        <v/>
      </c>
      <c r="AR203" t="str">
        <f t="shared" si="199"/>
        <v/>
      </c>
      <c r="AS203" t="str">
        <f t="shared" si="199"/>
        <v/>
      </c>
      <c r="AT203" t="str">
        <f t="shared" si="199"/>
        <v/>
      </c>
      <c r="AU203" t="str">
        <f t="shared" si="199"/>
        <v/>
      </c>
      <c r="AV203" t="str">
        <f t="shared" si="199"/>
        <v/>
      </c>
      <c r="AW203" t="str">
        <f t="shared" si="199"/>
        <v/>
      </c>
      <c r="AX203" t="str">
        <f t="shared" si="199"/>
        <v/>
      </c>
      <c r="AY203" t="str">
        <f t="shared" si="199"/>
        <v/>
      </c>
      <c r="AZ203" t="str">
        <f t="shared" si="199"/>
        <v/>
      </c>
      <c r="BA203" t="str">
        <f t="shared" si="199"/>
        <v/>
      </c>
      <c r="BB203" t="str">
        <f t="shared" si="199"/>
        <v/>
      </c>
      <c r="BC203" t="str">
        <f t="shared" si="199"/>
        <v/>
      </c>
      <c r="BD203" t="str">
        <f t="shared" si="199"/>
        <v/>
      </c>
      <c r="BE203" t="str">
        <f t="shared" si="199"/>
        <v/>
      </c>
      <c r="BF203" t="str">
        <f t="shared" si="199"/>
        <v/>
      </c>
      <c r="BG203" t="str">
        <f t="shared" si="199"/>
        <v/>
      </c>
      <c r="BH203" t="str">
        <f t="shared" si="199"/>
        <v/>
      </c>
      <c r="BI203" t="str">
        <f t="shared" si="199"/>
        <v/>
      </c>
      <c r="BJ203" t="str">
        <f t="shared" si="199"/>
        <v/>
      </c>
      <c r="BK203" t="str">
        <f t="shared" si="199"/>
        <v/>
      </c>
      <c r="BL203" t="str">
        <f t="shared" si="199"/>
        <v/>
      </c>
      <c r="BM203" t="str">
        <f t="shared" ref="BM203:CX203" si="200">IF(NOT(BM101=123456),BM101,IF(NOT(BM101="123456"),BM101,"TEST"))</f>
        <v/>
      </c>
      <c r="BN203" t="str">
        <f t="shared" si="200"/>
        <v/>
      </c>
      <c r="BO203" t="str">
        <f t="shared" si="200"/>
        <v/>
      </c>
      <c r="BP203" t="str">
        <f t="shared" si="200"/>
        <v/>
      </c>
      <c r="BQ203" t="str">
        <f t="shared" si="200"/>
        <v/>
      </c>
      <c r="BR203" t="str">
        <f t="shared" si="200"/>
        <v/>
      </c>
      <c r="BS203" t="str">
        <f t="shared" si="200"/>
        <v/>
      </c>
      <c r="BT203" t="str">
        <f t="shared" si="200"/>
        <v/>
      </c>
      <c r="BU203" t="str">
        <f t="shared" si="200"/>
        <v/>
      </c>
      <c r="BV203" t="str">
        <f t="shared" si="200"/>
        <v/>
      </c>
      <c r="BW203" t="str">
        <f t="shared" si="200"/>
        <v/>
      </c>
      <c r="BX203" t="str">
        <f t="shared" si="200"/>
        <v/>
      </c>
      <c r="BY203" t="str">
        <f t="shared" si="200"/>
        <v/>
      </c>
      <c r="BZ203" t="str">
        <f t="shared" si="200"/>
        <v/>
      </c>
      <c r="CA203" t="str">
        <f t="shared" si="200"/>
        <v/>
      </c>
      <c r="CB203" t="str">
        <f t="shared" si="200"/>
        <v/>
      </c>
      <c r="CC203" t="str">
        <f t="shared" si="200"/>
        <v/>
      </c>
      <c r="CD203" t="str">
        <f t="shared" si="200"/>
        <v/>
      </c>
      <c r="CE203" t="str">
        <f t="shared" si="200"/>
        <v/>
      </c>
      <c r="CF203" t="str">
        <f t="shared" si="200"/>
        <v/>
      </c>
      <c r="CG203" t="str">
        <f t="shared" si="200"/>
        <v/>
      </c>
      <c r="CH203" t="str">
        <f t="shared" si="200"/>
        <v/>
      </c>
      <c r="CI203" t="str">
        <f t="shared" si="200"/>
        <v/>
      </c>
      <c r="CJ203" t="str">
        <f t="shared" si="200"/>
        <v/>
      </c>
      <c r="CK203" t="str">
        <f t="shared" si="200"/>
        <v/>
      </c>
      <c r="CL203" t="str">
        <f t="shared" si="200"/>
        <v/>
      </c>
      <c r="CM203" t="str">
        <f t="shared" si="200"/>
        <v/>
      </c>
      <c r="CN203" t="str">
        <f t="shared" si="200"/>
        <v/>
      </c>
      <c r="CO203" t="str">
        <f t="shared" si="200"/>
        <v/>
      </c>
      <c r="CP203" t="str">
        <f t="shared" si="200"/>
        <v/>
      </c>
      <c r="CQ203" t="str">
        <f t="shared" si="200"/>
        <v/>
      </c>
      <c r="CR203" t="str">
        <f t="shared" si="200"/>
        <v/>
      </c>
      <c r="CS203" t="str">
        <f t="shared" si="200"/>
        <v/>
      </c>
      <c r="CT203" t="str">
        <f t="shared" si="200"/>
        <v/>
      </c>
      <c r="CU203" t="str">
        <f t="shared" si="200"/>
        <v/>
      </c>
      <c r="CV203" t="str">
        <f t="shared" si="200"/>
        <v/>
      </c>
      <c r="CW203" t="str">
        <f t="shared" si="200"/>
        <v/>
      </c>
      <c r="CX203">
        <f t="shared" si="200"/>
        <v>0</v>
      </c>
    </row>
    <row r="204" spans="1:102" x14ac:dyDescent="0.3">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c r="AA204" s="99"/>
      <c r="AB204" s="99"/>
      <c r="AC204" s="99"/>
      <c r="AD204" s="99"/>
      <c r="AE204" s="99"/>
      <c r="AF204" s="99"/>
      <c r="AG204" s="99"/>
      <c r="AH204" s="99"/>
      <c r="AI204" s="99"/>
      <c r="AJ204" s="99"/>
      <c r="AK204" s="99"/>
      <c r="AL204" s="99"/>
      <c r="AM204" s="99"/>
      <c r="AN204" s="99"/>
      <c r="AO204" s="99"/>
      <c r="AP204" s="99"/>
      <c r="AQ204" s="99"/>
      <c r="AR204" s="99"/>
      <c r="AS204" s="99"/>
      <c r="AT204" s="99"/>
      <c r="AU204" s="99"/>
      <c r="AV204" s="99"/>
      <c r="AW204" s="99"/>
      <c r="AX204" s="99"/>
      <c r="AY204" s="99"/>
      <c r="AZ204" s="99"/>
      <c r="BA204" s="99"/>
      <c r="BB204" s="99"/>
      <c r="BC204" s="99"/>
      <c r="BD204" s="99"/>
      <c r="BE204" s="99"/>
      <c r="BF204" s="99"/>
      <c r="BG204" s="99"/>
      <c r="BH204" s="99"/>
      <c r="BI204" s="99"/>
      <c r="BJ204" s="99"/>
      <c r="BK204" s="99"/>
      <c r="BL204" s="99"/>
      <c r="BM204" s="99"/>
      <c r="BN204" s="99"/>
      <c r="BO204" s="99"/>
      <c r="BP204" s="99"/>
      <c r="BQ204" s="99"/>
      <c r="BR204" s="99"/>
      <c r="BS204" s="99"/>
      <c r="BT204" s="99"/>
      <c r="BU204" s="99"/>
      <c r="BV204" s="99"/>
      <c r="BW204" s="99"/>
      <c r="BX204" s="99"/>
      <c r="BY204" s="99"/>
      <c r="BZ204" s="99"/>
      <c r="CA204" s="99"/>
      <c r="CB204" s="99"/>
      <c r="CC204" s="99"/>
      <c r="CD204" s="99"/>
      <c r="CE204" s="99"/>
      <c r="CF204" s="99"/>
      <c r="CG204" s="99"/>
      <c r="CH204" s="99"/>
      <c r="CI204" s="99"/>
      <c r="CJ204" s="99"/>
      <c r="CK204" s="99"/>
      <c r="CL204" s="99"/>
      <c r="CM204" s="99"/>
      <c r="CN204" s="99"/>
      <c r="CO204" s="99"/>
      <c r="CP204" s="99"/>
      <c r="CQ204" s="99"/>
      <c r="CR204" s="99"/>
      <c r="CS204" s="99"/>
      <c r="CT204" s="99"/>
      <c r="CU204" s="99"/>
      <c r="CV204" s="99"/>
      <c r="CW204" s="99"/>
      <c r="CX204" s="99"/>
    </row>
    <row r="206" spans="1:102" x14ac:dyDescent="0.3">
      <c r="A206" t="s">
        <v>33</v>
      </c>
      <c r="B206" t="s">
        <v>340</v>
      </c>
      <c r="C206" t="s">
        <v>341</v>
      </c>
      <c r="D206" t="s">
        <v>34</v>
      </c>
      <c r="E206" t="s">
        <v>54</v>
      </c>
      <c r="F206" t="s">
        <v>35</v>
      </c>
      <c r="G206" t="s">
        <v>36</v>
      </c>
      <c r="H206" t="s">
        <v>74</v>
      </c>
      <c r="I206" t="s">
        <v>37</v>
      </c>
      <c r="J206" t="s">
        <v>38</v>
      </c>
    </row>
    <row r="207" spans="1:102" x14ac:dyDescent="0.3">
      <c r="A207" s="22" t="s">
        <v>342</v>
      </c>
      <c r="B207" s="22" t="s">
        <v>288</v>
      </c>
      <c r="C207" t="s">
        <v>144</v>
      </c>
      <c r="D207" s="22" t="str">
        <f>IF(AdMatNew[[#This Row],[Value]]=0, "", IF(AdMatNew[[#This Row],[Value]]="0", "", IF(AND(ISNUMBER(SEARCH("*NLNode*", AdMatNew[[#This Row],[Attribute]])), ISNUMBER(SEARCH("*NLNode*",AdMatNew[[#This Row],[Column1]]))), "_to", IF(AND(ISNUMBER(SEARCH("*NLNode*", AdMatNew[[#This Row],[Attribute]]))), "_U", "_Q"))))</f>
        <v>_Q</v>
      </c>
      <c r="E207" s="22" t="str">
        <f>IF(AdMatNew[[#This Row],[Value]]=0, "", IF(AdMatNew[[#This Row],[Value]]="0", "",IF(AND(ISNUMBER(SEARCH("*NLNode*", AdMatNew[[#This Row],[Attribute]])), ISNUMBER(SEARCH("*NLNode*",AdMatNew[[#This Row],[Column1]]))), "", IF(AND(ISNUMBER(SEARCH("*NLNode*", AdMatNew[[#This Row],[Attribute]]))), "_U", "_Q"))))</f>
        <v>_Q</v>
      </c>
      <c r="F207" s="22" t="str">
        <f>IF(AdMatNew[[#This Row],[Value]]=0, "", IF(AdMatNew[[#This Row],[Value]]="0", "", AdMatNew[[#This Row],[Column1]]&amp;AdMatNew[[#This Row],[Column2]]&amp;"_"&amp;AdMatNew[[#This Row],[Attribute]]))</f>
        <v>DetritusNLNode_Q_Invertebrate</v>
      </c>
      <c r="G207" s="22" t="str">
        <f>IF(AdMatNew[[#This Row],[Value]]=0, "", IF(AdMatNew[[#This Row],[Value]]="0", "", AdMatNew[[#This Row],[Column3]]&amp;": "&amp;AdMatNew[[#This Row],[Column1]]&amp;" -&gt; "&amp;AdMatNew[[#This Row],[Attribute]]))</f>
        <v>DetritusNLNode_Q_Invertebrate: DetritusNLNode -&gt; Invertebrate</v>
      </c>
      <c r="H20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07" s="22"/>
      <c r="N207" s="22"/>
      <c r="O207" s="22"/>
      <c r="P207" s="22"/>
      <c r="Q207" s="22"/>
    </row>
    <row r="208" spans="1:102" x14ac:dyDescent="0.3">
      <c r="A208" s="22" t="s">
        <v>342</v>
      </c>
      <c r="B208" s="22" t="s">
        <v>138</v>
      </c>
      <c r="C208">
        <v>0</v>
      </c>
      <c r="D208" s="22" t="str">
        <f>IF(AdMatNew[[#This Row],[Value]]=0, "", IF(AdMatNew[[#This Row],[Value]]="0", "", IF(AND(ISNUMBER(SEARCH("*NLNode*", AdMatNew[[#This Row],[Attribute]])), ISNUMBER(SEARCH("*NLNode*",AdMatNew[[#This Row],[Column1]]))), "_to", IF(AND(ISNUMBER(SEARCH("*NLNode*", AdMatNew[[#This Row],[Attribute]]))), "_U", "_Q"))))</f>
        <v/>
      </c>
      <c r="E208" s="22" t="str">
        <f>IF(AdMatNew[[#This Row],[Value]]=0, "", IF(AdMatNew[[#This Row],[Value]]="0", "",IF(AND(ISNUMBER(SEARCH("*NLNode*", AdMatNew[[#This Row],[Attribute]])), ISNUMBER(SEARCH("*NLNode*",AdMatNew[[#This Row],[Column1]]))), "", IF(AND(ISNUMBER(SEARCH("*NLNode*", AdMatNew[[#This Row],[Attribute]]))), "_U", "_Q"))))</f>
        <v/>
      </c>
      <c r="F208" s="22" t="str">
        <f>IF(AdMatNew[[#This Row],[Value]]=0, "", IF(AdMatNew[[#This Row],[Value]]="0", "", AdMatNew[[#This Row],[Column1]]&amp;AdMatNew[[#This Row],[Column2]]&amp;"_"&amp;AdMatNew[[#This Row],[Attribute]]))</f>
        <v/>
      </c>
      <c r="G208" s="22" t="str">
        <f>IF(AdMatNew[[#This Row],[Value]]=0, "", IF(AdMatNew[[#This Row],[Value]]="0", "", AdMatNew[[#This Row],[Column3]]&amp;": "&amp;AdMatNew[[#This Row],[Column1]]&amp;" -&gt; "&amp;AdMatNew[[#This Row],[Attribute]]))</f>
        <v/>
      </c>
      <c r="H20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08" s="22"/>
      <c r="N208" s="22"/>
      <c r="O208" s="22"/>
      <c r="P208" s="22"/>
      <c r="Q208" s="22"/>
    </row>
    <row r="209" spans="1:17" x14ac:dyDescent="0.3">
      <c r="A209" s="22" t="s">
        <v>287</v>
      </c>
      <c r="B209" s="22" t="s">
        <v>342</v>
      </c>
      <c r="C209" t="s">
        <v>144</v>
      </c>
      <c r="D209" s="22" t="str">
        <f>IF(AdMatNew[[#This Row],[Value]]=0, "", IF(AdMatNew[[#This Row],[Value]]="0", "", IF(AND(ISNUMBER(SEARCH("*NLNode*", AdMatNew[[#This Row],[Attribute]])), ISNUMBER(SEARCH("*NLNode*",AdMatNew[[#This Row],[Column1]]))), "_to", IF(AND(ISNUMBER(SEARCH("*NLNode*", AdMatNew[[#This Row],[Attribute]]))), "_U", "_Q"))))</f>
        <v>_U</v>
      </c>
      <c r="E209" s="22" t="str">
        <f>IF(AdMatNew[[#This Row],[Value]]=0, "", IF(AdMatNew[[#This Row],[Value]]="0", "",IF(AND(ISNUMBER(SEARCH("*NLNode*", AdMatNew[[#This Row],[Attribute]])), ISNUMBER(SEARCH("*NLNode*",AdMatNew[[#This Row],[Column1]]))), "", IF(AND(ISNUMBER(SEARCH("*NLNode*", AdMatNew[[#This Row],[Attribute]]))), "_U", "_Q"))))</f>
        <v>_U</v>
      </c>
      <c r="F209" s="22" t="str">
        <f>IF(AdMatNew[[#This Row],[Value]]=0, "", IF(AdMatNew[[#This Row],[Value]]="0", "", AdMatNew[[#This Row],[Column1]]&amp;AdMatNew[[#This Row],[Column2]]&amp;"_"&amp;AdMatNew[[#This Row],[Attribute]]))</f>
        <v>Plant_U_DetritusNLNode</v>
      </c>
      <c r="G209" s="22" t="str">
        <f>IF(AdMatNew[[#This Row],[Value]]=0, "", IF(AdMatNew[[#This Row],[Value]]="0", "", AdMatNew[[#This Row],[Column3]]&amp;": "&amp;AdMatNew[[#This Row],[Column1]]&amp;" -&gt; "&amp;AdMatNew[[#This Row],[Attribute]]))</f>
        <v>Plant_U_DetritusNLNode: Plant -&gt; DetritusNLNode</v>
      </c>
      <c r="H20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09" s="22"/>
      <c r="N209" s="22"/>
      <c r="O209" s="22"/>
      <c r="P209" s="22"/>
      <c r="Q209" s="22"/>
    </row>
    <row r="210" spans="1:17" x14ac:dyDescent="0.3">
      <c r="A210" s="22" t="s">
        <v>287</v>
      </c>
      <c r="B210" s="22" t="s">
        <v>288</v>
      </c>
      <c r="C210" t="s">
        <v>144</v>
      </c>
      <c r="D210" s="22" t="str">
        <f>IF(AdMatNew[[#This Row],[Value]]=0, "", IF(AdMatNew[[#This Row],[Value]]="0", "", IF(AND(ISNUMBER(SEARCH("*NLNode*", AdMatNew[[#This Row],[Attribute]])), ISNUMBER(SEARCH("*NLNode*",AdMatNew[[#This Row],[Column1]]))), "_to", IF(AND(ISNUMBER(SEARCH("*NLNode*", AdMatNew[[#This Row],[Attribute]]))), "_U", "_Q"))))</f>
        <v>_Q</v>
      </c>
      <c r="E210" s="22" t="str">
        <f>IF(AdMatNew[[#This Row],[Value]]=0, "", IF(AdMatNew[[#This Row],[Value]]="0", "",IF(AND(ISNUMBER(SEARCH("*NLNode*", AdMatNew[[#This Row],[Attribute]])), ISNUMBER(SEARCH("*NLNode*",AdMatNew[[#This Row],[Column1]]))), "", IF(AND(ISNUMBER(SEARCH("*NLNode*", AdMatNew[[#This Row],[Attribute]]))), "_U", "_Q"))))</f>
        <v>_Q</v>
      </c>
      <c r="F210" s="22" t="str">
        <f>IF(AdMatNew[[#This Row],[Value]]=0, "", IF(AdMatNew[[#This Row],[Value]]="0", "", AdMatNew[[#This Row],[Column1]]&amp;AdMatNew[[#This Row],[Column2]]&amp;"_"&amp;AdMatNew[[#This Row],[Attribute]]))</f>
        <v>Plant_Q_Invertebrate</v>
      </c>
      <c r="G210" s="22" t="str">
        <f>IF(AdMatNew[[#This Row],[Value]]=0, "", IF(AdMatNew[[#This Row],[Value]]="0", "", AdMatNew[[#This Row],[Column3]]&amp;": "&amp;AdMatNew[[#This Row],[Column1]]&amp;" -&gt; "&amp;AdMatNew[[#This Row],[Attribute]]))</f>
        <v>Plant_Q_Invertebrate: Plant -&gt; Invertebrate</v>
      </c>
      <c r="H21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10" s="22"/>
      <c r="N210" s="22"/>
      <c r="O210" s="22"/>
      <c r="P210" s="22"/>
      <c r="Q210" s="22"/>
    </row>
    <row r="211" spans="1:17" x14ac:dyDescent="0.3">
      <c r="A211" s="22" t="s">
        <v>287</v>
      </c>
      <c r="B211" s="22" t="s">
        <v>138</v>
      </c>
      <c r="C211">
        <v>0</v>
      </c>
      <c r="D211" s="22" t="str">
        <f>IF(AdMatNew[[#This Row],[Value]]=0, "", IF(AdMatNew[[#This Row],[Value]]="0", "", IF(AND(ISNUMBER(SEARCH("*NLNode*", AdMatNew[[#This Row],[Attribute]])), ISNUMBER(SEARCH("*NLNode*",AdMatNew[[#This Row],[Column1]]))), "_to", IF(AND(ISNUMBER(SEARCH("*NLNode*", AdMatNew[[#This Row],[Attribute]]))), "_U", "_Q"))))</f>
        <v/>
      </c>
      <c r="E211" s="22" t="str">
        <f>IF(AdMatNew[[#This Row],[Value]]=0, "", IF(AdMatNew[[#This Row],[Value]]="0", "",IF(AND(ISNUMBER(SEARCH("*NLNode*", AdMatNew[[#This Row],[Attribute]])), ISNUMBER(SEARCH("*NLNode*",AdMatNew[[#This Row],[Column1]]))), "", IF(AND(ISNUMBER(SEARCH("*NLNode*", AdMatNew[[#This Row],[Attribute]]))), "_U", "_Q"))))</f>
        <v/>
      </c>
      <c r="F211" s="22" t="str">
        <f>IF(AdMatNew[[#This Row],[Value]]=0, "", IF(AdMatNew[[#This Row],[Value]]="0", "", AdMatNew[[#This Row],[Column1]]&amp;AdMatNew[[#This Row],[Column2]]&amp;"_"&amp;AdMatNew[[#This Row],[Attribute]]))</f>
        <v/>
      </c>
      <c r="G211" s="22" t="str">
        <f>IF(AdMatNew[[#This Row],[Value]]=0, "", IF(AdMatNew[[#This Row],[Value]]="0", "", AdMatNew[[#This Row],[Column3]]&amp;": "&amp;AdMatNew[[#This Row],[Column1]]&amp;" -&gt; "&amp;AdMatNew[[#This Row],[Attribute]]))</f>
        <v/>
      </c>
      <c r="H21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11" s="22"/>
      <c r="N211" s="22"/>
      <c r="O211" s="22"/>
      <c r="P211" s="22"/>
      <c r="Q211" s="22"/>
    </row>
    <row r="212" spans="1:17" x14ac:dyDescent="0.3">
      <c r="A212" s="22" t="s">
        <v>288</v>
      </c>
      <c r="B212" s="22" t="s">
        <v>342</v>
      </c>
      <c r="C212" t="s">
        <v>144</v>
      </c>
      <c r="D212" s="22" t="str">
        <f>IF(AdMatNew[[#This Row],[Value]]=0, "", IF(AdMatNew[[#This Row],[Value]]="0", "", IF(AND(ISNUMBER(SEARCH("*NLNode*", AdMatNew[[#This Row],[Attribute]])), ISNUMBER(SEARCH("*NLNode*",AdMatNew[[#This Row],[Column1]]))), "_to", IF(AND(ISNUMBER(SEARCH("*NLNode*", AdMatNew[[#This Row],[Attribute]]))), "_U", "_Q"))))</f>
        <v>_U</v>
      </c>
      <c r="E212" s="22" t="str">
        <f>IF(AdMatNew[[#This Row],[Value]]=0, "", IF(AdMatNew[[#This Row],[Value]]="0", "",IF(AND(ISNUMBER(SEARCH("*NLNode*", AdMatNew[[#This Row],[Attribute]])), ISNUMBER(SEARCH("*NLNode*",AdMatNew[[#This Row],[Column1]]))), "", IF(AND(ISNUMBER(SEARCH("*NLNode*", AdMatNew[[#This Row],[Attribute]]))), "_U", "_Q"))))</f>
        <v>_U</v>
      </c>
      <c r="F212" s="22" t="str">
        <f>IF(AdMatNew[[#This Row],[Value]]=0, "", IF(AdMatNew[[#This Row],[Value]]="0", "", AdMatNew[[#This Row],[Column1]]&amp;AdMatNew[[#This Row],[Column2]]&amp;"_"&amp;AdMatNew[[#This Row],[Attribute]]))</f>
        <v>Invertebrate_U_DetritusNLNode</v>
      </c>
      <c r="G212" s="22" t="str">
        <f>IF(AdMatNew[[#This Row],[Value]]=0, "", IF(AdMatNew[[#This Row],[Value]]="0", "", AdMatNew[[#This Row],[Column3]]&amp;": "&amp;AdMatNew[[#This Row],[Column1]]&amp;" -&gt; "&amp;AdMatNew[[#This Row],[Attribute]]))</f>
        <v>Invertebrate_U_DetritusNLNode: Invertebrate -&gt; DetritusNLNode</v>
      </c>
      <c r="H21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c r="M212" s="22"/>
      <c r="N212" s="22"/>
      <c r="O212" s="22"/>
      <c r="P212" s="22"/>
      <c r="Q212" s="22"/>
    </row>
    <row r="213" spans="1:17" x14ac:dyDescent="0.3">
      <c r="A213" s="22" t="s">
        <v>288</v>
      </c>
      <c r="B213" s="22" t="s">
        <v>289</v>
      </c>
      <c r="C213" t="s">
        <v>144</v>
      </c>
      <c r="D213" s="22" t="str">
        <f>IF(AdMatNew[[#This Row],[Value]]=0, "", IF(AdMatNew[[#This Row],[Value]]="0", "", IF(AND(ISNUMBER(SEARCH("*NLNode*", AdMatNew[[#This Row],[Attribute]])), ISNUMBER(SEARCH("*NLNode*",AdMatNew[[#This Row],[Column1]]))), "_to", IF(AND(ISNUMBER(SEARCH("*NLNode*", AdMatNew[[#This Row],[Attribute]]))), "_U", "_Q"))))</f>
        <v>_Q</v>
      </c>
      <c r="E213" s="22" t="str">
        <f>IF(AdMatNew[[#This Row],[Value]]=0, "", IF(AdMatNew[[#This Row],[Value]]="0", "",IF(AND(ISNUMBER(SEARCH("*NLNode*", AdMatNew[[#This Row],[Attribute]])), ISNUMBER(SEARCH("*NLNode*",AdMatNew[[#This Row],[Column1]]))), "", IF(AND(ISNUMBER(SEARCH("*NLNode*", AdMatNew[[#This Row],[Attribute]]))), "_U", "_Q"))))</f>
        <v>_Q</v>
      </c>
      <c r="F213" s="22" t="str">
        <f>IF(AdMatNew[[#This Row],[Value]]=0, "", IF(AdMatNew[[#This Row],[Value]]="0", "", AdMatNew[[#This Row],[Column1]]&amp;AdMatNew[[#This Row],[Column2]]&amp;"_"&amp;AdMatNew[[#This Row],[Attribute]]))</f>
        <v>Invertebrate_Q_Vertebrate</v>
      </c>
      <c r="G213" s="22" t="str">
        <f>IF(AdMatNew[[#This Row],[Value]]=0, "", IF(AdMatNew[[#This Row],[Value]]="0", "", AdMatNew[[#This Row],[Column3]]&amp;": "&amp;AdMatNew[[#This Row],[Column1]]&amp;" -&gt; "&amp;AdMatNew[[#This Row],[Attribute]]))</f>
        <v>Invertebrate_Q_Vertebrate: Invertebrate -&gt; Vertebrate</v>
      </c>
      <c r="H21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4" spans="1:17" x14ac:dyDescent="0.3">
      <c r="A214" s="22" t="s">
        <v>288</v>
      </c>
      <c r="B214" s="22" t="s">
        <v>138</v>
      </c>
      <c r="C214">
        <v>0</v>
      </c>
      <c r="D214" s="22" t="str">
        <f>IF(AdMatNew[[#This Row],[Value]]=0, "", IF(AdMatNew[[#This Row],[Value]]="0", "", IF(AND(ISNUMBER(SEARCH("*NLNode*", AdMatNew[[#This Row],[Attribute]])), ISNUMBER(SEARCH("*NLNode*",AdMatNew[[#This Row],[Column1]]))), "_to", IF(AND(ISNUMBER(SEARCH("*NLNode*", AdMatNew[[#This Row],[Attribute]]))), "_U", "_Q"))))</f>
        <v/>
      </c>
      <c r="E214" s="22" t="str">
        <f>IF(AdMatNew[[#This Row],[Value]]=0, "", IF(AdMatNew[[#This Row],[Value]]="0", "",IF(AND(ISNUMBER(SEARCH("*NLNode*", AdMatNew[[#This Row],[Attribute]])), ISNUMBER(SEARCH("*NLNode*",AdMatNew[[#This Row],[Column1]]))), "", IF(AND(ISNUMBER(SEARCH("*NLNode*", AdMatNew[[#This Row],[Attribute]]))), "_U", "_Q"))))</f>
        <v/>
      </c>
      <c r="F214" s="22" t="str">
        <f>IF(AdMatNew[[#This Row],[Value]]=0, "", IF(AdMatNew[[#This Row],[Value]]="0", "", AdMatNew[[#This Row],[Column1]]&amp;AdMatNew[[#This Row],[Column2]]&amp;"_"&amp;AdMatNew[[#This Row],[Attribute]]))</f>
        <v/>
      </c>
      <c r="G214" s="22" t="str">
        <f>IF(AdMatNew[[#This Row],[Value]]=0, "", IF(AdMatNew[[#This Row],[Value]]="0", "", AdMatNew[[#This Row],[Column3]]&amp;": "&amp;AdMatNew[[#This Row],[Column1]]&amp;" -&gt; "&amp;AdMatNew[[#This Row],[Attribute]]))</f>
        <v/>
      </c>
      <c r="H21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5" spans="1:17" x14ac:dyDescent="0.3">
      <c r="A215" s="22" t="s">
        <v>289</v>
      </c>
      <c r="B215" s="22" t="s">
        <v>342</v>
      </c>
      <c r="C215" t="s">
        <v>144</v>
      </c>
      <c r="D215" s="22" t="str">
        <f>IF(AdMatNew[[#This Row],[Value]]=0, "", IF(AdMatNew[[#This Row],[Value]]="0", "", IF(AND(ISNUMBER(SEARCH("*NLNode*", AdMatNew[[#This Row],[Attribute]])), ISNUMBER(SEARCH("*NLNode*",AdMatNew[[#This Row],[Column1]]))), "_to", IF(AND(ISNUMBER(SEARCH("*NLNode*", AdMatNew[[#This Row],[Attribute]]))), "_U", "_Q"))))</f>
        <v>_U</v>
      </c>
      <c r="E215" s="22" t="str">
        <f>IF(AdMatNew[[#This Row],[Value]]=0, "", IF(AdMatNew[[#This Row],[Value]]="0", "",IF(AND(ISNUMBER(SEARCH("*NLNode*", AdMatNew[[#This Row],[Attribute]])), ISNUMBER(SEARCH("*NLNode*",AdMatNew[[#This Row],[Column1]]))), "", IF(AND(ISNUMBER(SEARCH("*NLNode*", AdMatNew[[#This Row],[Attribute]]))), "_U", "_Q"))))</f>
        <v>_U</v>
      </c>
      <c r="F215" s="22" t="str">
        <f>IF(AdMatNew[[#This Row],[Value]]=0, "", IF(AdMatNew[[#This Row],[Value]]="0", "", AdMatNew[[#This Row],[Column1]]&amp;AdMatNew[[#This Row],[Column2]]&amp;"_"&amp;AdMatNew[[#This Row],[Attribute]]))</f>
        <v>Vertebrate_U_DetritusNLNode</v>
      </c>
      <c r="G215" s="22" t="str">
        <f>IF(AdMatNew[[#This Row],[Value]]=0, "", IF(AdMatNew[[#This Row],[Value]]="0", "", AdMatNew[[#This Row],[Column3]]&amp;": "&amp;AdMatNew[[#This Row],[Column1]]&amp;" -&gt; "&amp;AdMatNew[[#This Row],[Attribute]]))</f>
        <v>Vertebrate_U_DetritusNLNode: Vertebrate -&gt; DetritusNLNode</v>
      </c>
      <c r="H21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6" spans="1:17" x14ac:dyDescent="0.3">
      <c r="A216" s="22" t="s">
        <v>289</v>
      </c>
      <c r="B216" s="22" t="s">
        <v>138</v>
      </c>
      <c r="C216">
        <v>0</v>
      </c>
      <c r="D216" s="22" t="str">
        <f>IF(AdMatNew[[#This Row],[Value]]=0, "", IF(AdMatNew[[#This Row],[Value]]="0", "", IF(AND(ISNUMBER(SEARCH("*NLNode*", AdMatNew[[#This Row],[Attribute]])), ISNUMBER(SEARCH("*NLNode*",AdMatNew[[#This Row],[Column1]]))), "_to", IF(AND(ISNUMBER(SEARCH("*NLNode*", AdMatNew[[#This Row],[Attribute]]))), "_U", "_Q"))))</f>
        <v/>
      </c>
      <c r="E216" s="22" t="str">
        <f>IF(AdMatNew[[#This Row],[Value]]=0, "", IF(AdMatNew[[#This Row],[Value]]="0", "",IF(AND(ISNUMBER(SEARCH("*NLNode*", AdMatNew[[#This Row],[Attribute]])), ISNUMBER(SEARCH("*NLNode*",AdMatNew[[#This Row],[Column1]]))), "", IF(AND(ISNUMBER(SEARCH("*NLNode*", AdMatNew[[#This Row],[Attribute]]))), "_U", "_Q"))))</f>
        <v/>
      </c>
      <c r="F216" s="22" t="str">
        <f>IF(AdMatNew[[#This Row],[Value]]=0, "", IF(AdMatNew[[#This Row],[Value]]="0", "", AdMatNew[[#This Row],[Column1]]&amp;AdMatNew[[#This Row],[Column2]]&amp;"_"&amp;AdMatNew[[#This Row],[Attribute]]))</f>
        <v/>
      </c>
      <c r="G216" s="22" t="str">
        <f>IF(AdMatNew[[#This Row],[Value]]=0, "", IF(AdMatNew[[#This Row],[Value]]="0", "", AdMatNew[[#This Row],[Column3]]&amp;": "&amp;AdMatNew[[#This Row],[Column1]]&amp;" -&gt; "&amp;AdMatNew[[#This Row],[Attribute]]))</f>
        <v/>
      </c>
      <c r="H21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7" spans="1:17" x14ac:dyDescent="0.3">
      <c r="A217" s="22" t="s">
        <v>177</v>
      </c>
      <c r="B217" s="22" t="s">
        <v>138</v>
      </c>
      <c r="C217">
        <v>0</v>
      </c>
      <c r="D217" s="22" t="str">
        <f>IF(AdMatNew[[#This Row],[Value]]=0, "", IF(AdMatNew[[#This Row],[Value]]="0", "", IF(AND(ISNUMBER(SEARCH("*NLNode*", AdMatNew[[#This Row],[Attribute]])), ISNUMBER(SEARCH("*NLNode*",AdMatNew[[#This Row],[Column1]]))), "_to", IF(AND(ISNUMBER(SEARCH("*NLNode*", AdMatNew[[#This Row],[Attribute]]))), "_U", "_Q"))))</f>
        <v/>
      </c>
      <c r="E217" s="22" t="str">
        <f>IF(AdMatNew[[#This Row],[Value]]=0, "", IF(AdMatNew[[#This Row],[Value]]="0", "",IF(AND(ISNUMBER(SEARCH("*NLNode*", AdMatNew[[#This Row],[Attribute]])), ISNUMBER(SEARCH("*NLNode*",AdMatNew[[#This Row],[Column1]]))), "", IF(AND(ISNUMBER(SEARCH("*NLNode*", AdMatNew[[#This Row],[Attribute]]))), "_U", "_Q"))))</f>
        <v/>
      </c>
      <c r="F217" s="22" t="str">
        <f>IF(AdMatNew[[#This Row],[Value]]=0, "", IF(AdMatNew[[#This Row],[Value]]="0", "", AdMatNew[[#This Row],[Column1]]&amp;AdMatNew[[#This Row],[Column2]]&amp;"_"&amp;AdMatNew[[#This Row],[Attribute]]))</f>
        <v/>
      </c>
      <c r="G217" s="22" t="str">
        <f>IF(AdMatNew[[#This Row],[Value]]=0, "", IF(AdMatNew[[#This Row],[Value]]="0", "", AdMatNew[[#This Row],[Column3]]&amp;": "&amp;AdMatNew[[#This Row],[Column1]]&amp;" -&gt; "&amp;AdMatNew[[#This Row],[Attribute]]))</f>
        <v/>
      </c>
      <c r="H21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8" spans="1:17" x14ac:dyDescent="0.3">
      <c r="A218" s="22" t="s">
        <v>177</v>
      </c>
      <c r="B218" s="22" t="s">
        <v>138</v>
      </c>
      <c r="C218">
        <v>0</v>
      </c>
      <c r="D218" s="22" t="str">
        <f>IF(AdMatNew[[#This Row],[Value]]=0, "", IF(AdMatNew[[#This Row],[Value]]="0", "", IF(AND(ISNUMBER(SEARCH("*NLNode*", AdMatNew[[#This Row],[Attribute]])), ISNUMBER(SEARCH("*NLNode*",AdMatNew[[#This Row],[Column1]]))), "_to", IF(AND(ISNUMBER(SEARCH("*NLNode*", AdMatNew[[#This Row],[Attribute]]))), "_U", "_Q"))))</f>
        <v/>
      </c>
      <c r="E218" s="22" t="str">
        <f>IF(AdMatNew[[#This Row],[Value]]=0, "", IF(AdMatNew[[#This Row],[Value]]="0", "",IF(AND(ISNUMBER(SEARCH("*NLNode*", AdMatNew[[#This Row],[Attribute]])), ISNUMBER(SEARCH("*NLNode*",AdMatNew[[#This Row],[Column1]]))), "", IF(AND(ISNUMBER(SEARCH("*NLNode*", AdMatNew[[#This Row],[Attribute]]))), "_U", "_Q"))))</f>
        <v/>
      </c>
      <c r="F218" s="22" t="str">
        <f>IF(AdMatNew[[#This Row],[Value]]=0, "", IF(AdMatNew[[#This Row],[Value]]="0", "", AdMatNew[[#This Row],[Column1]]&amp;AdMatNew[[#This Row],[Column2]]&amp;"_"&amp;AdMatNew[[#This Row],[Attribute]]))</f>
        <v/>
      </c>
      <c r="G218" s="22" t="str">
        <f>IF(AdMatNew[[#This Row],[Value]]=0, "", IF(AdMatNew[[#This Row],[Value]]="0", "", AdMatNew[[#This Row],[Column3]]&amp;": "&amp;AdMatNew[[#This Row],[Column1]]&amp;" -&gt; "&amp;AdMatNew[[#This Row],[Attribute]]))</f>
        <v/>
      </c>
      <c r="H21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19" spans="1:17" x14ac:dyDescent="0.3">
      <c r="A219" s="22" t="s">
        <v>177</v>
      </c>
      <c r="B219" s="22" t="s">
        <v>138</v>
      </c>
      <c r="C219">
        <v>0</v>
      </c>
      <c r="D219" s="22" t="str">
        <f>IF(AdMatNew[[#This Row],[Value]]=0, "", IF(AdMatNew[[#This Row],[Value]]="0", "", IF(AND(ISNUMBER(SEARCH("*NLNode*", AdMatNew[[#This Row],[Attribute]])), ISNUMBER(SEARCH("*NLNode*",AdMatNew[[#This Row],[Column1]]))), "_to", IF(AND(ISNUMBER(SEARCH("*NLNode*", AdMatNew[[#This Row],[Attribute]]))), "_U", "_Q"))))</f>
        <v/>
      </c>
      <c r="E219" s="22" t="str">
        <f>IF(AdMatNew[[#This Row],[Value]]=0, "", IF(AdMatNew[[#This Row],[Value]]="0", "",IF(AND(ISNUMBER(SEARCH("*NLNode*", AdMatNew[[#This Row],[Attribute]])), ISNUMBER(SEARCH("*NLNode*",AdMatNew[[#This Row],[Column1]]))), "", IF(AND(ISNUMBER(SEARCH("*NLNode*", AdMatNew[[#This Row],[Attribute]]))), "_U", "_Q"))))</f>
        <v/>
      </c>
      <c r="F219" s="22" t="str">
        <f>IF(AdMatNew[[#This Row],[Value]]=0, "", IF(AdMatNew[[#This Row],[Value]]="0", "", AdMatNew[[#This Row],[Column1]]&amp;AdMatNew[[#This Row],[Column2]]&amp;"_"&amp;AdMatNew[[#This Row],[Attribute]]))</f>
        <v/>
      </c>
      <c r="G219" s="22" t="str">
        <f>IF(AdMatNew[[#This Row],[Value]]=0, "", IF(AdMatNew[[#This Row],[Value]]="0", "", AdMatNew[[#This Row],[Column3]]&amp;": "&amp;AdMatNew[[#This Row],[Column1]]&amp;" -&gt; "&amp;AdMatNew[[#This Row],[Attribute]]))</f>
        <v/>
      </c>
      <c r="H21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0" spans="1:17" x14ac:dyDescent="0.3">
      <c r="A220" s="22" t="s">
        <v>177</v>
      </c>
      <c r="B220" s="22" t="s">
        <v>138</v>
      </c>
      <c r="C220">
        <v>0</v>
      </c>
      <c r="D220" s="22" t="str">
        <f>IF(AdMatNew[[#This Row],[Value]]=0, "", IF(AdMatNew[[#This Row],[Value]]="0", "", IF(AND(ISNUMBER(SEARCH("*NLNode*", AdMatNew[[#This Row],[Attribute]])), ISNUMBER(SEARCH("*NLNode*",AdMatNew[[#This Row],[Column1]]))), "_to", IF(AND(ISNUMBER(SEARCH("*NLNode*", AdMatNew[[#This Row],[Attribute]]))), "_U", "_Q"))))</f>
        <v/>
      </c>
      <c r="E220" s="22" t="str">
        <f>IF(AdMatNew[[#This Row],[Value]]=0, "", IF(AdMatNew[[#This Row],[Value]]="0", "",IF(AND(ISNUMBER(SEARCH("*NLNode*", AdMatNew[[#This Row],[Attribute]])), ISNUMBER(SEARCH("*NLNode*",AdMatNew[[#This Row],[Column1]]))), "", IF(AND(ISNUMBER(SEARCH("*NLNode*", AdMatNew[[#This Row],[Attribute]]))), "_U", "_Q"))))</f>
        <v/>
      </c>
      <c r="F220" s="22" t="str">
        <f>IF(AdMatNew[[#This Row],[Value]]=0, "", IF(AdMatNew[[#This Row],[Value]]="0", "", AdMatNew[[#This Row],[Column1]]&amp;AdMatNew[[#This Row],[Column2]]&amp;"_"&amp;AdMatNew[[#This Row],[Attribute]]))</f>
        <v/>
      </c>
      <c r="G220" s="22" t="str">
        <f>IF(AdMatNew[[#This Row],[Value]]=0, "", IF(AdMatNew[[#This Row],[Value]]="0", "", AdMatNew[[#This Row],[Column3]]&amp;": "&amp;AdMatNew[[#This Row],[Column1]]&amp;" -&gt; "&amp;AdMatNew[[#This Row],[Attribute]]))</f>
        <v/>
      </c>
      <c r="H22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1" spans="1:17" x14ac:dyDescent="0.3">
      <c r="A221" s="22" t="s">
        <v>177</v>
      </c>
      <c r="B221" s="22" t="s">
        <v>138</v>
      </c>
      <c r="C221">
        <v>0</v>
      </c>
      <c r="D221" s="22" t="str">
        <f>IF(AdMatNew[[#This Row],[Value]]=0, "", IF(AdMatNew[[#This Row],[Value]]="0", "", IF(AND(ISNUMBER(SEARCH("*NLNode*", AdMatNew[[#This Row],[Attribute]])), ISNUMBER(SEARCH("*NLNode*",AdMatNew[[#This Row],[Column1]]))), "_to", IF(AND(ISNUMBER(SEARCH("*NLNode*", AdMatNew[[#This Row],[Attribute]]))), "_U", "_Q"))))</f>
        <v/>
      </c>
      <c r="E221" s="22" t="str">
        <f>IF(AdMatNew[[#This Row],[Value]]=0, "", IF(AdMatNew[[#This Row],[Value]]="0", "",IF(AND(ISNUMBER(SEARCH("*NLNode*", AdMatNew[[#This Row],[Attribute]])), ISNUMBER(SEARCH("*NLNode*",AdMatNew[[#This Row],[Column1]]))), "", IF(AND(ISNUMBER(SEARCH("*NLNode*", AdMatNew[[#This Row],[Attribute]]))), "_U", "_Q"))))</f>
        <v/>
      </c>
      <c r="F221" s="22" t="str">
        <f>IF(AdMatNew[[#This Row],[Value]]=0, "", IF(AdMatNew[[#This Row],[Value]]="0", "", AdMatNew[[#This Row],[Column1]]&amp;AdMatNew[[#This Row],[Column2]]&amp;"_"&amp;AdMatNew[[#This Row],[Attribute]]))</f>
        <v/>
      </c>
      <c r="G221" s="22" t="str">
        <f>IF(AdMatNew[[#This Row],[Value]]=0, "", IF(AdMatNew[[#This Row],[Value]]="0", "", AdMatNew[[#This Row],[Column3]]&amp;": "&amp;AdMatNew[[#This Row],[Column1]]&amp;" -&gt; "&amp;AdMatNew[[#This Row],[Attribute]]))</f>
        <v/>
      </c>
      <c r="H22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2" spans="1:17" x14ac:dyDescent="0.3">
      <c r="A222" s="22" t="s">
        <v>177</v>
      </c>
      <c r="B222" s="22" t="s">
        <v>138</v>
      </c>
      <c r="C222">
        <v>0</v>
      </c>
      <c r="D222" s="22" t="str">
        <f>IF(AdMatNew[[#This Row],[Value]]=0, "", IF(AdMatNew[[#This Row],[Value]]="0", "", IF(AND(ISNUMBER(SEARCH("*NLNode*", AdMatNew[[#This Row],[Attribute]])), ISNUMBER(SEARCH("*NLNode*",AdMatNew[[#This Row],[Column1]]))), "_to", IF(AND(ISNUMBER(SEARCH("*NLNode*", AdMatNew[[#This Row],[Attribute]]))), "_U", "_Q"))))</f>
        <v/>
      </c>
      <c r="E222" s="22" t="str">
        <f>IF(AdMatNew[[#This Row],[Value]]=0, "", IF(AdMatNew[[#This Row],[Value]]="0", "",IF(AND(ISNUMBER(SEARCH("*NLNode*", AdMatNew[[#This Row],[Attribute]])), ISNUMBER(SEARCH("*NLNode*",AdMatNew[[#This Row],[Column1]]))), "", IF(AND(ISNUMBER(SEARCH("*NLNode*", AdMatNew[[#This Row],[Attribute]]))), "_U", "_Q"))))</f>
        <v/>
      </c>
      <c r="F222" s="22" t="str">
        <f>IF(AdMatNew[[#This Row],[Value]]=0, "", IF(AdMatNew[[#This Row],[Value]]="0", "", AdMatNew[[#This Row],[Column1]]&amp;AdMatNew[[#This Row],[Column2]]&amp;"_"&amp;AdMatNew[[#This Row],[Attribute]]))</f>
        <v/>
      </c>
      <c r="G222" s="22" t="str">
        <f>IF(AdMatNew[[#This Row],[Value]]=0, "", IF(AdMatNew[[#This Row],[Value]]="0", "", AdMatNew[[#This Row],[Column3]]&amp;": "&amp;AdMatNew[[#This Row],[Column1]]&amp;" -&gt; "&amp;AdMatNew[[#This Row],[Attribute]]))</f>
        <v/>
      </c>
      <c r="H22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3" spans="1:17" x14ac:dyDescent="0.3">
      <c r="A223" s="22" t="s">
        <v>177</v>
      </c>
      <c r="B223" s="22" t="s">
        <v>138</v>
      </c>
      <c r="C223">
        <v>0</v>
      </c>
      <c r="D223" s="22" t="str">
        <f>IF(AdMatNew[[#This Row],[Value]]=0, "", IF(AdMatNew[[#This Row],[Value]]="0", "", IF(AND(ISNUMBER(SEARCH("*NLNode*", AdMatNew[[#This Row],[Attribute]])), ISNUMBER(SEARCH("*NLNode*",AdMatNew[[#This Row],[Column1]]))), "_to", IF(AND(ISNUMBER(SEARCH("*NLNode*", AdMatNew[[#This Row],[Attribute]]))), "_U", "_Q"))))</f>
        <v/>
      </c>
      <c r="E223" s="22" t="str">
        <f>IF(AdMatNew[[#This Row],[Value]]=0, "", IF(AdMatNew[[#This Row],[Value]]="0", "",IF(AND(ISNUMBER(SEARCH("*NLNode*", AdMatNew[[#This Row],[Attribute]])), ISNUMBER(SEARCH("*NLNode*",AdMatNew[[#This Row],[Column1]]))), "", IF(AND(ISNUMBER(SEARCH("*NLNode*", AdMatNew[[#This Row],[Attribute]]))), "_U", "_Q"))))</f>
        <v/>
      </c>
      <c r="F223" s="22" t="str">
        <f>IF(AdMatNew[[#This Row],[Value]]=0, "", IF(AdMatNew[[#This Row],[Value]]="0", "", AdMatNew[[#This Row],[Column1]]&amp;AdMatNew[[#This Row],[Column2]]&amp;"_"&amp;AdMatNew[[#This Row],[Attribute]]))</f>
        <v/>
      </c>
      <c r="G223" s="22" t="str">
        <f>IF(AdMatNew[[#This Row],[Value]]=0, "", IF(AdMatNew[[#This Row],[Value]]="0", "", AdMatNew[[#This Row],[Column3]]&amp;": "&amp;AdMatNew[[#This Row],[Column1]]&amp;" -&gt; "&amp;AdMatNew[[#This Row],[Attribute]]))</f>
        <v/>
      </c>
      <c r="H22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4" spans="1:17" x14ac:dyDescent="0.3">
      <c r="A224" s="22" t="s">
        <v>177</v>
      </c>
      <c r="B224" s="22" t="s">
        <v>138</v>
      </c>
      <c r="C224">
        <v>0</v>
      </c>
      <c r="D224" s="22" t="str">
        <f>IF(AdMatNew[[#This Row],[Value]]=0, "", IF(AdMatNew[[#This Row],[Value]]="0", "", IF(AND(ISNUMBER(SEARCH("*NLNode*", AdMatNew[[#This Row],[Attribute]])), ISNUMBER(SEARCH("*NLNode*",AdMatNew[[#This Row],[Column1]]))), "_to", IF(AND(ISNUMBER(SEARCH("*NLNode*", AdMatNew[[#This Row],[Attribute]]))), "_U", "_Q"))))</f>
        <v/>
      </c>
      <c r="E224" s="22" t="str">
        <f>IF(AdMatNew[[#This Row],[Value]]=0, "", IF(AdMatNew[[#This Row],[Value]]="0", "",IF(AND(ISNUMBER(SEARCH("*NLNode*", AdMatNew[[#This Row],[Attribute]])), ISNUMBER(SEARCH("*NLNode*",AdMatNew[[#This Row],[Column1]]))), "", IF(AND(ISNUMBER(SEARCH("*NLNode*", AdMatNew[[#This Row],[Attribute]]))), "_U", "_Q"))))</f>
        <v/>
      </c>
      <c r="F224" s="22" t="str">
        <f>IF(AdMatNew[[#This Row],[Value]]=0, "", IF(AdMatNew[[#This Row],[Value]]="0", "", AdMatNew[[#This Row],[Column1]]&amp;AdMatNew[[#This Row],[Column2]]&amp;"_"&amp;AdMatNew[[#This Row],[Attribute]]))</f>
        <v/>
      </c>
      <c r="G224" s="22" t="str">
        <f>IF(AdMatNew[[#This Row],[Value]]=0, "", IF(AdMatNew[[#This Row],[Value]]="0", "", AdMatNew[[#This Row],[Column3]]&amp;": "&amp;AdMatNew[[#This Row],[Column1]]&amp;" -&gt; "&amp;AdMatNew[[#This Row],[Attribute]]))</f>
        <v/>
      </c>
      <c r="H22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5" spans="1:10" x14ac:dyDescent="0.3">
      <c r="A225" s="22" t="s">
        <v>177</v>
      </c>
      <c r="B225" s="22" t="s">
        <v>138</v>
      </c>
      <c r="C225">
        <v>0</v>
      </c>
      <c r="D225" s="22" t="str">
        <f>IF(AdMatNew[[#This Row],[Value]]=0, "", IF(AdMatNew[[#This Row],[Value]]="0", "", IF(AND(ISNUMBER(SEARCH("*NLNode*", AdMatNew[[#This Row],[Attribute]])), ISNUMBER(SEARCH("*NLNode*",AdMatNew[[#This Row],[Column1]]))), "_to", IF(AND(ISNUMBER(SEARCH("*NLNode*", AdMatNew[[#This Row],[Attribute]]))), "_U", "_Q"))))</f>
        <v/>
      </c>
      <c r="E225" s="22" t="str">
        <f>IF(AdMatNew[[#This Row],[Value]]=0, "", IF(AdMatNew[[#This Row],[Value]]="0", "",IF(AND(ISNUMBER(SEARCH("*NLNode*", AdMatNew[[#This Row],[Attribute]])), ISNUMBER(SEARCH("*NLNode*",AdMatNew[[#This Row],[Column1]]))), "", IF(AND(ISNUMBER(SEARCH("*NLNode*", AdMatNew[[#This Row],[Attribute]]))), "_U", "_Q"))))</f>
        <v/>
      </c>
      <c r="F225" s="22" t="str">
        <f>IF(AdMatNew[[#This Row],[Value]]=0, "", IF(AdMatNew[[#This Row],[Value]]="0", "", AdMatNew[[#This Row],[Column1]]&amp;AdMatNew[[#This Row],[Column2]]&amp;"_"&amp;AdMatNew[[#This Row],[Attribute]]))</f>
        <v/>
      </c>
      <c r="G225" s="22" t="str">
        <f>IF(AdMatNew[[#This Row],[Value]]=0, "", IF(AdMatNew[[#This Row],[Value]]="0", "", AdMatNew[[#This Row],[Column3]]&amp;": "&amp;AdMatNew[[#This Row],[Column1]]&amp;" -&gt; "&amp;AdMatNew[[#This Row],[Attribute]]))</f>
        <v/>
      </c>
      <c r="H22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6" spans="1:10" x14ac:dyDescent="0.3">
      <c r="A226" s="22" t="s">
        <v>177</v>
      </c>
      <c r="B226" s="22" t="s">
        <v>138</v>
      </c>
      <c r="C226">
        <v>0</v>
      </c>
      <c r="D226" s="22" t="str">
        <f>IF(AdMatNew[[#This Row],[Value]]=0, "", IF(AdMatNew[[#This Row],[Value]]="0", "", IF(AND(ISNUMBER(SEARCH("*NLNode*", AdMatNew[[#This Row],[Attribute]])), ISNUMBER(SEARCH("*NLNode*",AdMatNew[[#This Row],[Column1]]))), "_to", IF(AND(ISNUMBER(SEARCH("*NLNode*", AdMatNew[[#This Row],[Attribute]]))), "_U", "_Q"))))</f>
        <v/>
      </c>
      <c r="E226" s="22" t="str">
        <f>IF(AdMatNew[[#This Row],[Value]]=0, "", IF(AdMatNew[[#This Row],[Value]]="0", "",IF(AND(ISNUMBER(SEARCH("*NLNode*", AdMatNew[[#This Row],[Attribute]])), ISNUMBER(SEARCH("*NLNode*",AdMatNew[[#This Row],[Column1]]))), "", IF(AND(ISNUMBER(SEARCH("*NLNode*", AdMatNew[[#This Row],[Attribute]]))), "_U", "_Q"))))</f>
        <v/>
      </c>
      <c r="F226" s="22" t="str">
        <f>IF(AdMatNew[[#This Row],[Value]]=0, "", IF(AdMatNew[[#This Row],[Value]]="0", "", AdMatNew[[#This Row],[Column1]]&amp;AdMatNew[[#This Row],[Column2]]&amp;"_"&amp;AdMatNew[[#This Row],[Attribute]]))</f>
        <v/>
      </c>
      <c r="G226" s="22" t="str">
        <f>IF(AdMatNew[[#This Row],[Value]]=0, "", IF(AdMatNew[[#This Row],[Value]]="0", "", AdMatNew[[#This Row],[Column3]]&amp;": "&amp;AdMatNew[[#This Row],[Column1]]&amp;" -&gt; "&amp;AdMatNew[[#This Row],[Attribute]]))</f>
        <v/>
      </c>
      <c r="H22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7" spans="1:10" x14ac:dyDescent="0.3">
      <c r="A227" s="22" t="s">
        <v>177</v>
      </c>
      <c r="B227" s="22" t="s">
        <v>138</v>
      </c>
      <c r="C227">
        <v>0</v>
      </c>
      <c r="D227" s="22" t="str">
        <f>IF(AdMatNew[[#This Row],[Value]]=0, "", IF(AdMatNew[[#This Row],[Value]]="0", "", IF(AND(ISNUMBER(SEARCH("*NLNode*", AdMatNew[[#This Row],[Attribute]])), ISNUMBER(SEARCH("*NLNode*",AdMatNew[[#This Row],[Column1]]))), "_to", IF(AND(ISNUMBER(SEARCH("*NLNode*", AdMatNew[[#This Row],[Attribute]]))), "_U", "_Q"))))</f>
        <v/>
      </c>
      <c r="E227" s="22" t="str">
        <f>IF(AdMatNew[[#This Row],[Value]]=0, "", IF(AdMatNew[[#This Row],[Value]]="0", "",IF(AND(ISNUMBER(SEARCH("*NLNode*", AdMatNew[[#This Row],[Attribute]])), ISNUMBER(SEARCH("*NLNode*",AdMatNew[[#This Row],[Column1]]))), "", IF(AND(ISNUMBER(SEARCH("*NLNode*", AdMatNew[[#This Row],[Attribute]]))), "_U", "_Q"))))</f>
        <v/>
      </c>
      <c r="F227" s="22" t="str">
        <f>IF(AdMatNew[[#This Row],[Value]]=0, "", IF(AdMatNew[[#This Row],[Value]]="0", "", AdMatNew[[#This Row],[Column1]]&amp;AdMatNew[[#This Row],[Column2]]&amp;"_"&amp;AdMatNew[[#This Row],[Attribute]]))</f>
        <v/>
      </c>
      <c r="G227" s="22" t="str">
        <f>IF(AdMatNew[[#This Row],[Value]]=0, "", IF(AdMatNew[[#This Row],[Value]]="0", "", AdMatNew[[#This Row],[Column3]]&amp;": "&amp;AdMatNew[[#This Row],[Column1]]&amp;" -&gt; "&amp;AdMatNew[[#This Row],[Attribute]]))</f>
        <v/>
      </c>
      <c r="H22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8" spans="1:10" x14ac:dyDescent="0.3">
      <c r="A228" s="22" t="s">
        <v>177</v>
      </c>
      <c r="B228" s="22" t="s">
        <v>138</v>
      </c>
      <c r="C228">
        <v>0</v>
      </c>
      <c r="D228" s="22" t="str">
        <f>IF(AdMatNew[[#This Row],[Value]]=0, "", IF(AdMatNew[[#This Row],[Value]]="0", "", IF(AND(ISNUMBER(SEARCH("*NLNode*", AdMatNew[[#This Row],[Attribute]])), ISNUMBER(SEARCH("*NLNode*",AdMatNew[[#This Row],[Column1]]))), "_to", IF(AND(ISNUMBER(SEARCH("*NLNode*", AdMatNew[[#This Row],[Attribute]]))), "_U", "_Q"))))</f>
        <v/>
      </c>
      <c r="E228" s="22" t="str">
        <f>IF(AdMatNew[[#This Row],[Value]]=0, "", IF(AdMatNew[[#This Row],[Value]]="0", "",IF(AND(ISNUMBER(SEARCH("*NLNode*", AdMatNew[[#This Row],[Attribute]])), ISNUMBER(SEARCH("*NLNode*",AdMatNew[[#This Row],[Column1]]))), "", IF(AND(ISNUMBER(SEARCH("*NLNode*", AdMatNew[[#This Row],[Attribute]]))), "_U", "_Q"))))</f>
        <v/>
      </c>
      <c r="F228" s="22" t="str">
        <f>IF(AdMatNew[[#This Row],[Value]]=0, "", IF(AdMatNew[[#This Row],[Value]]="0", "", AdMatNew[[#This Row],[Column1]]&amp;AdMatNew[[#This Row],[Column2]]&amp;"_"&amp;AdMatNew[[#This Row],[Attribute]]))</f>
        <v/>
      </c>
      <c r="G228" s="22" t="str">
        <f>IF(AdMatNew[[#This Row],[Value]]=0, "", IF(AdMatNew[[#This Row],[Value]]="0", "", AdMatNew[[#This Row],[Column3]]&amp;": "&amp;AdMatNew[[#This Row],[Column1]]&amp;" -&gt; "&amp;AdMatNew[[#This Row],[Attribute]]))</f>
        <v/>
      </c>
      <c r="H22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29" spans="1:10" x14ac:dyDescent="0.3">
      <c r="A229" s="22" t="s">
        <v>177</v>
      </c>
      <c r="B229" s="22" t="s">
        <v>138</v>
      </c>
      <c r="C229">
        <v>0</v>
      </c>
      <c r="D229" s="22" t="str">
        <f>IF(AdMatNew[[#This Row],[Value]]=0, "", IF(AdMatNew[[#This Row],[Value]]="0", "", IF(AND(ISNUMBER(SEARCH("*NLNode*", AdMatNew[[#This Row],[Attribute]])), ISNUMBER(SEARCH("*NLNode*",AdMatNew[[#This Row],[Column1]]))), "_to", IF(AND(ISNUMBER(SEARCH("*NLNode*", AdMatNew[[#This Row],[Attribute]]))), "_U", "_Q"))))</f>
        <v/>
      </c>
      <c r="E229" s="22" t="str">
        <f>IF(AdMatNew[[#This Row],[Value]]=0, "", IF(AdMatNew[[#This Row],[Value]]="0", "",IF(AND(ISNUMBER(SEARCH("*NLNode*", AdMatNew[[#This Row],[Attribute]])), ISNUMBER(SEARCH("*NLNode*",AdMatNew[[#This Row],[Column1]]))), "", IF(AND(ISNUMBER(SEARCH("*NLNode*", AdMatNew[[#This Row],[Attribute]]))), "_U", "_Q"))))</f>
        <v/>
      </c>
      <c r="F229" s="22" t="str">
        <f>IF(AdMatNew[[#This Row],[Value]]=0, "", IF(AdMatNew[[#This Row],[Value]]="0", "", AdMatNew[[#This Row],[Column1]]&amp;AdMatNew[[#This Row],[Column2]]&amp;"_"&amp;AdMatNew[[#This Row],[Attribute]]))</f>
        <v/>
      </c>
      <c r="G229" s="22" t="str">
        <f>IF(AdMatNew[[#This Row],[Value]]=0, "", IF(AdMatNew[[#This Row],[Value]]="0", "", AdMatNew[[#This Row],[Column3]]&amp;": "&amp;AdMatNew[[#This Row],[Column1]]&amp;" -&gt; "&amp;AdMatNew[[#This Row],[Attribute]]))</f>
        <v/>
      </c>
      <c r="H22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2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2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0" spans="1:10" x14ac:dyDescent="0.3">
      <c r="A230" s="22" t="s">
        <v>177</v>
      </c>
      <c r="B230" s="22" t="s">
        <v>138</v>
      </c>
      <c r="C230">
        <v>0</v>
      </c>
      <c r="D230" s="22" t="str">
        <f>IF(AdMatNew[[#This Row],[Value]]=0, "", IF(AdMatNew[[#This Row],[Value]]="0", "", IF(AND(ISNUMBER(SEARCH("*NLNode*", AdMatNew[[#This Row],[Attribute]])), ISNUMBER(SEARCH("*NLNode*",AdMatNew[[#This Row],[Column1]]))), "_to", IF(AND(ISNUMBER(SEARCH("*NLNode*", AdMatNew[[#This Row],[Attribute]]))), "_U", "_Q"))))</f>
        <v/>
      </c>
      <c r="E230" s="22" t="str">
        <f>IF(AdMatNew[[#This Row],[Value]]=0, "", IF(AdMatNew[[#This Row],[Value]]="0", "",IF(AND(ISNUMBER(SEARCH("*NLNode*", AdMatNew[[#This Row],[Attribute]])), ISNUMBER(SEARCH("*NLNode*",AdMatNew[[#This Row],[Column1]]))), "", IF(AND(ISNUMBER(SEARCH("*NLNode*", AdMatNew[[#This Row],[Attribute]]))), "_U", "_Q"))))</f>
        <v/>
      </c>
      <c r="F230" s="22" t="str">
        <f>IF(AdMatNew[[#This Row],[Value]]=0, "", IF(AdMatNew[[#This Row],[Value]]="0", "", AdMatNew[[#This Row],[Column1]]&amp;AdMatNew[[#This Row],[Column2]]&amp;"_"&amp;AdMatNew[[#This Row],[Attribute]]))</f>
        <v/>
      </c>
      <c r="G230" s="22" t="str">
        <f>IF(AdMatNew[[#This Row],[Value]]=0, "", IF(AdMatNew[[#This Row],[Value]]="0", "", AdMatNew[[#This Row],[Column3]]&amp;": "&amp;AdMatNew[[#This Row],[Column1]]&amp;" -&gt; "&amp;AdMatNew[[#This Row],[Attribute]]))</f>
        <v/>
      </c>
      <c r="H23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1" spans="1:10" x14ac:dyDescent="0.3">
      <c r="A231" s="22" t="s">
        <v>177</v>
      </c>
      <c r="B231" s="22" t="s">
        <v>138</v>
      </c>
      <c r="C231">
        <v>0</v>
      </c>
      <c r="D231" s="22" t="str">
        <f>IF(AdMatNew[[#This Row],[Value]]=0, "", IF(AdMatNew[[#This Row],[Value]]="0", "", IF(AND(ISNUMBER(SEARCH("*NLNode*", AdMatNew[[#This Row],[Attribute]])), ISNUMBER(SEARCH("*NLNode*",AdMatNew[[#This Row],[Column1]]))), "_to", IF(AND(ISNUMBER(SEARCH("*NLNode*", AdMatNew[[#This Row],[Attribute]]))), "_U", "_Q"))))</f>
        <v/>
      </c>
      <c r="E231" s="22" t="str">
        <f>IF(AdMatNew[[#This Row],[Value]]=0, "", IF(AdMatNew[[#This Row],[Value]]="0", "",IF(AND(ISNUMBER(SEARCH("*NLNode*", AdMatNew[[#This Row],[Attribute]])), ISNUMBER(SEARCH("*NLNode*",AdMatNew[[#This Row],[Column1]]))), "", IF(AND(ISNUMBER(SEARCH("*NLNode*", AdMatNew[[#This Row],[Attribute]]))), "_U", "_Q"))))</f>
        <v/>
      </c>
      <c r="F231" s="22" t="str">
        <f>IF(AdMatNew[[#This Row],[Value]]=0, "", IF(AdMatNew[[#This Row],[Value]]="0", "", AdMatNew[[#This Row],[Column1]]&amp;AdMatNew[[#This Row],[Column2]]&amp;"_"&amp;AdMatNew[[#This Row],[Attribute]]))</f>
        <v/>
      </c>
      <c r="G231" s="22" t="str">
        <f>IF(AdMatNew[[#This Row],[Value]]=0, "", IF(AdMatNew[[#This Row],[Value]]="0", "", AdMatNew[[#This Row],[Column3]]&amp;": "&amp;AdMatNew[[#This Row],[Column1]]&amp;" -&gt; "&amp;AdMatNew[[#This Row],[Attribute]]))</f>
        <v/>
      </c>
      <c r="H23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2" spans="1:10" x14ac:dyDescent="0.3">
      <c r="A232" s="22" t="s">
        <v>177</v>
      </c>
      <c r="B232" s="22" t="s">
        <v>138</v>
      </c>
      <c r="C232">
        <v>0</v>
      </c>
      <c r="D232" s="22" t="str">
        <f>IF(AdMatNew[[#This Row],[Value]]=0, "", IF(AdMatNew[[#This Row],[Value]]="0", "", IF(AND(ISNUMBER(SEARCH("*NLNode*", AdMatNew[[#This Row],[Attribute]])), ISNUMBER(SEARCH("*NLNode*",AdMatNew[[#This Row],[Column1]]))), "_to", IF(AND(ISNUMBER(SEARCH("*NLNode*", AdMatNew[[#This Row],[Attribute]]))), "_U", "_Q"))))</f>
        <v/>
      </c>
      <c r="E232" s="22" t="str">
        <f>IF(AdMatNew[[#This Row],[Value]]=0, "", IF(AdMatNew[[#This Row],[Value]]="0", "",IF(AND(ISNUMBER(SEARCH("*NLNode*", AdMatNew[[#This Row],[Attribute]])), ISNUMBER(SEARCH("*NLNode*",AdMatNew[[#This Row],[Column1]]))), "", IF(AND(ISNUMBER(SEARCH("*NLNode*", AdMatNew[[#This Row],[Attribute]]))), "_U", "_Q"))))</f>
        <v/>
      </c>
      <c r="F232" s="22" t="str">
        <f>IF(AdMatNew[[#This Row],[Value]]=0, "", IF(AdMatNew[[#This Row],[Value]]="0", "", AdMatNew[[#This Row],[Column1]]&amp;AdMatNew[[#This Row],[Column2]]&amp;"_"&amp;AdMatNew[[#This Row],[Attribute]]))</f>
        <v/>
      </c>
      <c r="G232" s="22" t="str">
        <f>IF(AdMatNew[[#This Row],[Value]]=0, "", IF(AdMatNew[[#This Row],[Value]]="0", "", AdMatNew[[#This Row],[Column3]]&amp;": "&amp;AdMatNew[[#This Row],[Column1]]&amp;" -&gt; "&amp;AdMatNew[[#This Row],[Attribute]]))</f>
        <v/>
      </c>
      <c r="H23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3" spans="1:10" x14ac:dyDescent="0.3">
      <c r="A233" s="22" t="s">
        <v>177</v>
      </c>
      <c r="B233" s="22" t="s">
        <v>138</v>
      </c>
      <c r="C233">
        <v>0</v>
      </c>
      <c r="D233" s="22" t="str">
        <f>IF(AdMatNew[[#This Row],[Value]]=0, "", IF(AdMatNew[[#This Row],[Value]]="0", "", IF(AND(ISNUMBER(SEARCH("*NLNode*", AdMatNew[[#This Row],[Attribute]])), ISNUMBER(SEARCH("*NLNode*",AdMatNew[[#This Row],[Column1]]))), "_to", IF(AND(ISNUMBER(SEARCH("*NLNode*", AdMatNew[[#This Row],[Attribute]]))), "_U", "_Q"))))</f>
        <v/>
      </c>
      <c r="E233" s="22" t="str">
        <f>IF(AdMatNew[[#This Row],[Value]]=0, "", IF(AdMatNew[[#This Row],[Value]]="0", "",IF(AND(ISNUMBER(SEARCH("*NLNode*", AdMatNew[[#This Row],[Attribute]])), ISNUMBER(SEARCH("*NLNode*",AdMatNew[[#This Row],[Column1]]))), "", IF(AND(ISNUMBER(SEARCH("*NLNode*", AdMatNew[[#This Row],[Attribute]]))), "_U", "_Q"))))</f>
        <v/>
      </c>
      <c r="F233" s="22" t="str">
        <f>IF(AdMatNew[[#This Row],[Value]]=0, "", IF(AdMatNew[[#This Row],[Value]]="0", "", AdMatNew[[#This Row],[Column1]]&amp;AdMatNew[[#This Row],[Column2]]&amp;"_"&amp;AdMatNew[[#This Row],[Attribute]]))</f>
        <v/>
      </c>
      <c r="G233" s="22" t="str">
        <f>IF(AdMatNew[[#This Row],[Value]]=0, "", IF(AdMatNew[[#This Row],[Value]]="0", "", AdMatNew[[#This Row],[Column3]]&amp;": "&amp;AdMatNew[[#This Row],[Column1]]&amp;" -&gt; "&amp;AdMatNew[[#This Row],[Attribute]]))</f>
        <v/>
      </c>
      <c r="H23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4" spans="1:10" x14ac:dyDescent="0.3">
      <c r="A234" s="22" t="s">
        <v>177</v>
      </c>
      <c r="B234" s="22" t="s">
        <v>138</v>
      </c>
      <c r="C234">
        <v>0</v>
      </c>
      <c r="D234" s="22" t="str">
        <f>IF(AdMatNew[[#This Row],[Value]]=0, "", IF(AdMatNew[[#This Row],[Value]]="0", "", IF(AND(ISNUMBER(SEARCH("*NLNode*", AdMatNew[[#This Row],[Attribute]])), ISNUMBER(SEARCH("*NLNode*",AdMatNew[[#This Row],[Column1]]))), "_to", IF(AND(ISNUMBER(SEARCH("*NLNode*", AdMatNew[[#This Row],[Attribute]]))), "_U", "_Q"))))</f>
        <v/>
      </c>
      <c r="E234" s="22" t="str">
        <f>IF(AdMatNew[[#This Row],[Value]]=0, "", IF(AdMatNew[[#This Row],[Value]]="0", "",IF(AND(ISNUMBER(SEARCH("*NLNode*", AdMatNew[[#This Row],[Attribute]])), ISNUMBER(SEARCH("*NLNode*",AdMatNew[[#This Row],[Column1]]))), "", IF(AND(ISNUMBER(SEARCH("*NLNode*", AdMatNew[[#This Row],[Attribute]]))), "_U", "_Q"))))</f>
        <v/>
      </c>
      <c r="F234" s="22" t="str">
        <f>IF(AdMatNew[[#This Row],[Value]]=0, "", IF(AdMatNew[[#This Row],[Value]]="0", "", AdMatNew[[#This Row],[Column1]]&amp;AdMatNew[[#This Row],[Column2]]&amp;"_"&amp;AdMatNew[[#This Row],[Attribute]]))</f>
        <v/>
      </c>
      <c r="G234" s="22" t="str">
        <f>IF(AdMatNew[[#This Row],[Value]]=0, "", IF(AdMatNew[[#This Row],[Value]]="0", "", AdMatNew[[#This Row],[Column3]]&amp;": "&amp;AdMatNew[[#This Row],[Column1]]&amp;" -&gt; "&amp;AdMatNew[[#This Row],[Attribute]]))</f>
        <v/>
      </c>
      <c r="H23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5" spans="1:10" x14ac:dyDescent="0.3">
      <c r="A235" s="22" t="s">
        <v>177</v>
      </c>
      <c r="B235" s="22" t="s">
        <v>138</v>
      </c>
      <c r="C235">
        <v>0</v>
      </c>
      <c r="D235" s="22" t="str">
        <f>IF(AdMatNew[[#This Row],[Value]]=0, "", IF(AdMatNew[[#This Row],[Value]]="0", "", IF(AND(ISNUMBER(SEARCH("*NLNode*", AdMatNew[[#This Row],[Attribute]])), ISNUMBER(SEARCH("*NLNode*",AdMatNew[[#This Row],[Column1]]))), "_to", IF(AND(ISNUMBER(SEARCH("*NLNode*", AdMatNew[[#This Row],[Attribute]]))), "_U", "_Q"))))</f>
        <v/>
      </c>
      <c r="E235" s="22" t="str">
        <f>IF(AdMatNew[[#This Row],[Value]]=0, "", IF(AdMatNew[[#This Row],[Value]]="0", "",IF(AND(ISNUMBER(SEARCH("*NLNode*", AdMatNew[[#This Row],[Attribute]])), ISNUMBER(SEARCH("*NLNode*",AdMatNew[[#This Row],[Column1]]))), "", IF(AND(ISNUMBER(SEARCH("*NLNode*", AdMatNew[[#This Row],[Attribute]]))), "_U", "_Q"))))</f>
        <v/>
      </c>
      <c r="F235" s="22" t="str">
        <f>IF(AdMatNew[[#This Row],[Value]]=0, "", IF(AdMatNew[[#This Row],[Value]]="0", "", AdMatNew[[#This Row],[Column1]]&amp;AdMatNew[[#This Row],[Column2]]&amp;"_"&amp;AdMatNew[[#This Row],[Attribute]]))</f>
        <v/>
      </c>
      <c r="G235" s="22" t="str">
        <f>IF(AdMatNew[[#This Row],[Value]]=0, "", IF(AdMatNew[[#This Row],[Value]]="0", "", AdMatNew[[#This Row],[Column3]]&amp;": "&amp;AdMatNew[[#This Row],[Column1]]&amp;" -&gt; "&amp;AdMatNew[[#This Row],[Attribute]]))</f>
        <v/>
      </c>
      <c r="H23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6" spans="1:10" x14ac:dyDescent="0.3">
      <c r="A236" s="22" t="s">
        <v>177</v>
      </c>
      <c r="B236" s="22" t="s">
        <v>138</v>
      </c>
      <c r="C236">
        <v>0</v>
      </c>
      <c r="D236" s="22" t="str">
        <f>IF(AdMatNew[[#This Row],[Value]]=0, "", IF(AdMatNew[[#This Row],[Value]]="0", "", IF(AND(ISNUMBER(SEARCH("*NLNode*", AdMatNew[[#This Row],[Attribute]])), ISNUMBER(SEARCH("*NLNode*",AdMatNew[[#This Row],[Column1]]))), "_to", IF(AND(ISNUMBER(SEARCH("*NLNode*", AdMatNew[[#This Row],[Attribute]]))), "_U", "_Q"))))</f>
        <v/>
      </c>
      <c r="E236" s="22" t="str">
        <f>IF(AdMatNew[[#This Row],[Value]]=0, "", IF(AdMatNew[[#This Row],[Value]]="0", "",IF(AND(ISNUMBER(SEARCH("*NLNode*", AdMatNew[[#This Row],[Attribute]])), ISNUMBER(SEARCH("*NLNode*",AdMatNew[[#This Row],[Column1]]))), "", IF(AND(ISNUMBER(SEARCH("*NLNode*", AdMatNew[[#This Row],[Attribute]]))), "_U", "_Q"))))</f>
        <v/>
      </c>
      <c r="F236" s="22" t="str">
        <f>IF(AdMatNew[[#This Row],[Value]]=0, "", IF(AdMatNew[[#This Row],[Value]]="0", "", AdMatNew[[#This Row],[Column1]]&amp;AdMatNew[[#This Row],[Column2]]&amp;"_"&amp;AdMatNew[[#This Row],[Attribute]]))</f>
        <v/>
      </c>
      <c r="G236" s="22" t="str">
        <f>IF(AdMatNew[[#This Row],[Value]]=0, "", IF(AdMatNew[[#This Row],[Value]]="0", "", AdMatNew[[#This Row],[Column3]]&amp;": "&amp;AdMatNew[[#This Row],[Column1]]&amp;" -&gt; "&amp;AdMatNew[[#This Row],[Attribute]]))</f>
        <v/>
      </c>
      <c r="H23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7" spans="1:10" x14ac:dyDescent="0.3">
      <c r="A237" s="22" t="s">
        <v>177</v>
      </c>
      <c r="B237" s="22" t="s">
        <v>138</v>
      </c>
      <c r="C237">
        <v>0</v>
      </c>
      <c r="D237" s="22" t="str">
        <f>IF(AdMatNew[[#This Row],[Value]]=0, "", IF(AdMatNew[[#This Row],[Value]]="0", "", IF(AND(ISNUMBER(SEARCH("*NLNode*", AdMatNew[[#This Row],[Attribute]])), ISNUMBER(SEARCH("*NLNode*",AdMatNew[[#This Row],[Column1]]))), "_to", IF(AND(ISNUMBER(SEARCH("*NLNode*", AdMatNew[[#This Row],[Attribute]]))), "_U", "_Q"))))</f>
        <v/>
      </c>
      <c r="E237" s="22" t="str">
        <f>IF(AdMatNew[[#This Row],[Value]]=0, "", IF(AdMatNew[[#This Row],[Value]]="0", "",IF(AND(ISNUMBER(SEARCH("*NLNode*", AdMatNew[[#This Row],[Attribute]])), ISNUMBER(SEARCH("*NLNode*",AdMatNew[[#This Row],[Column1]]))), "", IF(AND(ISNUMBER(SEARCH("*NLNode*", AdMatNew[[#This Row],[Attribute]]))), "_U", "_Q"))))</f>
        <v/>
      </c>
      <c r="F237" s="22" t="str">
        <f>IF(AdMatNew[[#This Row],[Value]]=0, "", IF(AdMatNew[[#This Row],[Value]]="0", "", AdMatNew[[#This Row],[Column1]]&amp;AdMatNew[[#This Row],[Column2]]&amp;"_"&amp;AdMatNew[[#This Row],[Attribute]]))</f>
        <v/>
      </c>
      <c r="G237" s="22" t="str">
        <f>IF(AdMatNew[[#This Row],[Value]]=0, "", IF(AdMatNew[[#This Row],[Value]]="0", "", AdMatNew[[#This Row],[Column3]]&amp;": "&amp;AdMatNew[[#This Row],[Column1]]&amp;" -&gt; "&amp;AdMatNew[[#This Row],[Attribute]]))</f>
        <v/>
      </c>
      <c r="H23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8" spans="1:10" x14ac:dyDescent="0.3">
      <c r="A238" s="22" t="s">
        <v>177</v>
      </c>
      <c r="B238" s="22" t="s">
        <v>138</v>
      </c>
      <c r="C238">
        <v>0</v>
      </c>
      <c r="D238" s="22" t="str">
        <f>IF(AdMatNew[[#This Row],[Value]]=0, "", IF(AdMatNew[[#This Row],[Value]]="0", "", IF(AND(ISNUMBER(SEARCH("*NLNode*", AdMatNew[[#This Row],[Attribute]])), ISNUMBER(SEARCH("*NLNode*",AdMatNew[[#This Row],[Column1]]))), "_to", IF(AND(ISNUMBER(SEARCH("*NLNode*", AdMatNew[[#This Row],[Attribute]]))), "_U", "_Q"))))</f>
        <v/>
      </c>
      <c r="E238" s="22" t="str">
        <f>IF(AdMatNew[[#This Row],[Value]]=0, "", IF(AdMatNew[[#This Row],[Value]]="0", "",IF(AND(ISNUMBER(SEARCH("*NLNode*", AdMatNew[[#This Row],[Attribute]])), ISNUMBER(SEARCH("*NLNode*",AdMatNew[[#This Row],[Column1]]))), "", IF(AND(ISNUMBER(SEARCH("*NLNode*", AdMatNew[[#This Row],[Attribute]]))), "_U", "_Q"))))</f>
        <v/>
      </c>
      <c r="F238" s="22" t="str">
        <f>IF(AdMatNew[[#This Row],[Value]]=0, "", IF(AdMatNew[[#This Row],[Value]]="0", "", AdMatNew[[#This Row],[Column1]]&amp;AdMatNew[[#This Row],[Column2]]&amp;"_"&amp;AdMatNew[[#This Row],[Attribute]]))</f>
        <v/>
      </c>
      <c r="G238" s="22" t="str">
        <f>IF(AdMatNew[[#This Row],[Value]]=0, "", IF(AdMatNew[[#This Row],[Value]]="0", "", AdMatNew[[#This Row],[Column3]]&amp;": "&amp;AdMatNew[[#This Row],[Column1]]&amp;" -&gt; "&amp;AdMatNew[[#This Row],[Attribute]]))</f>
        <v/>
      </c>
      <c r="H23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39" spans="1:10" x14ac:dyDescent="0.3">
      <c r="A239" s="22" t="s">
        <v>177</v>
      </c>
      <c r="B239" s="22" t="s">
        <v>138</v>
      </c>
      <c r="C239">
        <v>0</v>
      </c>
      <c r="D239" s="22" t="str">
        <f>IF(AdMatNew[[#This Row],[Value]]=0, "", IF(AdMatNew[[#This Row],[Value]]="0", "", IF(AND(ISNUMBER(SEARCH("*NLNode*", AdMatNew[[#This Row],[Attribute]])), ISNUMBER(SEARCH("*NLNode*",AdMatNew[[#This Row],[Column1]]))), "_to", IF(AND(ISNUMBER(SEARCH("*NLNode*", AdMatNew[[#This Row],[Attribute]]))), "_U", "_Q"))))</f>
        <v/>
      </c>
      <c r="E239" s="22" t="str">
        <f>IF(AdMatNew[[#This Row],[Value]]=0, "", IF(AdMatNew[[#This Row],[Value]]="0", "",IF(AND(ISNUMBER(SEARCH("*NLNode*", AdMatNew[[#This Row],[Attribute]])), ISNUMBER(SEARCH("*NLNode*",AdMatNew[[#This Row],[Column1]]))), "", IF(AND(ISNUMBER(SEARCH("*NLNode*", AdMatNew[[#This Row],[Attribute]]))), "_U", "_Q"))))</f>
        <v/>
      </c>
      <c r="F239" s="22" t="str">
        <f>IF(AdMatNew[[#This Row],[Value]]=0, "", IF(AdMatNew[[#This Row],[Value]]="0", "", AdMatNew[[#This Row],[Column1]]&amp;AdMatNew[[#This Row],[Column2]]&amp;"_"&amp;AdMatNew[[#This Row],[Attribute]]))</f>
        <v/>
      </c>
      <c r="G239" s="22" t="str">
        <f>IF(AdMatNew[[#This Row],[Value]]=0, "", IF(AdMatNew[[#This Row],[Value]]="0", "", AdMatNew[[#This Row],[Column3]]&amp;": "&amp;AdMatNew[[#This Row],[Column1]]&amp;" -&gt; "&amp;AdMatNew[[#This Row],[Attribute]]))</f>
        <v/>
      </c>
      <c r="H23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3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3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0" spans="1:10" x14ac:dyDescent="0.3">
      <c r="A240" s="22" t="s">
        <v>177</v>
      </c>
      <c r="B240" s="22" t="s">
        <v>138</v>
      </c>
      <c r="C240">
        <v>0</v>
      </c>
      <c r="D240" s="22" t="str">
        <f>IF(AdMatNew[[#This Row],[Value]]=0, "", IF(AdMatNew[[#This Row],[Value]]="0", "", IF(AND(ISNUMBER(SEARCH("*NLNode*", AdMatNew[[#This Row],[Attribute]])), ISNUMBER(SEARCH("*NLNode*",AdMatNew[[#This Row],[Column1]]))), "_to", IF(AND(ISNUMBER(SEARCH("*NLNode*", AdMatNew[[#This Row],[Attribute]]))), "_U", "_Q"))))</f>
        <v/>
      </c>
      <c r="E240" s="22" t="str">
        <f>IF(AdMatNew[[#This Row],[Value]]=0, "", IF(AdMatNew[[#This Row],[Value]]="0", "",IF(AND(ISNUMBER(SEARCH("*NLNode*", AdMatNew[[#This Row],[Attribute]])), ISNUMBER(SEARCH("*NLNode*",AdMatNew[[#This Row],[Column1]]))), "", IF(AND(ISNUMBER(SEARCH("*NLNode*", AdMatNew[[#This Row],[Attribute]]))), "_U", "_Q"))))</f>
        <v/>
      </c>
      <c r="F240" s="22" t="str">
        <f>IF(AdMatNew[[#This Row],[Value]]=0, "", IF(AdMatNew[[#This Row],[Value]]="0", "", AdMatNew[[#This Row],[Column1]]&amp;AdMatNew[[#This Row],[Column2]]&amp;"_"&amp;AdMatNew[[#This Row],[Attribute]]))</f>
        <v/>
      </c>
      <c r="G240" s="22" t="str">
        <f>IF(AdMatNew[[#This Row],[Value]]=0, "", IF(AdMatNew[[#This Row],[Value]]="0", "", AdMatNew[[#This Row],[Column3]]&amp;": "&amp;AdMatNew[[#This Row],[Column1]]&amp;" -&gt; "&amp;AdMatNew[[#This Row],[Attribute]]))</f>
        <v/>
      </c>
      <c r="H24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1" spans="1:10" x14ac:dyDescent="0.3">
      <c r="A241" s="22" t="s">
        <v>177</v>
      </c>
      <c r="B241" s="22" t="s">
        <v>138</v>
      </c>
      <c r="C241">
        <v>0</v>
      </c>
      <c r="D241" s="22" t="str">
        <f>IF(AdMatNew[[#This Row],[Value]]=0, "", IF(AdMatNew[[#This Row],[Value]]="0", "", IF(AND(ISNUMBER(SEARCH("*NLNode*", AdMatNew[[#This Row],[Attribute]])), ISNUMBER(SEARCH("*NLNode*",AdMatNew[[#This Row],[Column1]]))), "_to", IF(AND(ISNUMBER(SEARCH("*NLNode*", AdMatNew[[#This Row],[Attribute]]))), "_U", "_Q"))))</f>
        <v/>
      </c>
      <c r="E241" s="22" t="str">
        <f>IF(AdMatNew[[#This Row],[Value]]=0, "", IF(AdMatNew[[#This Row],[Value]]="0", "",IF(AND(ISNUMBER(SEARCH("*NLNode*", AdMatNew[[#This Row],[Attribute]])), ISNUMBER(SEARCH("*NLNode*",AdMatNew[[#This Row],[Column1]]))), "", IF(AND(ISNUMBER(SEARCH("*NLNode*", AdMatNew[[#This Row],[Attribute]]))), "_U", "_Q"))))</f>
        <v/>
      </c>
      <c r="F241" s="22" t="str">
        <f>IF(AdMatNew[[#This Row],[Value]]=0, "", IF(AdMatNew[[#This Row],[Value]]="0", "", AdMatNew[[#This Row],[Column1]]&amp;AdMatNew[[#This Row],[Column2]]&amp;"_"&amp;AdMatNew[[#This Row],[Attribute]]))</f>
        <v/>
      </c>
      <c r="G241" s="22" t="str">
        <f>IF(AdMatNew[[#This Row],[Value]]=0, "", IF(AdMatNew[[#This Row],[Value]]="0", "", AdMatNew[[#This Row],[Column3]]&amp;": "&amp;AdMatNew[[#This Row],[Column1]]&amp;" -&gt; "&amp;AdMatNew[[#This Row],[Attribute]]))</f>
        <v/>
      </c>
      <c r="H24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2" spans="1:10" x14ac:dyDescent="0.3">
      <c r="A242" s="22" t="s">
        <v>177</v>
      </c>
      <c r="B242" s="22" t="s">
        <v>138</v>
      </c>
      <c r="C242">
        <v>0</v>
      </c>
      <c r="D242" s="22" t="str">
        <f>IF(AdMatNew[[#This Row],[Value]]=0, "", IF(AdMatNew[[#This Row],[Value]]="0", "", IF(AND(ISNUMBER(SEARCH("*NLNode*", AdMatNew[[#This Row],[Attribute]])), ISNUMBER(SEARCH("*NLNode*",AdMatNew[[#This Row],[Column1]]))), "_to", IF(AND(ISNUMBER(SEARCH("*NLNode*", AdMatNew[[#This Row],[Attribute]]))), "_U", "_Q"))))</f>
        <v/>
      </c>
      <c r="E242" s="22" t="str">
        <f>IF(AdMatNew[[#This Row],[Value]]=0, "", IF(AdMatNew[[#This Row],[Value]]="0", "",IF(AND(ISNUMBER(SEARCH("*NLNode*", AdMatNew[[#This Row],[Attribute]])), ISNUMBER(SEARCH("*NLNode*",AdMatNew[[#This Row],[Column1]]))), "", IF(AND(ISNUMBER(SEARCH("*NLNode*", AdMatNew[[#This Row],[Attribute]]))), "_U", "_Q"))))</f>
        <v/>
      </c>
      <c r="F242" s="22" t="str">
        <f>IF(AdMatNew[[#This Row],[Value]]=0, "", IF(AdMatNew[[#This Row],[Value]]="0", "", AdMatNew[[#This Row],[Column1]]&amp;AdMatNew[[#This Row],[Column2]]&amp;"_"&amp;AdMatNew[[#This Row],[Attribute]]))</f>
        <v/>
      </c>
      <c r="G242" s="22" t="str">
        <f>IF(AdMatNew[[#This Row],[Value]]=0, "", IF(AdMatNew[[#This Row],[Value]]="0", "", AdMatNew[[#This Row],[Column3]]&amp;": "&amp;AdMatNew[[#This Row],[Column1]]&amp;" -&gt; "&amp;AdMatNew[[#This Row],[Attribute]]))</f>
        <v/>
      </c>
      <c r="H24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3" spans="1:10" x14ac:dyDescent="0.3">
      <c r="A243" s="22" t="s">
        <v>177</v>
      </c>
      <c r="B243" s="22" t="s">
        <v>138</v>
      </c>
      <c r="C243">
        <v>0</v>
      </c>
      <c r="D243" s="22" t="str">
        <f>IF(AdMatNew[[#This Row],[Value]]=0, "", IF(AdMatNew[[#This Row],[Value]]="0", "", IF(AND(ISNUMBER(SEARCH("*NLNode*", AdMatNew[[#This Row],[Attribute]])), ISNUMBER(SEARCH("*NLNode*",AdMatNew[[#This Row],[Column1]]))), "_to", IF(AND(ISNUMBER(SEARCH("*NLNode*", AdMatNew[[#This Row],[Attribute]]))), "_U", "_Q"))))</f>
        <v/>
      </c>
      <c r="E243" s="22" t="str">
        <f>IF(AdMatNew[[#This Row],[Value]]=0, "", IF(AdMatNew[[#This Row],[Value]]="0", "",IF(AND(ISNUMBER(SEARCH("*NLNode*", AdMatNew[[#This Row],[Attribute]])), ISNUMBER(SEARCH("*NLNode*",AdMatNew[[#This Row],[Column1]]))), "", IF(AND(ISNUMBER(SEARCH("*NLNode*", AdMatNew[[#This Row],[Attribute]]))), "_U", "_Q"))))</f>
        <v/>
      </c>
      <c r="F243" s="22" t="str">
        <f>IF(AdMatNew[[#This Row],[Value]]=0, "", IF(AdMatNew[[#This Row],[Value]]="0", "", AdMatNew[[#This Row],[Column1]]&amp;AdMatNew[[#This Row],[Column2]]&amp;"_"&amp;AdMatNew[[#This Row],[Attribute]]))</f>
        <v/>
      </c>
      <c r="G243" s="22" t="str">
        <f>IF(AdMatNew[[#This Row],[Value]]=0, "", IF(AdMatNew[[#This Row],[Value]]="0", "", AdMatNew[[#This Row],[Column3]]&amp;": "&amp;AdMatNew[[#This Row],[Column1]]&amp;" -&gt; "&amp;AdMatNew[[#This Row],[Attribute]]))</f>
        <v/>
      </c>
      <c r="H24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4" spans="1:10" x14ac:dyDescent="0.3">
      <c r="A244" s="22" t="s">
        <v>177</v>
      </c>
      <c r="B244" s="22" t="s">
        <v>138</v>
      </c>
      <c r="C244">
        <v>0</v>
      </c>
      <c r="D244" s="22" t="str">
        <f>IF(AdMatNew[[#This Row],[Value]]=0, "", IF(AdMatNew[[#This Row],[Value]]="0", "", IF(AND(ISNUMBER(SEARCH("*NLNode*", AdMatNew[[#This Row],[Attribute]])), ISNUMBER(SEARCH("*NLNode*",AdMatNew[[#This Row],[Column1]]))), "_to", IF(AND(ISNUMBER(SEARCH("*NLNode*", AdMatNew[[#This Row],[Attribute]]))), "_U", "_Q"))))</f>
        <v/>
      </c>
      <c r="E244" s="22" t="str">
        <f>IF(AdMatNew[[#This Row],[Value]]=0, "", IF(AdMatNew[[#This Row],[Value]]="0", "",IF(AND(ISNUMBER(SEARCH("*NLNode*", AdMatNew[[#This Row],[Attribute]])), ISNUMBER(SEARCH("*NLNode*",AdMatNew[[#This Row],[Column1]]))), "", IF(AND(ISNUMBER(SEARCH("*NLNode*", AdMatNew[[#This Row],[Attribute]]))), "_U", "_Q"))))</f>
        <v/>
      </c>
      <c r="F244" s="22" t="str">
        <f>IF(AdMatNew[[#This Row],[Value]]=0, "", IF(AdMatNew[[#This Row],[Value]]="0", "", AdMatNew[[#This Row],[Column1]]&amp;AdMatNew[[#This Row],[Column2]]&amp;"_"&amp;AdMatNew[[#This Row],[Attribute]]))</f>
        <v/>
      </c>
      <c r="G244" s="22" t="str">
        <f>IF(AdMatNew[[#This Row],[Value]]=0, "", IF(AdMatNew[[#This Row],[Value]]="0", "", AdMatNew[[#This Row],[Column3]]&amp;": "&amp;AdMatNew[[#This Row],[Column1]]&amp;" -&gt; "&amp;AdMatNew[[#This Row],[Attribute]]))</f>
        <v/>
      </c>
      <c r="H24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5" spans="1:10" x14ac:dyDescent="0.3">
      <c r="A245" s="22" t="s">
        <v>177</v>
      </c>
      <c r="B245" s="22" t="s">
        <v>138</v>
      </c>
      <c r="C245">
        <v>0</v>
      </c>
      <c r="D245" s="22" t="str">
        <f>IF(AdMatNew[[#This Row],[Value]]=0, "", IF(AdMatNew[[#This Row],[Value]]="0", "", IF(AND(ISNUMBER(SEARCH("*NLNode*", AdMatNew[[#This Row],[Attribute]])), ISNUMBER(SEARCH("*NLNode*",AdMatNew[[#This Row],[Column1]]))), "_to", IF(AND(ISNUMBER(SEARCH("*NLNode*", AdMatNew[[#This Row],[Attribute]]))), "_U", "_Q"))))</f>
        <v/>
      </c>
      <c r="E245" s="22" t="str">
        <f>IF(AdMatNew[[#This Row],[Value]]=0, "", IF(AdMatNew[[#This Row],[Value]]="0", "",IF(AND(ISNUMBER(SEARCH("*NLNode*", AdMatNew[[#This Row],[Attribute]])), ISNUMBER(SEARCH("*NLNode*",AdMatNew[[#This Row],[Column1]]))), "", IF(AND(ISNUMBER(SEARCH("*NLNode*", AdMatNew[[#This Row],[Attribute]]))), "_U", "_Q"))))</f>
        <v/>
      </c>
      <c r="F245" s="22" t="str">
        <f>IF(AdMatNew[[#This Row],[Value]]=0, "", IF(AdMatNew[[#This Row],[Value]]="0", "", AdMatNew[[#This Row],[Column1]]&amp;AdMatNew[[#This Row],[Column2]]&amp;"_"&amp;AdMatNew[[#This Row],[Attribute]]))</f>
        <v/>
      </c>
      <c r="G245" s="22" t="str">
        <f>IF(AdMatNew[[#This Row],[Value]]=0, "", IF(AdMatNew[[#This Row],[Value]]="0", "", AdMatNew[[#This Row],[Column3]]&amp;": "&amp;AdMatNew[[#This Row],[Column1]]&amp;" -&gt; "&amp;AdMatNew[[#This Row],[Attribute]]))</f>
        <v/>
      </c>
      <c r="H24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6" spans="1:10" x14ac:dyDescent="0.3">
      <c r="A246" s="22" t="s">
        <v>177</v>
      </c>
      <c r="B246" s="22" t="s">
        <v>138</v>
      </c>
      <c r="C246">
        <v>0</v>
      </c>
      <c r="D246" s="22" t="str">
        <f>IF(AdMatNew[[#This Row],[Value]]=0, "", IF(AdMatNew[[#This Row],[Value]]="0", "", IF(AND(ISNUMBER(SEARCH("*NLNode*", AdMatNew[[#This Row],[Attribute]])), ISNUMBER(SEARCH("*NLNode*",AdMatNew[[#This Row],[Column1]]))), "_to", IF(AND(ISNUMBER(SEARCH("*NLNode*", AdMatNew[[#This Row],[Attribute]]))), "_U", "_Q"))))</f>
        <v/>
      </c>
      <c r="E246" s="22" t="str">
        <f>IF(AdMatNew[[#This Row],[Value]]=0, "", IF(AdMatNew[[#This Row],[Value]]="0", "",IF(AND(ISNUMBER(SEARCH("*NLNode*", AdMatNew[[#This Row],[Attribute]])), ISNUMBER(SEARCH("*NLNode*",AdMatNew[[#This Row],[Column1]]))), "", IF(AND(ISNUMBER(SEARCH("*NLNode*", AdMatNew[[#This Row],[Attribute]]))), "_U", "_Q"))))</f>
        <v/>
      </c>
      <c r="F246" s="22" t="str">
        <f>IF(AdMatNew[[#This Row],[Value]]=0, "", IF(AdMatNew[[#This Row],[Value]]="0", "", AdMatNew[[#This Row],[Column1]]&amp;AdMatNew[[#This Row],[Column2]]&amp;"_"&amp;AdMatNew[[#This Row],[Attribute]]))</f>
        <v/>
      </c>
      <c r="G246" s="22" t="str">
        <f>IF(AdMatNew[[#This Row],[Value]]=0, "", IF(AdMatNew[[#This Row],[Value]]="0", "", AdMatNew[[#This Row],[Column3]]&amp;": "&amp;AdMatNew[[#This Row],[Column1]]&amp;" -&gt; "&amp;AdMatNew[[#This Row],[Attribute]]))</f>
        <v/>
      </c>
      <c r="H24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7" spans="1:10" x14ac:dyDescent="0.3">
      <c r="A247" s="22" t="s">
        <v>177</v>
      </c>
      <c r="B247" s="22" t="s">
        <v>138</v>
      </c>
      <c r="C247">
        <v>0</v>
      </c>
      <c r="D247" s="22" t="str">
        <f>IF(AdMatNew[[#This Row],[Value]]=0, "", IF(AdMatNew[[#This Row],[Value]]="0", "", IF(AND(ISNUMBER(SEARCH("*NLNode*", AdMatNew[[#This Row],[Attribute]])), ISNUMBER(SEARCH("*NLNode*",AdMatNew[[#This Row],[Column1]]))), "_to", IF(AND(ISNUMBER(SEARCH("*NLNode*", AdMatNew[[#This Row],[Attribute]]))), "_U", "_Q"))))</f>
        <v/>
      </c>
      <c r="E247" s="22" t="str">
        <f>IF(AdMatNew[[#This Row],[Value]]=0, "", IF(AdMatNew[[#This Row],[Value]]="0", "",IF(AND(ISNUMBER(SEARCH("*NLNode*", AdMatNew[[#This Row],[Attribute]])), ISNUMBER(SEARCH("*NLNode*",AdMatNew[[#This Row],[Column1]]))), "", IF(AND(ISNUMBER(SEARCH("*NLNode*", AdMatNew[[#This Row],[Attribute]]))), "_U", "_Q"))))</f>
        <v/>
      </c>
      <c r="F247" s="22" t="str">
        <f>IF(AdMatNew[[#This Row],[Value]]=0, "", IF(AdMatNew[[#This Row],[Value]]="0", "", AdMatNew[[#This Row],[Column1]]&amp;AdMatNew[[#This Row],[Column2]]&amp;"_"&amp;AdMatNew[[#This Row],[Attribute]]))</f>
        <v/>
      </c>
      <c r="G247" s="22" t="str">
        <f>IF(AdMatNew[[#This Row],[Value]]=0, "", IF(AdMatNew[[#This Row],[Value]]="0", "", AdMatNew[[#This Row],[Column3]]&amp;": "&amp;AdMatNew[[#This Row],[Column1]]&amp;" -&gt; "&amp;AdMatNew[[#This Row],[Attribute]]))</f>
        <v/>
      </c>
      <c r="H24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8" spans="1:10" x14ac:dyDescent="0.3">
      <c r="A248" s="22" t="s">
        <v>177</v>
      </c>
      <c r="B248" s="22" t="s">
        <v>138</v>
      </c>
      <c r="C248">
        <v>0</v>
      </c>
      <c r="D248" s="22" t="str">
        <f>IF(AdMatNew[[#This Row],[Value]]=0, "", IF(AdMatNew[[#This Row],[Value]]="0", "", IF(AND(ISNUMBER(SEARCH("*NLNode*", AdMatNew[[#This Row],[Attribute]])), ISNUMBER(SEARCH("*NLNode*",AdMatNew[[#This Row],[Column1]]))), "_to", IF(AND(ISNUMBER(SEARCH("*NLNode*", AdMatNew[[#This Row],[Attribute]]))), "_U", "_Q"))))</f>
        <v/>
      </c>
      <c r="E248" s="22" t="str">
        <f>IF(AdMatNew[[#This Row],[Value]]=0, "", IF(AdMatNew[[#This Row],[Value]]="0", "",IF(AND(ISNUMBER(SEARCH("*NLNode*", AdMatNew[[#This Row],[Attribute]])), ISNUMBER(SEARCH("*NLNode*",AdMatNew[[#This Row],[Column1]]))), "", IF(AND(ISNUMBER(SEARCH("*NLNode*", AdMatNew[[#This Row],[Attribute]]))), "_U", "_Q"))))</f>
        <v/>
      </c>
      <c r="F248" s="22" t="str">
        <f>IF(AdMatNew[[#This Row],[Value]]=0, "", IF(AdMatNew[[#This Row],[Value]]="0", "", AdMatNew[[#This Row],[Column1]]&amp;AdMatNew[[#This Row],[Column2]]&amp;"_"&amp;AdMatNew[[#This Row],[Attribute]]))</f>
        <v/>
      </c>
      <c r="G248" s="22" t="str">
        <f>IF(AdMatNew[[#This Row],[Value]]=0, "", IF(AdMatNew[[#This Row],[Value]]="0", "", AdMatNew[[#This Row],[Column3]]&amp;": "&amp;AdMatNew[[#This Row],[Column1]]&amp;" -&gt; "&amp;AdMatNew[[#This Row],[Attribute]]))</f>
        <v/>
      </c>
      <c r="H24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49" spans="1:10" x14ac:dyDescent="0.3">
      <c r="A249" s="22" t="s">
        <v>177</v>
      </c>
      <c r="B249" s="22" t="s">
        <v>138</v>
      </c>
      <c r="C249">
        <v>0</v>
      </c>
      <c r="D249" s="22" t="str">
        <f>IF(AdMatNew[[#This Row],[Value]]=0, "", IF(AdMatNew[[#This Row],[Value]]="0", "", IF(AND(ISNUMBER(SEARCH("*NLNode*", AdMatNew[[#This Row],[Attribute]])), ISNUMBER(SEARCH("*NLNode*",AdMatNew[[#This Row],[Column1]]))), "_to", IF(AND(ISNUMBER(SEARCH("*NLNode*", AdMatNew[[#This Row],[Attribute]]))), "_U", "_Q"))))</f>
        <v/>
      </c>
      <c r="E249" s="22" t="str">
        <f>IF(AdMatNew[[#This Row],[Value]]=0, "", IF(AdMatNew[[#This Row],[Value]]="0", "",IF(AND(ISNUMBER(SEARCH("*NLNode*", AdMatNew[[#This Row],[Attribute]])), ISNUMBER(SEARCH("*NLNode*",AdMatNew[[#This Row],[Column1]]))), "", IF(AND(ISNUMBER(SEARCH("*NLNode*", AdMatNew[[#This Row],[Attribute]]))), "_U", "_Q"))))</f>
        <v/>
      </c>
      <c r="F249" s="22" t="str">
        <f>IF(AdMatNew[[#This Row],[Value]]=0, "", IF(AdMatNew[[#This Row],[Value]]="0", "", AdMatNew[[#This Row],[Column1]]&amp;AdMatNew[[#This Row],[Column2]]&amp;"_"&amp;AdMatNew[[#This Row],[Attribute]]))</f>
        <v/>
      </c>
      <c r="G249" s="22" t="str">
        <f>IF(AdMatNew[[#This Row],[Value]]=0, "", IF(AdMatNew[[#This Row],[Value]]="0", "", AdMatNew[[#This Row],[Column3]]&amp;": "&amp;AdMatNew[[#This Row],[Column1]]&amp;" -&gt; "&amp;AdMatNew[[#This Row],[Attribute]]))</f>
        <v/>
      </c>
      <c r="H24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4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4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0" spans="1:10" x14ac:dyDescent="0.3">
      <c r="A250" s="22" t="s">
        <v>177</v>
      </c>
      <c r="B250" s="22" t="s">
        <v>138</v>
      </c>
      <c r="C250">
        <v>0</v>
      </c>
      <c r="D250" s="22" t="str">
        <f>IF(AdMatNew[[#This Row],[Value]]=0, "", IF(AdMatNew[[#This Row],[Value]]="0", "", IF(AND(ISNUMBER(SEARCH("*NLNode*", AdMatNew[[#This Row],[Attribute]])), ISNUMBER(SEARCH("*NLNode*",AdMatNew[[#This Row],[Column1]]))), "_to", IF(AND(ISNUMBER(SEARCH("*NLNode*", AdMatNew[[#This Row],[Attribute]]))), "_U", "_Q"))))</f>
        <v/>
      </c>
      <c r="E250" s="22" t="str">
        <f>IF(AdMatNew[[#This Row],[Value]]=0, "", IF(AdMatNew[[#This Row],[Value]]="0", "",IF(AND(ISNUMBER(SEARCH("*NLNode*", AdMatNew[[#This Row],[Attribute]])), ISNUMBER(SEARCH("*NLNode*",AdMatNew[[#This Row],[Column1]]))), "", IF(AND(ISNUMBER(SEARCH("*NLNode*", AdMatNew[[#This Row],[Attribute]]))), "_U", "_Q"))))</f>
        <v/>
      </c>
      <c r="F250" s="22" t="str">
        <f>IF(AdMatNew[[#This Row],[Value]]=0, "", IF(AdMatNew[[#This Row],[Value]]="0", "", AdMatNew[[#This Row],[Column1]]&amp;AdMatNew[[#This Row],[Column2]]&amp;"_"&amp;AdMatNew[[#This Row],[Attribute]]))</f>
        <v/>
      </c>
      <c r="G250" s="22" t="str">
        <f>IF(AdMatNew[[#This Row],[Value]]=0, "", IF(AdMatNew[[#This Row],[Value]]="0", "", AdMatNew[[#This Row],[Column3]]&amp;": "&amp;AdMatNew[[#This Row],[Column1]]&amp;" -&gt; "&amp;AdMatNew[[#This Row],[Attribute]]))</f>
        <v/>
      </c>
      <c r="H25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1" spans="1:10" x14ac:dyDescent="0.3">
      <c r="A251" s="22" t="s">
        <v>177</v>
      </c>
      <c r="B251" s="22" t="s">
        <v>138</v>
      </c>
      <c r="C251">
        <v>0</v>
      </c>
      <c r="D251" s="22" t="str">
        <f>IF(AdMatNew[[#This Row],[Value]]=0, "", IF(AdMatNew[[#This Row],[Value]]="0", "", IF(AND(ISNUMBER(SEARCH("*NLNode*", AdMatNew[[#This Row],[Attribute]])), ISNUMBER(SEARCH("*NLNode*",AdMatNew[[#This Row],[Column1]]))), "_to", IF(AND(ISNUMBER(SEARCH("*NLNode*", AdMatNew[[#This Row],[Attribute]]))), "_U", "_Q"))))</f>
        <v/>
      </c>
      <c r="E251" s="22" t="str">
        <f>IF(AdMatNew[[#This Row],[Value]]=0, "", IF(AdMatNew[[#This Row],[Value]]="0", "",IF(AND(ISNUMBER(SEARCH("*NLNode*", AdMatNew[[#This Row],[Attribute]])), ISNUMBER(SEARCH("*NLNode*",AdMatNew[[#This Row],[Column1]]))), "", IF(AND(ISNUMBER(SEARCH("*NLNode*", AdMatNew[[#This Row],[Attribute]]))), "_U", "_Q"))))</f>
        <v/>
      </c>
      <c r="F251" s="22" t="str">
        <f>IF(AdMatNew[[#This Row],[Value]]=0, "", IF(AdMatNew[[#This Row],[Value]]="0", "", AdMatNew[[#This Row],[Column1]]&amp;AdMatNew[[#This Row],[Column2]]&amp;"_"&amp;AdMatNew[[#This Row],[Attribute]]))</f>
        <v/>
      </c>
      <c r="G251" s="22" t="str">
        <f>IF(AdMatNew[[#This Row],[Value]]=0, "", IF(AdMatNew[[#This Row],[Value]]="0", "", AdMatNew[[#This Row],[Column3]]&amp;": "&amp;AdMatNew[[#This Row],[Column1]]&amp;" -&gt; "&amp;AdMatNew[[#This Row],[Attribute]]))</f>
        <v/>
      </c>
      <c r="H25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2" spans="1:10" x14ac:dyDescent="0.3">
      <c r="A252" s="22" t="s">
        <v>177</v>
      </c>
      <c r="B252" s="22" t="s">
        <v>138</v>
      </c>
      <c r="C252">
        <v>0</v>
      </c>
      <c r="D252" s="22" t="str">
        <f>IF(AdMatNew[[#This Row],[Value]]=0, "", IF(AdMatNew[[#This Row],[Value]]="0", "", IF(AND(ISNUMBER(SEARCH("*NLNode*", AdMatNew[[#This Row],[Attribute]])), ISNUMBER(SEARCH("*NLNode*",AdMatNew[[#This Row],[Column1]]))), "_to", IF(AND(ISNUMBER(SEARCH("*NLNode*", AdMatNew[[#This Row],[Attribute]]))), "_U", "_Q"))))</f>
        <v/>
      </c>
      <c r="E252" s="22" t="str">
        <f>IF(AdMatNew[[#This Row],[Value]]=0, "", IF(AdMatNew[[#This Row],[Value]]="0", "",IF(AND(ISNUMBER(SEARCH("*NLNode*", AdMatNew[[#This Row],[Attribute]])), ISNUMBER(SEARCH("*NLNode*",AdMatNew[[#This Row],[Column1]]))), "", IF(AND(ISNUMBER(SEARCH("*NLNode*", AdMatNew[[#This Row],[Attribute]]))), "_U", "_Q"))))</f>
        <v/>
      </c>
      <c r="F252" s="22" t="str">
        <f>IF(AdMatNew[[#This Row],[Value]]=0, "", IF(AdMatNew[[#This Row],[Value]]="0", "", AdMatNew[[#This Row],[Column1]]&amp;AdMatNew[[#This Row],[Column2]]&amp;"_"&amp;AdMatNew[[#This Row],[Attribute]]))</f>
        <v/>
      </c>
      <c r="G252" s="22" t="str">
        <f>IF(AdMatNew[[#This Row],[Value]]=0, "", IF(AdMatNew[[#This Row],[Value]]="0", "", AdMatNew[[#This Row],[Column3]]&amp;": "&amp;AdMatNew[[#This Row],[Column1]]&amp;" -&gt; "&amp;AdMatNew[[#This Row],[Attribute]]))</f>
        <v/>
      </c>
      <c r="H25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3" spans="1:10" x14ac:dyDescent="0.3">
      <c r="A253" s="22" t="s">
        <v>177</v>
      </c>
      <c r="B253" s="22" t="s">
        <v>138</v>
      </c>
      <c r="C253">
        <v>0</v>
      </c>
      <c r="D253" s="22" t="str">
        <f>IF(AdMatNew[[#This Row],[Value]]=0, "", IF(AdMatNew[[#This Row],[Value]]="0", "", IF(AND(ISNUMBER(SEARCH("*NLNode*", AdMatNew[[#This Row],[Attribute]])), ISNUMBER(SEARCH("*NLNode*",AdMatNew[[#This Row],[Column1]]))), "_to", IF(AND(ISNUMBER(SEARCH("*NLNode*", AdMatNew[[#This Row],[Attribute]]))), "_U", "_Q"))))</f>
        <v/>
      </c>
      <c r="E253" s="22" t="str">
        <f>IF(AdMatNew[[#This Row],[Value]]=0, "", IF(AdMatNew[[#This Row],[Value]]="0", "",IF(AND(ISNUMBER(SEARCH("*NLNode*", AdMatNew[[#This Row],[Attribute]])), ISNUMBER(SEARCH("*NLNode*",AdMatNew[[#This Row],[Column1]]))), "", IF(AND(ISNUMBER(SEARCH("*NLNode*", AdMatNew[[#This Row],[Attribute]]))), "_U", "_Q"))))</f>
        <v/>
      </c>
      <c r="F253" s="22" t="str">
        <f>IF(AdMatNew[[#This Row],[Value]]=0, "", IF(AdMatNew[[#This Row],[Value]]="0", "", AdMatNew[[#This Row],[Column1]]&amp;AdMatNew[[#This Row],[Column2]]&amp;"_"&amp;AdMatNew[[#This Row],[Attribute]]))</f>
        <v/>
      </c>
      <c r="G253" s="22" t="str">
        <f>IF(AdMatNew[[#This Row],[Value]]=0, "", IF(AdMatNew[[#This Row],[Value]]="0", "", AdMatNew[[#This Row],[Column3]]&amp;": "&amp;AdMatNew[[#This Row],[Column1]]&amp;" -&gt; "&amp;AdMatNew[[#This Row],[Attribute]]))</f>
        <v/>
      </c>
      <c r="H25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4" spans="1:10" x14ac:dyDescent="0.3">
      <c r="A254" s="22" t="s">
        <v>177</v>
      </c>
      <c r="B254" s="22" t="s">
        <v>138</v>
      </c>
      <c r="C254">
        <v>0</v>
      </c>
      <c r="D254" s="22" t="str">
        <f>IF(AdMatNew[[#This Row],[Value]]=0, "", IF(AdMatNew[[#This Row],[Value]]="0", "", IF(AND(ISNUMBER(SEARCH("*NLNode*", AdMatNew[[#This Row],[Attribute]])), ISNUMBER(SEARCH("*NLNode*",AdMatNew[[#This Row],[Column1]]))), "_to", IF(AND(ISNUMBER(SEARCH("*NLNode*", AdMatNew[[#This Row],[Attribute]]))), "_U", "_Q"))))</f>
        <v/>
      </c>
      <c r="E254" s="22" t="str">
        <f>IF(AdMatNew[[#This Row],[Value]]=0, "", IF(AdMatNew[[#This Row],[Value]]="0", "",IF(AND(ISNUMBER(SEARCH("*NLNode*", AdMatNew[[#This Row],[Attribute]])), ISNUMBER(SEARCH("*NLNode*",AdMatNew[[#This Row],[Column1]]))), "", IF(AND(ISNUMBER(SEARCH("*NLNode*", AdMatNew[[#This Row],[Attribute]]))), "_U", "_Q"))))</f>
        <v/>
      </c>
      <c r="F254" s="22" t="str">
        <f>IF(AdMatNew[[#This Row],[Value]]=0, "", IF(AdMatNew[[#This Row],[Value]]="0", "", AdMatNew[[#This Row],[Column1]]&amp;AdMatNew[[#This Row],[Column2]]&amp;"_"&amp;AdMatNew[[#This Row],[Attribute]]))</f>
        <v/>
      </c>
      <c r="G254" s="22" t="str">
        <f>IF(AdMatNew[[#This Row],[Value]]=0, "", IF(AdMatNew[[#This Row],[Value]]="0", "", AdMatNew[[#This Row],[Column3]]&amp;": "&amp;AdMatNew[[#This Row],[Column1]]&amp;" -&gt; "&amp;AdMatNew[[#This Row],[Attribute]]))</f>
        <v/>
      </c>
      <c r="H25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5" spans="1:10" x14ac:dyDescent="0.3">
      <c r="A255" s="22" t="s">
        <v>177</v>
      </c>
      <c r="B255" s="22" t="s">
        <v>138</v>
      </c>
      <c r="C255">
        <v>0</v>
      </c>
      <c r="D255" s="22" t="str">
        <f>IF(AdMatNew[[#This Row],[Value]]=0, "", IF(AdMatNew[[#This Row],[Value]]="0", "", IF(AND(ISNUMBER(SEARCH("*NLNode*", AdMatNew[[#This Row],[Attribute]])), ISNUMBER(SEARCH("*NLNode*",AdMatNew[[#This Row],[Column1]]))), "_to", IF(AND(ISNUMBER(SEARCH("*NLNode*", AdMatNew[[#This Row],[Attribute]]))), "_U", "_Q"))))</f>
        <v/>
      </c>
      <c r="E255" s="22" t="str">
        <f>IF(AdMatNew[[#This Row],[Value]]=0, "", IF(AdMatNew[[#This Row],[Value]]="0", "",IF(AND(ISNUMBER(SEARCH("*NLNode*", AdMatNew[[#This Row],[Attribute]])), ISNUMBER(SEARCH("*NLNode*",AdMatNew[[#This Row],[Column1]]))), "", IF(AND(ISNUMBER(SEARCH("*NLNode*", AdMatNew[[#This Row],[Attribute]]))), "_U", "_Q"))))</f>
        <v/>
      </c>
      <c r="F255" s="22" t="str">
        <f>IF(AdMatNew[[#This Row],[Value]]=0, "", IF(AdMatNew[[#This Row],[Value]]="0", "", AdMatNew[[#This Row],[Column1]]&amp;AdMatNew[[#This Row],[Column2]]&amp;"_"&amp;AdMatNew[[#This Row],[Attribute]]))</f>
        <v/>
      </c>
      <c r="G255" s="22" t="str">
        <f>IF(AdMatNew[[#This Row],[Value]]=0, "", IF(AdMatNew[[#This Row],[Value]]="0", "", AdMatNew[[#This Row],[Column3]]&amp;": "&amp;AdMatNew[[#This Row],[Column1]]&amp;" -&gt; "&amp;AdMatNew[[#This Row],[Attribute]]))</f>
        <v/>
      </c>
      <c r="H25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6" spans="1:10" x14ac:dyDescent="0.3">
      <c r="A256" s="22" t="s">
        <v>177</v>
      </c>
      <c r="B256" s="22" t="s">
        <v>138</v>
      </c>
      <c r="C256">
        <v>0</v>
      </c>
      <c r="D256" s="22" t="str">
        <f>IF(AdMatNew[[#This Row],[Value]]=0, "", IF(AdMatNew[[#This Row],[Value]]="0", "", IF(AND(ISNUMBER(SEARCH("*NLNode*", AdMatNew[[#This Row],[Attribute]])), ISNUMBER(SEARCH("*NLNode*",AdMatNew[[#This Row],[Column1]]))), "_to", IF(AND(ISNUMBER(SEARCH("*NLNode*", AdMatNew[[#This Row],[Attribute]]))), "_U", "_Q"))))</f>
        <v/>
      </c>
      <c r="E256" s="22" t="str">
        <f>IF(AdMatNew[[#This Row],[Value]]=0, "", IF(AdMatNew[[#This Row],[Value]]="0", "",IF(AND(ISNUMBER(SEARCH("*NLNode*", AdMatNew[[#This Row],[Attribute]])), ISNUMBER(SEARCH("*NLNode*",AdMatNew[[#This Row],[Column1]]))), "", IF(AND(ISNUMBER(SEARCH("*NLNode*", AdMatNew[[#This Row],[Attribute]]))), "_U", "_Q"))))</f>
        <v/>
      </c>
      <c r="F256" s="22" t="str">
        <f>IF(AdMatNew[[#This Row],[Value]]=0, "", IF(AdMatNew[[#This Row],[Value]]="0", "", AdMatNew[[#This Row],[Column1]]&amp;AdMatNew[[#This Row],[Column2]]&amp;"_"&amp;AdMatNew[[#This Row],[Attribute]]))</f>
        <v/>
      </c>
      <c r="G256" s="22" t="str">
        <f>IF(AdMatNew[[#This Row],[Value]]=0, "", IF(AdMatNew[[#This Row],[Value]]="0", "", AdMatNew[[#This Row],[Column3]]&amp;": "&amp;AdMatNew[[#This Row],[Column1]]&amp;" -&gt; "&amp;AdMatNew[[#This Row],[Attribute]]))</f>
        <v/>
      </c>
      <c r="H25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7" spans="1:10" x14ac:dyDescent="0.3">
      <c r="A257" s="22" t="s">
        <v>177</v>
      </c>
      <c r="B257" s="22" t="s">
        <v>138</v>
      </c>
      <c r="C257">
        <v>0</v>
      </c>
      <c r="D257" s="22" t="str">
        <f>IF(AdMatNew[[#This Row],[Value]]=0, "", IF(AdMatNew[[#This Row],[Value]]="0", "", IF(AND(ISNUMBER(SEARCH("*NLNode*", AdMatNew[[#This Row],[Attribute]])), ISNUMBER(SEARCH("*NLNode*",AdMatNew[[#This Row],[Column1]]))), "_to", IF(AND(ISNUMBER(SEARCH("*NLNode*", AdMatNew[[#This Row],[Attribute]]))), "_U", "_Q"))))</f>
        <v/>
      </c>
      <c r="E257" s="22" t="str">
        <f>IF(AdMatNew[[#This Row],[Value]]=0, "", IF(AdMatNew[[#This Row],[Value]]="0", "",IF(AND(ISNUMBER(SEARCH("*NLNode*", AdMatNew[[#This Row],[Attribute]])), ISNUMBER(SEARCH("*NLNode*",AdMatNew[[#This Row],[Column1]]))), "", IF(AND(ISNUMBER(SEARCH("*NLNode*", AdMatNew[[#This Row],[Attribute]]))), "_U", "_Q"))))</f>
        <v/>
      </c>
      <c r="F257" s="22" t="str">
        <f>IF(AdMatNew[[#This Row],[Value]]=0, "", IF(AdMatNew[[#This Row],[Value]]="0", "", AdMatNew[[#This Row],[Column1]]&amp;AdMatNew[[#This Row],[Column2]]&amp;"_"&amp;AdMatNew[[#This Row],[Attribute]]))</f>
        <v/>
      </c>
      <c r="G257" s="22" t="str">
        <f>IF(AdMatNew[[#This Row],[Value]]=0, "", IF(AdMatNew[[#This Row],[Value]]="0", "", AdMatNew[[#This Row],[Column3]]&amp;": "&amp;AdMatNew[[#This Row],[Column1]]&amp;" -&gt; "&amp;AdMatNew[[#This Row],[Attribute]]))</f>
        <v/>
      </c>
      <c r="H25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8" spans="1:10" x14ac:dyDescent="0.3">
      <c r="A258" s="22" t="s">
        <v>177</v>
      </c>
      <c r="B258" s="22" t="s">
        <v>138</v>
      </c>
      <c r="C258">
        <v>0</v>
      </c>
      <c r="D258" s="22" t="str">
        <f>IF(AdMatNew[[#This Row],[Value]]=0, "", IF(AdMatNew[[#This Row],[Value]]="0", "", IF(AND(ISNUMBER(SEARCH("*NLNode*", AdMatNew[[#This Row],[Attribute]])), ISNUMBER(SEARCH("*NLNode*",AdMatNew[[#This Row],[Column1]]))), "_to", IF(AND(ISNUMBER(SEARCH("*NLNode*", AdMatNew[[#This Row],[Attribute]]))), "_U", "_Q"))))</f>
        <v/>
      </c>
      <c r="E258" s="22" t="str">
        <f>IF(AdMatNew[[#This Row],[Value]]=0, "", IF(AdMatNew[[#This Row],[Value]]="0", "",IF(AND(ISNUMBER(SEARCH("*NLNode*", AdMatNew[[#This Row],[Attribute]])), ISNUMBER(SEARCH("*NLNode*",AdMatNew[[#This Row],[Column1]]))), "", IF(AND(ISNUMBER(SEARCH("*NLNode*", AdMatNew[[#This Row],[Attribute]]))), "_U", "_Q"))))</f>
        <v/>
      </c>
      <c r="F258" s="22" t="str">
        <f>IF(AdMatNew[[#This Row],[Value]]=0, "", IF(AdMatNew[[#This Row],[Value]]="0", "", AdMatNew[[#This Row],[Column1]]&amp;AdMatNew[[#This Row],[Column2]]&amp;"_"&amp;AdMatNew[[#This Row],[Attribute]]))</f>
        <v/>
      </c>
      <c r="G258" s="22" t="str">
        <f>IF(AdMatNew[[#This Row],[Value]]=0, "", IF(AdMatNew[[#This Row],[Value]]="0", "", AdMatNew[[#This Row],[Column3]]&amp;": "&amp;AdMatNew[[#This Row],[Column1]]&amp;" -&gt; "&amp;AdMatNew[[#This Row],[Attribute]]))</f>
        <v/>
      </c>
      <c r="H25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59" spans="1:10" x14ac:dyDescent="0.3">
      <c r="A259" s="22" t="s">
        <v>177</v>
      </c>
      <c r="B259" s="22" t="s">
        <v>138</v>
      </c>
      <c r="C259">
        <v>0</v>
      </c>
      <c r="D259" s="22" t="str">
        <f>IF(AdMatNew[[#This Row],[Value]]=0, "", IF(AdMatNew[[#This Row],[Value]]="0", "", IF(AND(ISNUMBER(SEARCH("*NLNode*", AdMatNew[[#This Row],[Attribute]])), ISNUMBER(SEARCH("*NLNode*",AdMatNew[[#This Row],[Column1]]))), "_to", IF(AND(ISNUMBER(SEARCH("*NLNode*", AdMatNew[[#This Row],[Attribute]]))), "_U", "_Q"))))</f>
        <v/>
      </c>
      <c r="E259" s="22" t="str">
        <f>IF(AdMatNew[[#This Row],[Value]]=0, "", IF(AdMatNew[[#This Row],[Value]]="0", "",IF(AND(ISNUMBER(SEARCH("*NLNode*", AdMatNew[[#This Row],[Attribute]])), ISNUMBER(SEARCH("*NLNode*",AdMatNew[[#This Row],[Column1]]))), "", IF(AND(ISNUMBER(SEARCH("*NLNode*", AdMatNew[[#This Row],[Attribute]]))), "_U", "_Q"))))</f>
        <v/>
      </c>
      <c r="F259" s="22" t="str">
        <f>IF(AdMatNew[[#This Row],[Value]]=0, "", IF(AdMatNew[[#This Row],[Value]]="0", "", AdMatNew[[#This Row],[Column1]]&amp;AdMatNew[[#This Row],[Column2]]&amp;"_"&amp;AdMatNew[[#This Row],[Attribute]]))</f>
        <v/>
      </c>
      <c r="G259" s="22" t="str">
        <f>IF(AdMatNew[[#This Row],[Value]]=0, "", IF(AdMatNew[[#This Row],[Value]]="0", "", AdMatNew[[#This Row],[Column3]]&amp;": "&amp;AdMatNew[[#This Row],[Column1]]&amp;" -&gt; "&amp;AdMatNew[[#This Row],[Attribute]]))</f>
        <v/>
      </c>
      <c r="H25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5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5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0" spans="1:10" x14ac:dyDescent="0.3">
      <c r="A260" s="22" t="s">
        <v>177</v>
      </c>
      <c r="B260" s="22" t="s">
        <v>138</v>
      </c>
      <c r="C260">
        <v>0</v>
      </c>
      <c r="D260" s="22" t="str">
        <f>IF(AdMatNew[[#This Row],[Value]]=0, "", IF(AdMatNew[[#This Row],[Value]]="0", "", IF(AND(ISNUMBER(SEARCH("*NLNode*", AdMatNew[[#This Row],[Attribute]])), ISNUMBER(SEARCH("*NLNode*",AdMatNew[[#This Row],[Column1]]))), "_to", IF(AND(ISNUMBER(SEARCH("*NLNode*", AdMatNew[[#This Row],[Attribute]]))), "_U", "_Q"))))</f>
        <v/>
      </c>
      <c r="E260" s="22" t="str">
        <f>IF(AdMatNew[[#This Row],[Value]]=0, "", IF(AdMatNew[[#This Row],[Value]]="0", "",IF(AND(ISNUMBER(SEARCH("*NLNode*", AdMatNew[[#This Row],[Attribute]])), ISNUMBER(SEARCH("*NLNode*",AdMatNew[[#This Row],[Column1]]))), "", IF(AND(ISNUMBER(SEARCH("*NLNode*", AdMatNew[[#This Row],[Attribute]]))), "_U", "_Q"))))</f>
        <v/>
      </c>
      <c r="F260" s="22" t="str">
        <f>IF(AdMatNew[[#This Row],[Value]]=0, "", IF(AdMatNew[[#This Row],[Value]]="0", "", AdMatNew[[#This Row],[Column1]]&amp;AdMatNew[[#This Row],[Column2]]&amp;"_"&amp;AdMatNew[[#This Row],[Attribute]]))</f>
        <v/>
      </c>
      <c r="G260" s="22" t="str">
        <f>IF(AdMatNew[[#This Row],[Value]]=0, "", IF(AdMatNew[[#This Row],[Value]]="0", "", AdMatNew[[#This Row],[Column3]]&amp;": "&amp;AdMatNew[[#This Row],[Column1]]&amp;" -&gt; "&amp;AdMatNew[[#This Row],[Attribute]]))</f>
        <v/>
      </c>
      <c r="H26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1" spans="1:10" x14ac:dyDescent="0.3">
      <c r="A261" s="22" t="s">
        <v>177</v>
      </c>
      <c r="B261" s="22" t="s">
        <v>138</v>
      </c>
      <c r="C261">
        <v>0</v>
      </c>
      <c r="D261" s="22" t="str">
        <f>IF(AdMatNew[[#This Row],[Value]]=0, "", IF(AdMatNew[[#This Row],[Value]]="0", "", IF(AND(ISNUMBER(SEARCH("*NLNode*", AdMatNew[[#This Row],[Attribute]])), ISNUMBER(SEARCH("*NLNode*",AdMatNew[[#This Row],[Column1]]))), "_to", IF(AND(ISNUMBER(SEARCH("*NLNode*", AdMatNew[[#This Row],[Attribute]]))), "_U", "_Q"))))</f>
        <v/>
      </c>
      <c r="E261" s="22" t="str">
        <f>IF(AdMatNew[[#This Row],[Value]]=0, "", IF(AdMatNew[[#This Row],[Value]]="0", "",IF(AND(ISNUMBER(SEARCH("*NLNode*", AdMatNew[[#This Row],[Attribute]])), ISNUMBER(SEARCH("*NLNode*",AdMatNew[[#This Row],[Column1]]))), "", IF(AND(ISNUMBER(SEARCH("*NLNode*", AdMatNew[[#This Row],[Attribute]]))), "_U", "_Q"))))</f>
        <v/>
      </c>
      <c r="F261" s="22" t="str">
        <f>IF(AdMatNew[[#This Row],[Value]]=0, "", IF(AdMatNew[[#This Row],[Value]]="0", "", AdMatNew[[#This Row],[Column1]]&amp;AdMatNew[[#This Row],[Column2]]&amp;"_"&amp;AdMatNew[[#This Row],[Attribute]]))</f>
        <v/>
      </c>
      <c r="G261" s="22" t="str">
        <f>IF(AdMatNew[[#This Row],[Value]]=0, "", IF(AdMatNew[[#This Row],[Value]]="0", "", AdMatNew[[#This Row],[Column3]]&amp;": "&amp;AdMatNew[[#This Row],[Column1]]&amp;" -&gt; "&amp;AdMatNew[[#This Row],[Attribute]]))</f>
        <v/>
      </c>
      <c r="H26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2" spans="1:10" x14ac:dyDescent="0.3">
      <c r="A262" s="22" t="s">
        <v>177</v>
      </c>
      <c r="B262" s="22" t="s">
        <v>138</v>
      </c>
      <c r="C262">
        <v>0</v>
      </c>
      <c r="D262" s="22" t="str">
        <f>IF(AdMatNew[[#This Row],[Value]]=0, "", IF(AdMatNew[[#This Row],[Value]]="0", "", IF(AND(ISNUMBER(SEARCH("*NLNode*", AdMatNew[[#This Row],[Attribute]])), ISNUMBER(SEARCH("*NLNode*",AdMatNew[[#This Row],[Column1]]))), "_to", IF(AND(ISNUMBER(SEARCH("*NLNode*", AdMatNew[[#This Row],[Attribute]]))), "_U", "_Q"))))</f>
        <v/>
      </c>
      <c r="E262" s="22" t="str">
        <f>IF(AdMatNew[[#This Row],[Value]]=0, "", IF(AdMatNew[[#This Row],[Value]]="0", "",IF(AND(ISNUMBER(SEARCH("*NLNode*", AdMatNew[[#This Row],[Attribute]])), ISNUMBER(SEARCH("*NLNode*",AdMatNew[[#This Row],[Column1]]))), "", IF(AND(ISNUMBER(SEARCH("*NLNode*", AdMatNew[[#This Row],[Attribute]]))), "_U", "_Q"))))</f>
        <v/>
      </c>
      <c r="F262" s="22" t="str">
        <f>IF(AdMatNew[[#This Row],[Value]]=0, "", IF(AdMatNew[[#This Row],[Value]]="0", "", AdMatNew[[#This Row],[Column1]]&amp;AdMatNew[[#This Row],[Column2]]&amp;"_"&amp;AdMatNew[[#This Row],[Attribute]]))</f>
        <v/>
      </c>
      <c r="G262" s="22" t="str">
        <f>IF(AdMatNew[[#This Row],[Value]]=0, "", IF(AdMatNew[[#This Row],[Value]]="0", "", AdMatNew[[#This Row],[Column3]]&amp;": "&amp;AdMatNew[[#This Row],[Column1]]&amp;" -&gt; "&amp;AdMatNew[[#This Row],[Attribute]]))</f>
        <v/>
      </c>
      <c r="H26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3" spans="1:10" x14ac:dyDescent="0.3">
      <c r="A263" s="22" t="s">
        <v>177</v>
      </c>
      <c r="B263" s="22" t="s">
        <v>138</v>
      </c>
      <c r="C263">
        <v>0</v>
      </c>
      <c r="D263" s="22" t="str">
        <f>IF(AdMatNew[[#This Row],[Value]]=0, "", IF(AdMatNew[[#This Row],[Value]]="0", "", IF(AND(ISNUMBER(SEARCH("*NLNode*", AdMatNew[[#This Row],[Attribute]])), ISNUMBER(SEARCH("*NLNode*",AdMatNew[[#This Row],[Column1]]))), "_to", IF(AND(ISNUMBER(SEARCH("*NLNode*", AdMatNew[[#This Row],[Attribute]]))), "_U", "_Q"))))</f>
        <v/>
      </c>
      <c r="E263" s="22" t="str">
        <f>IF(AdMatNew[[#This Row],[Value]]=0, "", IF(AdMatNew[[#This Row],[Value]]="0", "",IF(AND(ISNUMBER(SEARCH("*NLNode*", AdMatNew[[#This Row],[Attribute]])), ISNUMBER(SEARCH("*NLNode*",AdMatNew[[#This Row],[Column1]]))), "", IF(AND(ISNUMBER(SEARCH("*NLNode*", AdMatNew[[#This Row],[Attribute]]))), "_U", "_Q"))))</f>
        <v/>
      </c>
      <c r="F263" s="22" t="str">
        <f>IF(AdMatNew[[#This Row],[Value]]=0, "", IF(AdMatNew[[#This Row],[Value]]="0", "", AdMatNew[[#This Row],[Column1]]&amp;AdMatNew[[#This Row],[Column2]]&amp;"_"&amp;AdMatNew[[#This Row],[Attribute]]))</f>
        <v/>
      </c>
      <c r="G263" s="22" t="str">
        <f>IF(AdMatNew[[#This Row],[Value]]=0, "", IF(AdMatNew[[#This Row],[Value]]="0", "", AdMatNew[[#This Row],[Column3]]&amp;": "&amp;AdMatNew[[#This Row],[Column1]]&amp;" -&gt; "&amp;AdMatNew[[#This Row],[Attribute]]))</f>
        <v/>
      </c>
      <c r="H26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4" spans="1:10" x14ac:dyDescent="0.3">
      <c r="A264" s="22" t="s">
        <v>177</v>
      </c>
      <c r="B264" s="22" t="s">
        <v>138</v>
      </c>
      <c r="C264">
        <v>0</v>
      </c>
      <c r="D264" s="22" t="str">
        <f>IF(AdMatNew[[#This Row],[Value]]=0, "", IF(AdMatNew[[#This Row],[Value]]="0", "", IF(AND(ISNUMBER(SEARCH("*NLNode*", AdMatNew[[#This Row],[Attribute]])), ISNUMBER(SEARCH("*NLNode*",AdMatNew[[#This Row],[Column1]]))), "_to", IF(AND(ISNUMBER(SEARCH("*NLNode*", AdMatNew[[#This Row],[Attribute]]))), "_U", "_Q"))))</f>
        <v/>
      </c>
      <c r="E264" s="22" t="str">
        <f>IF(AdMatNew[[#This Row],[Value]]=0, "", IF(AdMatNew[[#This Row],[Value]]="0", "",IF(AND(ISNUMBER(SEARCH("*NLNode*", AdMatNew[[#This Row],[Attribute]])), ISNUMBER(SEARCH("*NLNode*",AdMatNew[[#This Row],[Column1]]))), "", IF(AND(ISNUMBER(SEARCH("*NLNode*", AdMatNew[[#This Row],[Attribute]]))), "_U", "_Q"))))</f>
        <v/>
      </c>
      <c r="F264" s="22" t="str">
        <f>IF(AdMatNew[[#This Row],[Value]]=0, "", IF(AdMatNew[[#This Row],[Value]]="0", "", AdMatNew[[#This Row],[Column1]]&amp;AdMatNew[[#This Row],[Column2]]&amp;"_"&amp;AdMatNew[[#This Row],[Attribute]]))</f>
        <v/>
      </c>
      <c r="G264" s="22" t="str">
        <f>IF(AdMatNew[[#This Row],[Value]]=0, "", IF(AdMatNew[[#This Row],[Value]]="0", "", AdMatNew[[#This Row],[Column3]]&amp;": "&amp;AdMatNew[[#This Row],[Column1]]&amp;" -&gt; "&amp;AdMatNew[[#This Row],[Attribute]]))</f>
        <v/>
      </c>
      <c r="H26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5" spans="1:10" x14ac:dyDescent="0.3">
      <c r="A265" s="22" t="s">
        <v>177</v>
      </c>
      <c r="B265" s="22" t="s">
        <v>138</v>
      </c>
      <c r="C265">
        <v>0</v>
      </c>
      <c r="D265" s="22" t="str">
        <f>IF(AdMatNew[[#This Row],[Value]]=0, "", IF(AdMatNew[[#This Row],[Value]]="0", "", IF(AND(ISNUMBER(SEARCH("*NLNode*", AdMatNew[[#This Row],[Attribute]])), ISNUMBER(SEARCH("*NLNode*",AdMatNew[[#This Row],[Column1]]))), "_to", IF(AND(ISNUMBER(SEARCH("*NLNode*", AdMatNew[[#This Row],[Attribute]]))), "_U", "_Q"))))</f>
        <v/>
      </c>
      <c r="E265" s="22" t="str">
        <f>IF(AdMatNew[[#This Row],[Value]]=0, "", IF(AdMatNew[[#This Row],[Value]]="0", "",IF(AND(ISNUMBER(SEARCH("*NLNode*", AdMatNew[[#This Row],[Attribute]])), ISNUMBER(SEARCH("*NLNode*",AdMatNew[[#This Row],[Column1]]))), "", IF(AND(ISNUMBER(SEARCH("*NLNode*", AdMatNew[[#This Row],[Attribute]]))), "_U", "_Q"))))</f>
        <v/>
      </c>
      <c r="F265" s="22" t="str">
        <f>IF(AdMatNew[[#This Row],[Value]]=0, "", IF(AdMatNew[[#This Row],[Value]]="0", "", AdMatNew[[#This Row],[Column1]]&amp;AdMatNew[[#This Row],[Column2]]&amp;"_"&amp;AdMatNew[[#This Row],[Attribute]]))</f>
        <v/>
      </c>
      <c r="G265" s="22" t="str">
        <f>IF(AdMatNew[[#This Row],[Value]]=0, "", IF(AdMatNew[[#This Row],[Value]]="0", "", AdMatNew[[#This Row],[Column3]]&amp;": "&amp;AdMatNew[[#This Row],[Column1]]&amp;" -&gt; "&amp;AdMatNew[[#This Row],[Attribute]]))</f>
        <v/>
      </c>
      <c r="H26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6" spans="1:10" x14ac:dyDescent="0.3">
      <c r="A266" s="22" t="s">
        <v>177</v>
      </c>
      <c r="B266" s="22" t="s">
        <v>138</v>
      </c>
      <c r="C266">
        <v>0</v>
      </c>
      <c r="D266" s="22" t="str">
        <f>IF(AdMatNew[[#This Row],[Value]]=0, "", IF(AdMatNew[[#This Row],[Value]]="0", "", IF(AND(ISNUMBER(SEARCH("*NLNode*", AdMatNew[[#This Row],[Attribute]])), ISNUMBER(SEARCH("*NLNode*",AdMatNew[[#This Row],[Column1]]))), "_to", IF(AND(ISNUMBER(SEARCH("*NLNode*", AdMatNew[[#This Row],[Attribute]]))), "_U", "_Q"))))</f>
        <v/>
      </c>
      <c r="E266" s="22" t="str">
        <f>IF(AdMatNew[[#This Row],[Value]]=0, "", IF(AdMatNew[[#This Row],[Value]]="0", "",IF(AND(ISNUMBER(SEARCH("*NLNode*", AdMatNew[[#This Row],[Attribute]])), ISNUMBER(SEARCH("*NLNode*",AdMatNew[[#This Row],[Column1]]))), "", IF(AND(ISNUMBER(SEARCH("*NLNode*", AdMatNew[[#This Row],[Attribute]]))), "_U", "_Q"))))</f>
        <v/>
      </c>
      <c r="F266" s="22" t="str">
        <f>IF(AdMatNew[[#This Row],[Value]]=0, "", IF(AdMatNew[[#This Row],[Value]]="0", "", AdMatNew[[#This Row],[Column1]]&amp;AdMatNew[[#This Row],[Column2]]&amp;"_"&amp;AdMatNew[[#This Row],[Attribute]]))</f>
        <v/>
      </c>
      <c r="G266" s="22" t="str">
        <f>IF(AdMatNew[[#This Row],[Value]]=0, "", IF(AdMatNew[[#This Row],[Value]]="0", "", AdMatNew[[#This Row],[Column3]]&amp;": "&amp;AdMatNew[[#This Row],[Column1]]&amp;" -&gt; "&amp;AdMatNew[[#This Row],[Attribute]]))</f>
        <v/>
      </c>
      <c r="H26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7" spans="1:10" x14ac:dyDescent="0.3">
      <c r="A267" s="22" t="s">
        <v>177</v>
      </c>
      <c r="B267" s="22" t="s">
        <v>138</v>
      </c>
      <c r="C267">
        <v>0</v>
      </c>
      <c r="D267" s="22" t="str">
        <f>IF(AdMatNew[[#This Row],[Value]]=0, "", IF(AdMatNew[[#This Row],[Value]]="0", "", IF(AND(ISNUMBER(SEARCH("*NLNode*", AdMatNew[[#This Row],[Attribute]])), ISNUMBER(SEARCH("*NLNode*",AdMatNew[[#This Row],[Column1]]))), "_to", IF(AND(ISNUMBER(SEARCH("*NLNode*", AdMatNew[[#This Row],[Attribute]]))), "_U", "_Q"))))</f>
        <v/>
      </c>
      <c r="E267" s="22" t="str">
        <f>IF(AdMatNew[[#This Row],[Value]]=0, "", IF(AdMatNew[[#This Row],[Value]]="0", "",IF(AND(ISNUMBER(SEARCH("*NLNode*", AdMatNew[[#This Row],[Attribute]])), ISNUMBER(SEARCH("*NLNode*",AdMatNew[[#This Row],[Column1]]))), "", IF(AND(ISNUMBER(SEARCH("*NLNode*", AdMatNew[[#This Row],[Attribute]]))), "_U", "_Q"))))</f>
        <v/>
      </c>
      <c r="F267" s="22" t="str">
        <f>IF(AdMatNew[[#This Row],[Value]]=0, "", IF(AdMatNew[[#This Row],[Value]]="0", "", AdMatNew[[#This Row],[Column1]]&amp;AdMatNew[[#This Row],[Column2]]&amp;"_"&amp;AdMatNew[[#This Row],[Attribute]]))</f>
        <v/>
      </c>
      <c r="G267" s="22" t="str">
        <f>IF(AdMatNew[[#This Row],[Value]]=0, "", IF(AdMatNew[[#This Row],[Value]]="0", "", AdMatNew[[#This Row],[Column3]]&amp;": "&amp;AdMatNew[[#This Row],[Column1]]&amp;" -&gt; "&amp;AdMatNew[[#This Row],[Attribute]]))</f>
        <v/>
      </c>
      <c r="H26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8" spans="1:10" x14ac:dyDescent="0.3">
      <c r="A268" s="22" t="s">
        <v>177</v>
      </c>
      <c r="B268" s="22" t="s">
        <v>138</v>
      </c>
      <c r="C268">
        <v>0</v>
      </c>
      <c r="D268" s="22" t="str">
        <f>IF(AdMatNew[[#This Row],[Value]]=0, "", IF(AdMatNew[[#This Row],[Value]]="0", "", IF(AND(ISNUMBER(SEARCH("*NLNode*", AdMatNew[[#This Row],[Attribute]])), ISNUMBER(SEARCH("*NLNode*",AdMatNew[[#This Row],[Column1]]))), "_to", IF(AND(ISNUMBER(SEARCH("*NLNode*", AdMatNew[[#This Row],[Attribute]]))), "_U", "_Q"))))</f>
        <v/>
      </c>
      <c r="E268" s="22" t="str">
        <f>IF(AdMatNew[[#This Row],[Value]]=0, "", IF(AdMatNew[[#This Row],[Value]]="0", "",IF(AND(ISNUMBER(SEARCH("*NLNode*", AdMatNew[[#This Row],[Attribute]])), ISNUMBER(SEARCH("*NLNode*",AdMatNew[[#This Row],[Column1]]))), "", IF(AND(ISNUMBER(SEARCH("*NLNode*", AdMatNew[[#This Row],[Attribute]]))), "_U", "_Q"))))</f>
        <v/>
      </c>
      <c r="F268" s="22" t="str">
        <f>IF(AdMatNew[[#This Row],[Value]]=0, "", IF(AdMatNew[[#This Row],[Value]]="0", "", AdMatNew[[#This Row],[Column1]]&amp;AdMatNew[[#This Row],[Column2]]&amp;"_"&amp;AdMatNew[[#This Row],[Attribute]]))</f>
        <v/>
      </c>
      <c r="G268" s="22" t="str">
        <f>IF(AdMatNew[[#This Row],[Value]]=0, "", IF(AdMatNew[[#This Row],[Value]]="0", "", AdMatNew[[#This Row],[Column3]]&amp;": "&amp;AdMatNew[[#This Row],[Column1]]&amp;" -&gt; "&amp;AdMatNew[[#This Row],[Attribute]]))</f>
        <v/>
      </c>
      <c r="H26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69" spans="1:10" x14ac:dyDescent="0.3">
      <c r="A269" s="22" t="s">
        <v>177</v>
      </c>
      <c r="B269" s="22" t="s">
        <v>138</v>
      </c>
      <c r="C269">
        <v>0</v>
      </c>
      <c r="D269" s="22" t="str">
        <f>IF(AdMatNew[[#This Row],[Value]]=0, "", IF(AdMatNew[[#This Row],[Value]]="0", "", IF(AND(ISNUMBER(SEARCH("*NLNode*", AdMatNew[[#This Row],[Attribute]])), ISNUMBER(SEARCH("*NLNode*",AdMatNew[[#This Row],[Column1]]))), "_to", IF(AND(ISNUMBER(SEARCH("*NLNode*", AdMatNew[[#This Row],[Attribute]]))), "_U", "_Q"))))</f>
        <v/>
      </c>
      <c r="E269" s="22" t="str">
        <f>IF(AdMatNew[[#This Row],[Value]]=0, "", IF(AdMatNew[[#This Row],[Value]]="0", "",IF(AND(ISNUMBER(SEARCH("*NLNode*", AdMatNew[[#This Row],[Attribute]])), ISNUMBER(SEARCH("*NLNode*",AdMatNew[[#This Row],[Column1]]))), "", IF(AND(ISNUMBER(SEARCH("*NLNode*", AdMatNew[[#This Row],[Attribute]]))), "_U", "_Q"))))</f>
        <v/>
      </c>
      <c r="F269" s="22" t="str">
        <f>IF(AdMatNew[[#This Row],[Value]]=0, "", IF(AdMatNew[[#This Row],[Value]]="0", "", AdMatNew[[#This Row],[Column1]]&amp;AdMatNew[[#This Row],[Column2]]&amp;"_"&amp;AdMatNew[[#This Row],[Attribute]]))</f>
        <v/>
      </c>
      <c r="G269" s="22" t="str">
        <f>IF(AdMatNew[[#This Row],[Value]]=0, "", IF(AdMatNew[[#This Row],[Value]]="0", "", AdMatNew[[#This Row],[Column3]]&amp;": "&amp;AdMatNew[[#This Row],[Column1]]&amp;" -&gt; "&amp;AdMatNew[[#This Row],[Attribute]]))</f>
        <v/>
      </c>
      <c r="H26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6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6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0" spans="1:10" x14ac:dyDescent="0.3">
      <c r="A270" s="22" t="s">
        <v>177</v>
      </c>
      <c r="B270" s="22" t="s">
        <v>138</v>
      </c>
      <c r="C270">
        <v>0</v>
      </c>
      <c r="D270" s="22" t="str">
        <f>IF(AdMatNew[[#This Row],[Value]]=0, "", IF(AdMatNew[[#This Row],[Value]]="0", "", IF(AND(ISNUMBER(SEARCH("*NLNode*", AdMatNew[[#This Row],[Attribute]])), ISNUMBER(SEARCH("*NLNode*",AdMatNew[[#This Row],[Column1]]))), "_to", IF(AND(ISNUMBER(SEARCH("*NLNode*", AdMatNew[[#This Row],[Attribute]]))), "_U", "_Q"))))</f>
        <v/>
      </c>
      <c r="E270" s="22" t="str">
        <f>IF(AdMatNew[[#This Row],[Value]]=0, "", IF(AdMatNew[[#This Row],[Value]]="0", "",IF(AND(ISNUMBER(SEARCH("*NLNode*", AdMatNew[[#This Row],[Attribute]])), ISNUMBER(SEARCH("*NLNode*",AdMatNew[[#This Row],[Column1]]))), "", IF(AND(ISNUMBER(SEARCH("*NLNode*", AdMatNew[[#This Row],[Attribute]]))), "_U", "_Q"))))</f>
        <v/>
      </c>
      <c r="F270" s="22" t="str">
        <f>IF(AdMatNew[[#This Row],[Value]]=0, "", IF(AdMatNew[[#This Row],[Value]]="0", "", AdMatNew[[#This Row],[Column1]]&amp;AdMatNew[[#This Row],[Column2]]&amp;"_"&amp;AdMatNew[[#This Row],[Attribute]]))</f>
        <v/>
      </c>
      <c r="G270" s="22" t="str">
        <f>IF(AdMatNew[[#This Row],[Value]]=0, "", IF(AdMatNew[[#This Row],[Value]]="0", "", AdMatNew[[#This Row],[Column3]]&amp;": "&amp;AdMatNew[[#This Row],[Column1]]&amp;" -&gt; "&amp;AdMatNew[[#This Row],[Attribute]]))</f>
        <v/>
      </c>
      <c r="H27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1" spans="1:10" x14ac:dyDescent="0.3">
      <c r="A271" s="22" t="s">
        <v>177</v>
      </c>
      <c r="B271" s="22" t="s">
        <v>138</v>
      </c>
      <c r="C271">
        <v>0</v>
      </c>
      <c r="D271" s="22" t="str">
        <f>IF(AdMatNew[[#This Row],[Value]]=0, "", IF(AdMatNew[[#This Row],[Value]]="0", "", IF(AND(ISNUMBER(SEARCH("*NLNode*", AdMatNew[[#This Row],[Attribute]])), ISNUMBER(SEARCH("*NLNode*",AdMatNew[[#This Row],[Column1]]))), "_to", IF(AND(ISNUMBER(SEARCH("*NLNode*", AdMatNew[[#This Row],[Attribute]]))), "_U", "_Q"))))</f>
        <v/>
      </c>
      <c r="E271" s="22" t="str">
        <f>IF(AdMatNew[[#This Row],[Value]]=0, "", IF(AdMatNew[[#This Row],[Value]]="0", "",IF(AND(ISNUMBER(SEARCH("*NLNode*", AdMatNew[[#This Row],[Attribute]])), ISNUMBER(SEARCH("*NLNode*",AdMatNew[[#This Row],[Column1]]))), "", IF(AND(ISNUMBER(SEARCH("*NLNode*", AdMatNew[[#This Row],[Attribute]]))), "_U", "_Q"))))</f>
        <v/>
      </c>
      <c r="F271" s="22" t="str">
        <f>IF(AdMatNew[[#This Row],[Value]]=0, "", IF(AdMatNew[[#This Row],[Value]]="0", "", AdMatNew[[#This Row],[Column1]]&amp;AdMatNew[[#This Row],[Column2]]&amp;"_"&amp;AdMatNew[[#This Row],[Attribute]]))</f>
        <v/>
      </c>
      <c r="G271" s="22" t="str">
        <f>IF(AdMatNew[[#This Row],[Value]]=0, "", IF(AdMatNew[[#This Row],[Value]]="0", "", AdMatNew[[#This Row],[Column3]]&amp;": "&amp;AdMatNew[[#This Row],[Column1]]&amp;" -&gt; "&amp;AdMatNew[[#This Row],[Attribute]]))</f>
        <v/>
      </c>
      <c r="H27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2" spans="1:10" x14ac:dyDescent="0.3">
      <c r="A272" s="22" t="s">
        <v>177</v>
      </c>
      <c r="B272" s="22" t="s">
        <v>138</v>
      </c>
      <c r="C272">
        <v>0</v>
      </c>
      <c r="D272" s="22" t="str">
        <f>IF(AdMatNew[[#This Row],[Value]]=0, "", IF(AdMatNew[[#This Row],[Value]]="0", "", IF(AND(ISNUMBER(SEARCH("*NLNode*", AdMatNew[[#This Row],[Attribute]])), ISNUMBER(SEARCH("*NLNode*",AdMatNew[[#This Row],[Column1]]))), "_to", IF(AND(ISNUMBER(SEARCH("*NLNode*", AdMatNew[[#This Row],[Attribute]]))), "_U", "_Q"))))</f>
        <v/>
      </c>
      <c r="E272" s="22" t="str">
        <f>IF(AdMatNew[[#This Row],[Value]]=0, "", IF(AdMatNew[[#This Row],[Value]]="0", "",IF(AND(ISNUMBER(SEARCH("*NLNode*", AdMatNew[[#This Row],[Attribute]])), ISNUMBER(SEARCH("*NLNode*",AdMatNew[[#This Row],[Column1]]))), "", IF(AND(ISNUMBER(SEARCH("*NLNode*", AdMatNew[[#This Row],[Attribute]]))), "_U", "_Q"))))</f>
        <v/>
      </c>
      <c r="F272" s="22" t="str">
        <f>IF(AdMatNew[[#This Row],[Value]]=0, "", IF(AdMatNew[[#This Row],[Value]]="0", "", AdMatNew[[#This Row],[Column1]]&amp;AdMatNew[[#This Row],[Column2]]&amp;"_"&amp;AdMatNew[[#This Row],[Attribute]]))</f>
        <v/>
      </c>
      <c r="G272" s="22" t="str">
        <f>IF(AdMatNew[[#This Row],[Value]]=0, "", IF(AdMatNew[[#This Row],[Value]]="0", "", AdMatNew[[#This Row],[Column3]]&amp;": "&amp;AdMatNew[[#This Row],[Column1]]&amp;" -&gt; "&amp;AdMatNew[[#This Row],[Attribute]]))</f>
        <v/>
      </c>
      <c r="H27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3" spans="1:10" x14ac:dyDescent="0.3">
      <c r="A273" s="22" t="s">
        <v>177</v>
      </c>
      <c r="B273" s="22" t="s">
        <v>138</v>
      </c>
      <c r="C273">
        <v>0</v>
      </c>
      <c r="D273" s="22" t="str">
        <f>IF(AdMatNew[[#This Row],[Value]]=0, "", IF(AdMatNew[[#This Row],[Value]]="0", "", IF(AND(ISNUMBER(SEARCH("*NLNode*", AdMatNew[[#This Row],[Attribute]])), ISNUMBER(SEARCH("*NLNode*",AdMatNew[[#This Row],[Column1]]))), "_to", IF(AND(ISNUMBER(SEARCH("*NLNode*", AdMatNew[[#This Row],[Attribute]]))), "_U", "_Q"))))</f>
        <v/>
      </c>
      <c r="E273" s="22" t="str">
        <f>IF(AdMatNew[[#This Row],[Value]]=0, "", IF(AdMatNew[[#This Row],[Value]]="0", "",IF(AND(ISNUMBER(SEARCH("*NLNode*", AdMatNew[[#This Row],[Attribute]])), ISNUMBER(SEARCH("*NLNode*",AdMatNew[[#This Row],[Column1]]))), "", IF(AND(ISNUMBER(SEARCH("*NLNode*", AdMatNew[[#This Row],[Attribute]]))), "_U", "_Q"))))</f>
        <v/>
      </c>
      <c r="F273" s="22" t="str">
        <f>IF(AdMatNew[[#This Row],[Value]]=0, "", IF(AdMatNew[[#This Row],[Value]]="0", "", AdMatNew[[#This Row],[Column1]]&amp;AdMatNew[[#This Row],[Column2]]&amp;"_"&amp;AdMatNew[[#This Row],[Attribute]]))</f>
        <v/>
      </c>
      <c r="G273" s="22" t="str">
        <f>IF(AdMatNew[[#This Row],[Value]]=0, "", IF(AdMatNew[[#This Row],[Value]]="0", "", AdMatNew[[#This Row],[Column3]]&amp;": "&amp;AdMatNew[[#This Row],[Column1]]&amp;" -&gt; "&amp;AdMatNew[[#This Row],[Attribute]]))</f>
        <v/>
      </c>
      <c r="H27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4" spans="1:10" x14ac:dyDescent="0.3">
      <c r="A274" s="22" t="s">
        <v>177</v>
      </c>
      <c r="B274" s="22" t="s">
        <v>138</v>
      </c>
      <c r="C274">
        <v>0</v>
      </c>
      <c r="D274" s="22" t="str">
        <f>IF(AdMatNew[[#This Row],[Value]]=0, "", IF(AdMatNew[[#This Row],[Value]]="0", "", IF(AND(ISNUMBER(SEARCH("*NLNode*", AdMatNew[[#This Row],[Attribute]])), ISNUMBER(SEARCH("*NLNode*",AdMatNew[[#This Row],[Column1]]))), "_to", IF(AND(ISNUMBER(SEARCH("*NLNode*", AdMatNew[[#This Row],[Attribute]]))), "_U", "_Q"))))</f>
        <v/>
      </c>
      <c r="E274" s="22" t="str">
        <f>IF(AdMatNew[[#This Row],[Value]]=0, "", IF(AdMatNew[[#This Row],[Value]]="0", "",IF(AND(ISNUMBER(SEARCH("*NLNode*", AdMatNew[[#This Row],[Attribute]])), ISNUMBER(SEARCH("*NLNode*",AdMatNew[[#This Row],[Column1]]))), "", IF(AND(ISNUMBER(SEARCH("*NLNode*", AdMatNew[[#This Row],[Attribute]]))), "_U", "_Q"))))</f>
        <v/>
      </c>
      <c r="F274" s="22" t="str">
        <f>IF(AdMatNew[[#This Row],[Value]]=0, "", IF(AdMatNew[[#This Row],[Value]]="0", "", AdMatNew[[#This Row],[Column1]]&amp;AdMatNew[[#This Row],[Column2]]&amp;"_"&amp;AdMatNew[[#This Row],[Attribute]]))</f>
        <v/>
      </c>
      <c r="G274" s="22" t="str">
        <f>IF(AdMatNew[[#This Row],[Value]]=0, "", IF(AdMatNew[[#This Row],[Value]]="0", "", AdMatNew[[#This Row],[Column3]]&amp;": "&amp;AdMatNew[[#This Row],[Column1]]&amp;" -&gt; "&amp;AdMatNew[[#This Row],[Attribute]]))</f>
        <v/>
      </c>
      <c r="H27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5" spans="1:10" x14ac:dyDescent="0.3">
      <c r="A275" s="22" t="s">
        <v>177</v>
      </c>
      <c r="B275" s="22" t="s">
        <v>138</v>
      </c>
      <c r="C275">
        <v>0</v>
      </c>
      <c r="D275" s="22" t="str">
        <f>IF(AdMatNew[[#This Row],[Value]]=0, "", IF(AdMatNew[[#This Row],[Value]]="0", "", IF(AND(ISNUMBER(SEARCH("*NLNode*", AdMatNew[[#This Row],[Attribute]])), ISNUMBER(SEARCH("*NLNode*",AdMatNew[[#This Row],[Column1]]))), "_to", IF(AND(ISNUMBER(SEARCH("*NLNode*", AdMatNew[[#This Row],[Attribute]]))), "_U", "_Q"))))</f>
        <v/>
      </c>
      <c r="E275" s="22" t="str">
        <f>IF(AdMatNew[[#This Row],[Value]]=0, "", IF(AdMatNew[[#This Row],[Value]]="0", "",IF(AND(ISNUMBER(SEARCH("*NLNode*", AdMatNew[[#This Row],[Attribute]])), ISNUMBER(SEARCH("*NLNode*",AdMatNew[[#This Row],[Column1]]))), "", IF(AND(ISNUMBER(SEARCH("*NLNode*", AdMatNew[[#This Row],[Attribute]]))), "_U", "_Q"))))</f>
        <v/>
      </c>
      <c r="F275" s="22" t="str">
        <f>IF(AdMatNew[[#This Row],[Value]]=0, "", IF(AdMatNew[[#This Row],[Value]]="0", "", AdMatNew[[#This Row],[Column1]]&amp;AdMatNew[[#This Row],[Column2]]&amp;"_"&amp;AdMatNew[[#This Row],[Attribute]]))</f>
        <v/>
      </c>
      <c r="G275" s="22" t="str">
        <f>IF(AdMatNew[[#This Row],[Value]]=0, "", IF(AdMatNew[[#This Row],[Value]]="0", "", AdMatNew[[#This Row],[Column3]]&amp;": "&amp;AdMatNew[[#This Row],[Column1]]&amp;" -&gt; "&amp;AdMatNew[[#This Row],[Attribute]]))</f>
        <v/>
      </c>
      <c r="H27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6" spans="1:10" x14ac:dyDescent="0.3">
      <c r="A276" s="22" t="s">
        <v>177</v>
      </c>
      <c r="B276" s="22" t="s">
        <v>138</v>
      </c>
      <c r="C276">
        <v>0</v>
      </c>
      <c r="D276" s="22" t="str">
        <f>IF(AdMatNew[[#This Row],[Value]]=0, "", IF(AdMatNew[[#This Row],[Value]]="0", "", IF(AND(ISNUMBER(SEARCH("*NLNode*", AdMatNew[[#This Row],[Attribute]])), ISNUMBER(SEARCH("*NLNode*",AdMatNew[[#This Row],[Column1]]))), "_to", IF(AND(ISNUMBER(SEARCH("*NLNode*", AdMatNew[[#This Row],[Attribute]]))), "_U", "_Q"))))</f>
        <v/>
      </c>
      <c r="E276" s="22" t="str">
        <f>IF(AdMatNew[[#This Row],[Value]]=0, "", IF(AdMatNew[[#This Row],[Value]]="0", "",IF(AND(ISNUMBER(SEARCH("*NLNode*", AdMatNew[[#This Row],[Attribute]])), ISNUMBER(SEARCH("*NLNode*",AdMatNew[[#This Row],[Column1]]))), "", IF(AND(ISNUMBER(SEARCH("*NLNode*", AdMatNew[[#This Row],[Attribute]]))), "_U", "_Q"))))</f>
        <v/>
      </c>
      <c r="F276" s="22" t="str">
        <f>IF(AdMatNew[[#This Row],[Value]]=0, "", IF(AdMatNew[[#This Row],[Value]]="0", "", AdMatNew[[#This Row],[Column1]]&amp;AdMatNew[[#This Row],[Column2]]&amp;"_"&amp;AdMatNew[[#This Row],[Attribute]]))</f>
        <v/>
      </c>
      <c r="G276" s="22" t="str">
        <f>IF(AdMatNew[[#This Row],[Value]]=0, "", IF(AdMatNew[[#This Row],[Value]]="0", "", AdMatNew[[#This Row],[Column3]]&amp;": "&amp;AdMatNew[[#This Row],[Column1]]&amp;" -&gt; "&amp;AdMatNew[[#This Row],[Attribute]]))</f>
        <v/>
      </c>
      <c r="H27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7" spans="1:10" x14ac:dyDescent="0.3">
      <c r="A277" s="22" t="s">
        <v>177</v>
      </c>
      <c r="B277" s="22" t="s">
        <v>138</v>
      </c>
      <c r="C277">
        <v>0</v>
      </c>
      <c r="D277" s="22" t="str">
        <f>IF(AdMatNew[[#This Row],[Value]]=0, "", IF(AdMatNew[[#This Row],[Value]]="0", "", IF(AND(ISNUMBER(SEARCH("*NLNode*", AdMatNew[[#This Row],[Attribute]])), ISNUMBER(SEARCH("*NLNode*",AdMatNew[[#This Row],[Column1]]))), "_to", IF(AND(ISNUMBER(SEARCH("*NLNode*", AdMatNew[[#This Row],[Attribute]]))), "_U", "_Q"))))</f>
        <v/>
      </c>
      <c r="E277" s="22" t="str">
        <f>IF(AdMatNew[[#This Row],[Value]]=0, "", IF(AdMatNew[[#This Row],[Value]]="0", "",IF(AND(ISNUMBER(SEARCH("*NLNode*", AdMatNew[[#This Row],[Attribute]])), ISNUMBER(SEARCH("*NLNode*",AdMatNew[[#This Row],[Column1]]))), "", IF(AND(ISNUMBER(SEARCH("*NLNode*", AdMatNew[[#This Row],[Attribute]]))), "_U", "_Q"))))</f>
        <v/>
      </c>
      <c r="F277" s="22" t="str">
        <f>IF(AdMatNew[[#This Row],[Value]]=0, "", IF(AdMatNew[[#This Row],[Value]]="0", "", AdMatNew[[#This Row],[Column1]]&amp;AdMatNew[[#This Row],[Column2]]&amp;"_"&amp;AdMatNew[[#This Row],[Attribute]]))</f>
        <v/>
      </c>
      <c r="G277" s="22" t="str">
        <f>IF(AdMatNew[[#This Row],[Value]]=0, "", IF(AdMatNew[[#This Row],[Value]]="0", "", AdMatNew[[#This Row],[Column3]]&amp;": "&amp;AdMatNew[[#This Row],[Column1]]&amp;" -&gt; "&amp;AdMatNew[[#This Row],[Attribute]]))</f>
        <v/>
      </c>
      <c r="H27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8" spans="1:10" x14ac:dyDescent="0.3">
      <c r="A278" s="22" t="s">
        <v>177</v>
      </c>
      <c r="B278" s="22" t="s">
        <v>138</v>
      </c>
      <c r="C278">
        <v>0</v>
      </c>
      <c r="D278" s="22" t="str">
        <f>IF(AdMatNew[[#This Row],[Value]]=0, "", IF(AdMatNew[[#This Row],[Value]]="0", "", IF(AND(ISNUMBER(SEARCH("*NLNode*", AdMatNew[[#This Row],[Attribute]])), ISNUMBER(SEARCH("*NLNode*",AdMatNew[[#This Row],[Column1]]))), "_to", IF(AND(ISNUMBER(SEARCH("*NLNode*", AdMatNew[[#This Row],[Attribute]]))), "_U", "_Q"))))</f>
        <v/>
      </c>
      <c r="E278" s="22" t="str">
        <f>IF(AdMatNew[[#This Row],[Value]]=0, "", IF(AdMatNew[[#This Row],[Value]]="0", "",IF(AND(ISNUMBER(SEARCH("*NLNode*", AdMatNew[[#This Row],[Attribute]])), ISNUMBER(SEARCH("*NLNode*",AdMatNew[[#This Row],[Column1]]))), "", IF(AND(ISNUMBER(SEARCH("*NLNode*", AdMatNew[[#This Row],[Attribute]]))), "_U", "_Q"))))</f>
        <v/>
      </c>
      <c r="F278" s="22" t="str">
        <f>IF(AdMatNew[[#This Row],[Value]]=0, "", IF(AdMatNew[[#This Row],[Value]]="0", "", AdMatNew[[#This Row],[Column1]]&amp;AdMatNew[[#This Row],[Column2]]&amp;"_"&amp;AdMatNew[[#This Row],[Attribute]]))</f>
        <v/>
      </c>
      <c r="G278" s="22" t="str">
        <f>IF(AdMatNew[[#This Row],[Value]]=0, "", IF(AdMatNew[[#This Row],[Value]]="0", "", AdMatNew[[#This Row],[Column3]]&amp;": "&amp;AdMatNew[[#This Row],[Column1]]&amp;" -&gt; "&amp;AdMatNew[[#This Row],[Attribute]]))</f>
        <v/>
      </c>
      <c r="H27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79" spans="1:10" x14ac:dyDescent="0.3">
      <c r="A279" s="22" t="s">
        <v>177</v>
      </c>
      <c r="B279" s="22" t="s">
        <v>138</v>
      </c>
      <c r="C279">
        <v>0</v>
      </c>
      <c r="D279" s="22" t="str">
        <f>IF(AdMatNew[[#This Row],[Value]]=0, "", IF(AdMatNew[[#This Row],[Value]]="0", "", IF(AND(ISNUMBER(SEARCH("*NLNode*", AdMatNew[[#This Row],[Attribute]])), ISNUMBER(SEARCH("*NLNode*",AdMatNew[[#This Row],[Column1]]))), "_to", IF(AND(ISNUMBER(SEARCH("*NLNode*", AdMatNew[[#This Row],[Attribute]]))), "_U", "_Q"))))</f>
        <v/>
      </c>
      <c r="E279" s="22" t="str">
        <f>IF(AdMatNew[[#This Row],[Value]]=0, "", IF(AdMatNew[[#This Row],[Value]]="0", "",IF(AND(ISNUMBER(SEARCH("*NLNode*", AdMatNew[[#This Row],[Attribute]])), ISNUMBER(SEARCH("*NLNode*",AdMatNew[[#This Row],[Column1]]))), "", IF(AND(ISNUMBER(SEARCH("*NLNode*", AdMatNew[[#This Row],[Attribute]]))), "_U", "_Q"))))</f>
        <v/>
      </c>
      <c r="F279" s="22" t="str">
        <f>IF(AdMatNew[[#This Row],[Value]]=0, "", IF(AdMatNew[[#This Row],[Value]]="0", "", AdMatNew[[#This Row],[Column1]]&amp;AdMatNew[[#This Row],[Column2]]&amp;"_"&amp;AdMatNew[[#This Row],[Attribute]]))</f>
        <v/>
      </c>
      <c r="G279" s="22" t="str">
        <f>IF(AdMatNew[[#This Row],[Value]]=0, "", IF(AdMatNew[[#This Row],[Value]]="0", "", AdMatNew[[#This Row],[Column3]]&amp;": "&amp;AdMatNew[[#This Row],[Column1]]&amp;" -&gt; "&amp;AdMatNew[[#This Row],[Attribute]]))</f>
        <v/>
      </c>
      <c r="H27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7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7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0" spans="1:10" x14ac:dyDescent="0.3">
      <c r="A280" s="22" t="s">
        <v>177</v>
      </c>
      <c r="B280" s="22" t="s">
        <v>138</v>
      </c>
      <c r="C280">
        <v>0</v>
      </c>
      <c r="D280" s="22" t="str">
        <f>IF(AdMatNew[[#This Row],[Value]]=0, "", IF(AdMatNew[[#This Row],[Value]]="0", "", IF(AND(ISNUMBER(SEARCH("*NLNode*", AdMatNew[[#This Row],[Attribute]])), ISNUMBER(SEARCH("*NLNode*",AdMatNew[[#This Row],[Column1]]))), "_to", IF(AND(ISNUMBER(SEARCH("*NLNode*", AdMatNew[[#This Row],[Attribute]]))), "_U", "_Q"))))</f>
        <v/>
      </c>
      <c r="E280" s="22" t="str">
        <f>IF(AdMatNew[[#This Row],[Value]]=0, "", IF(AdMatNew[[#This Row],[Value]]="0", "",IF(AND(ISNUMBER(SEARCH("*NLNode*", AdMatNew[[#This Row],[Attribute]])), ISNUMBER(SEARCH("*NLNode*",AdMatNew[[#This Row],[Column1]]))), "", IF(AND(ISNUMBER(SEARCH("*NLNode*", AdMatNew[[#This Row],[Attribute]]))), "_U", "_Q"))))</f>
        <v/>
      </c>
      <c r="F280" s="22" t="str">
        <f>IF(AdMatNew[[#This Row],[Value]]=0, "", IF(AdMatNew[[#This Row],[Value]]="0", "", AdMatNew[[#This Row],[Column1]]&amp;AdMatNew[[#This Row],[Column2]]&amp;"_"&amp;AdMatNew[[#This Row],[Attribute]]))</f>
        <v/>
      </c>
      <c r="G280" s="22" t="str">
        <f>IF(AdMatNew[[#This Row],[Value]]=0, "", IF(AdMatNew[[#This Row],[Value]]="0", "", AdMatNew[[#This Row],[Column3]]&amp;": "&amp;AdMatNew[[#This Row],[Column1]]&amp;" -&gt; "&amp;AdMatNew[[#This Row],[Attribute]]))</f>
        <v/>
      </c>
      <c r="H28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1" spans="1:10" x14ac:dyDescent="0.3">
      <c r="A281" s="22" t="s">
        <v>177</v>
      </c>
      <c r="B281" s="22" t="s">
        <v>138</v>
      </c>
      <c r="C281">
        <v>0</v>
      </c>
      <c r="D281" s="22" t="str">
        <f>IF(AdMatNew[[#This Row],[Value]]=0, "", IF(AdMatNew[[#This Row],[Value]]="0", "", IF(AND(ISNUMBER(SEARCH("*NLNode*", AdMatNew[[#This Row],[Attribute]])), ISNUMBER(SEARCH("*NLNode*",AdMatNew[[#This Row],[Column1]]))), "_to", IF(AND(ISNUMBER(SEARCH("*NLNode*", AdMatNew[[#This Row],[Attribute]]))), "_U", "_Q"))))</f>
        <v/>
      </c>
      <c r="E281" s="22" t="str">
        <f>IF(AdMatNew[[#This Row],[Value]]=0, "", IF(AdMatNew[[#This Row],[Value]]="0", "",IF(AND(ISNUMBER(SEARCH("*NLNode*", AdMatNew[[#This Row],[Attribute]])), ISNUMBER(SEARCH("*NLNode*",AdMatNew[[#This Row],[Column1]]))), "", IF(AND(ISNUMBER(SEARCH("*NLNode*", AdMatNew[[#This Row],[Attribute]]))), "_U", "_Q"))))</f>
        <v/>
      </c>
      <c r="F281" s="22" t="str">
        <f>IF(AdMatNew[[#This Row],[Value]]=0, "", IF(AdMatNew[[#This Row],[Value]]="0", "", AdMatNew[[#This Row],[Column1]]&amp;AdMatNew[[#This Row],[Column2]]&amp;"_"&amp;AdMatNew[[#This Row],[Attribute]]))</f>
        <v/>
      </c>
      <c r="G281" s="22" t="str">
        <f>IF(AdMatNew[[#This Row],[Value]]=0, "", IF(AdMatNew[[#This Row],[Value]]="0", "", AdMatNew[[#This Row],[Column3]]&amp;": "&amp;AdMatNew[[#This Row],[Column1]]&amp;" -&gt; "&amp;AdMatNew[[#This Row],[Attribute]]))</f>
        <v/>
      </c>
      <c r="H28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2" spans="1:10" x14ac:dyDescent="0.3">
      <c r="A282" s="22" t="s">
        <v>177</v>
      </c>
      <c r="B282" s="22" t="s">
        <v>138</v>
      </c>
      <c r="C282">
        <v>0</v>
      </c>
      <c r="D282" s="22" t="str">
        <f>IF(AdMatNew[[#This Row],[Value]]=0, "", IF(AdMatNew[[#This Row],[Value]]="0", "", IF(AND(ISNUMBER(SEARCH("*NLNode*", AdMatNew[[#This Row],[Attribute]])), ISNUMBER(SEARCH("*NLNode*",AdMatNew[[#This Row],[Column1]]))), "_to", IF(AND(ISNUMBER(SEARCH("*NLNode*", AdMatNew[[#This Row],[Attribute]]))), "_U", "_Q"))))</f>
        <v/>
      </c>
      <c r="E282" s="22" t="str">
        <f>IF(AdMatNew[[#This Row],[Value]]=0, "", IF(AdMatNew[[#This Row],[Value]]="0", "",IF(AND(ISNUMBER(SEARCH("*NLNode*", AdMatNew[[#This Row],[Attribute]])), ISNUMBER(SEARCH("*NLNode*",AdMatNew[[#This Row],[Column1]]))), "", IF(AND(ISNUMBER(SEARCH("*NLNode*", AdMatNew[[#This Row],[Attribute]]))), "_U", "_Q"))))</f>
        <v/>
      </c>
      <c r="F282" s="22" t="str">
        <f>IF(AdMatNew[[#This Row],[Value]]=0, "", IF(AdMatNew[[#This Row],[Value]]="0", "", AdMatNew[[#This Row],[Column1]]&amp;AdMatNew[[#This Row],[Column2]]&amp;"_"&amp;AdMatNew[[#This Row],[Attribute]]))</f>
        <v/>
      </c>
      <c r="G282" s="22" t="str">
        <f>IF(AdMatNew[[#This Row],[Value]]=0, "", IF(AdMatNew[[#This Row],[Value]]="0", "", AdMatNew[[#This Row],[Column3]]&amp;": "&amp;AdMatNew[[#This Row],[Column1]]&amp;" -&gt; "&amp;AdMatNew[[#This Row],[Attribute]]))</f>
        <v/>
      </c>
      <c r="H28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3" spans="1:10" x14ac:dyDescent="0.3">
      <c r="A283" s="22" t="s">
        <v>177</v>
      </c>
      <c r="B283" s="22" t="s">
        <v>138</v>
      </c>
      <c r="C283">
        <v>0</v>
      </c>
      <c r="D283" s="22" t="str">
        <f>IF(AdMatNew[[#This Row],[Value]]=0, "", IF(AdMatNew[[#This Row],[Value]]="0", "", IF(AND(ISNUMBER(SEARCH("*NLNode*", AdMatNew[[#This Row],[Attribute]])), ISNUMBER(SEARCH("*NLNode*",AdMatNew[[#This Row],[Column1]]))), "_to", IF(AND(ISNUMBER(SEARCH("*NLNode*", AdMatNew[[#This Row],[Attribute]]))), "_U", "_Q"))))</f>
        <v/>
      </c>
      <c r="E283" s="22" t="str">
        <f>IF(AdMatNew[[#This Row],[Value]]=0, "", IF(AdMatNew[[#This Row],[Value]]="0", "",IF(AND(ISNUMBER(SEARCH("*NLNode*", AdMatNew[[#This Row],[Attribute]])), ISNUMBER(SEARCH("*NLNode*",AdMatNew[[#This Row],[Column1]]))), "", IF(AND(ISNUMBER(SEARCH("*NLNode*", AdMatNew[[#This Row],[Attribute]]))), "_U", "_Q"))))</f>
        <v/>
      </c>
      <c r="F283" s="22" t="str">
        <f>IF(AdMatNew[[#This Row],[Value]]=0, "", IF(AdMatNew[[#This Row],[Value]]="0", "", AdMatNew[[#This Row],[Column1]]&amp;AdMatNew[[#This Row],[Column2]]&amp;"_"&amp;AdMatNew[[#This Row],[Attribute]]))</f>
        <v/>
      </c>
      <c r="G283" s="22" t="str">
        <f>IF(AdMatNew[[#This Row],[Value]]=0, "", IF(AdMatNew[[#This Row],[Value]]="0", "", AdMatNew[[#This Row],[Column3]]&amp;": "&amp;AdMatNew[[#This Row],[Column1]]&amp;" -&gt; "&amp;AdMatNew[[#This Row],[Attribute]]))</f>
        <v/>
      </c>
      <c r="H28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4" spans="1:10" x14ac:dyDescent="0.3">
      <c r="A284" s="22" t="s">
        <v>177</v>
      </c>
      <c r="B284" s="22" t="s">
        <v>138</v>
      </c>
      <c r="C284">
        <v>0</v>
      </c>
      <c r="D284" s="22" t="str">
        <f>IF(AdMatNew[[#This Row],[Value]]=0, "", IF(AdMatNew[[#This Row],[Value]]="0", "", IF(AND(ISNUMBER(SEARCH("*NLNode*", AdMatNew[[#This Row],[Attribute]])), ISNUMBER(SEARCH("*NLNode*",AdMatNew[[#This Row],[Column1]]))), "_to", IF(AND(ISNUMBER(SEARCH("*NLNode*", AdMatNew[[#This Row],[Attribute]]))), "_U", "_Q"))))</f>
        <v/>
      </c>
      <c r="E284" s="22" t="str">
        <f>IF(AdMatNew[[#This Row],[Value]]=0, "", IF(AdMatNew[[#This Row],[Value]]="0", "",IF(AND(ISNUMBER(SEARCH("*NLNode*", AdMatNew[[#This Row],[Attribute]])), ISNUMBER(SEARCH("*NLNode*",AdMatNew[[#This Row],[Column1]]))), "", IF(AND(ISNUMBER(SEARCH("*NLNode*", AdMatNew[[#This Row],[Attribute]]))), "_U", "_Q"))))</f>
        <v/>
      </c>
      <c r="F284" s="22" t="str">
        <f>IF(AdMatNew[[#This Row],[Value]]=0, "", IF(AdMatNew[[#This Row],[Value]]="0", "", AdMatNew[[#This Row],[Column1]]&amp;AdMatNew[[#This Row],[Column2]]&amp;"_"&amp;AdMatNew[[#This Row],[Attribute]]))</f>
        <v/>
      </c>
      <c r="G284" s="22" t="str">
        <f>IF(AdMatNew[[#This Row],[Value]]=0, "", IF(AdMatNew[[#This Row],[Value]]="0", "", AdMatNew[[#This Row],[Column3]]&amp;": "&amp;AdMatNew[[#This Row],[Column1]]&amp;" -&gt; "&amp;AdMatNew[[#This Row],[Attribute]]))</f>
        <v/>
      </c>
      <c r="H28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5" spans="1:10" x14ac:dyDescent="0.3">
      <c r="A285" s="22" t="s">
        <v>177</v>
      </c>
      <c r="B285" s="22" t="s">
        <v>138</v>
      </c>
      <c r="C285">
        <v>0</v>
      </c>
      <c r="D285" s="22" t="str">
        <f>IF(AdMatNew[[#This Row],[Value]]=0, "", IF(AdMatNew[[#This Row],[Value]]="0", "", IF(AND(ISNUMBER(SEARCH("*NLNode*", AdMatNew[[#This Row],[Attribute]])), ISNUMBER(SEARCH("*NLNode*",AdMatNew[[#This Row],[Column1]]))), "_to", IF(AND(ISNUMBER(SEARCH("*NLNode*", AdMatNew[[#This Row],[Attribute]]))), "_U", "_Q"))))</f>
        <v/>
      </c>
      <c r="E285" s="22" t="str">
        <f>IF(AdMatNew[[#This Row],[Value]]=0, "", IF(AdMatNew[[#This Row],[Value]]="0", "",IF(AND(ISNUMBER(SEARCH("*NLNode*", AdMatNew[[#This Row],[Attribute]])), ISNUMBER(SEARCH("*NLNode*",AdMatNew[[#This Row],[Column1]]))), "", IF(AND(ISNUMBER(SEARCH("*NLNode*", AdMatNew[[#This Row],[Attribute]]))), "_U", "_Q"))))</f>
        <v/>
      </c>
      <c r="F285" s="22" t="str">
        <f>IF(AdMatNew[[#This Row],[Value]]=0, "", IF(AdMatNew[[#This Row],[Value]]="0", "", AdMatNew[[#This Row],[Column1]]&amp;AdMatNew[[#This Row],[Column2]]&amp;"_"&amp;AdMatNew[[#This Row],[Attribute]]))</f>
        <v/>
      </c>
      <c r="G285" s="22" t="str">
        <f>IF(AdMatNew[[#This Row],[Value]]=0, "", IF(AdMatNew[[#This Row],[Value]]="0", "", AdMatNew[[#This Row],[Column3]]&amp;": "&amp;AdMatNew[[#This Row],[Column1]]&amp;" -&gt; "&amp;AdMatNew[[#This Row],[Attribute]]))</f>
        <v/>
      </c>
      <c r="H28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6" spans="1:10" x14ac:dyDescent="0.3">
      <c r="A286" s="22" t="s">
        <v>177</v>
      </c>
      <c r="B286" s="22" t="s">
        <v>138</v>
      </c>
      <c r="C286">
        <v>0</v>
      </c>
      <c r="D286" s="22" t="str">
        <f>IF(AdMatNew[[#This Row],[Value]]=0, "", IF(AdMatNew[[#This Row],[Value]]="0", "", IF(AND(ISNUMBER(SEARCH("*NLNode*", AdMatNew[[#This Row],[Attribute]])), ISNUMBER(SEARCH("*NLNode*",AdMatNew[[#This Row],[Column1]]))), "_to", IF(AND(ISNUMBER(SEARCH("*NLNode*", AdMatNew[[#This Row],[Attribute]]))), "_U", "_Q"))))</f>
        <v/>
      </c>
      <c r="E286" s="22" t="str">
        <f>IF(AdMatNew[[#This Row],[Value]]=0, "", IF(AdMatNew[[#This Row],[Value]]="0", "",IF(AND(ISNUMBER(SEARCH("*NLNode*", AdMatNew[[#This Row],[Attribute]])), ISNUMBER(SEARCH("*NLNode*",AdMatNew[[#This Row],[Column1]]))), "", IF(AND(ISNUMBER(SEARCH("*NLNode*", AdMatNew[[#This Row],[Attribute]]))), "_U", "_Q"))))</f>
        <v/>
      </c>
      <c r="F286" s="22" t="str">
        <f>IF(AdMatNew[[#This Row],[Value]]=0, "", IF(AdMatNew[[#This Row],[Value]]="0", "", AdMatNew[[#This Row],[Column1]]&amp;AdMatNew[[#This Row],[Column2]]&amp;"_"&amp;AdMatNew[[#This Row],[Attribute]]))</f>
        <v/>
      </c>
      <c r="G286" s="22" t="str">
        <f>IF(AdMatNew[[#This Row],[Value]]=0, "", IF(AdMatNew[[#This Row],[Value]]="0", "", AdMatNew[[#This Row],[Column3]]&amp;": "&amp;AdMatNew[[#This Row],[Column1]]&amp;" -&gt; "&amp;AdMatNew[[#This Row],[Attribute]]))</f>
        <v/>
      </c>
      <c r="H28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7" spans="1:10" x14ac:dyDescent="0.3">
      <c r="A287" s="22" t="s">
        <v>177</v>
      </c>
      <c r="B287" s="22" t="s">
        <v>138</v>
      </c>
      <c r="C287">
        <v>0</v>
      </c>
      <c r="D287" s="22" t="str">
        <f>IF(AdMatNew[[#This Row],[Value]]=0, "", IF(AdMatNew[[#This Row],[Value]]="0", "", IF(AND(ISNUMBER(SEARCH("*NLNode*", AdMatNew[[#This Row],[Attribute]])), ISNUMBER(SEARCH("*NLNode*",AdMatNew[[#This Row],[Column1]]))), "_to", IF(AND(ISNUMBER(SEARCH("*NLNode*", AdMatNew[[#This Row],[Attribute]]))), "_U", "_Q"))))</f>
        <v/>
      </c>
      <c r="E287" s="22" t="str">
        <f>IF(AdMatNew[[#This Row],[Value]]=0, "", IF(AdMatNew[[#This Row],[Value]]="0", "",IF(AND(ISNUMBER(SEARCH("*NLNode*", AdMatNew[[#This Row],[Attribute]])), ISNUMBER(SEARCH("*NLNode*",AdMatNew[[#This Row],[Column1]]))), "", IF(AND(ISNUMBER(SEARCH("*NLNode*", AdMatNew[[#This Row],[Attribute]]))), "_U", "_Q"))))</f>
        <v/>
      </c>
      <c r="F287" s="22" t="str">
        <f>IF(AdMatNew[[#This Row],[Value]]=0, "", IF(AdMatNew[[#This Row],[Value]]="0", "", AdMatNew[[#This Row],[Column1]]&amp;AdMatNew[[#This Row],[Column2]]&amp;"_"&amp;AdMatNew[[#This Row],[Attribute]]))</f>
        <v/>
      </c>
      <c r="G287" s="22" t="str">
        <f>IF(AdMatNew[[#This Row],[Value]]=0, "", IF(AdMatNew[[#This Row],[Value]]="0", "", AdMatNew[[#This Row],[Column3]]&amp;": "&amp;AdMatNew[[#This Row],[Column1]]&amp;" -&gt; "&amp;AdMatNew[[#This Row],[Attribute]]))</f>
        <v/>
      </c>
      <c r="H28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8" spans="1:10" x14ac:dyDescent="0.3">
      <c r="A288" s="22" t="s">
        <v>177</v>
      </c>
      <c r="B288" s="22" t="s">
        <v>138</v>
      </c>
      <c r="C288">
        <v>0</v>
      </c>
      <c r="D288" s="22" t="str">
        <f>IF(AdMatNew[[#This Row],[Value]]=0, "", IF(AdMatNew[[#This Row],[Value]]="0", "", IF(AND(ISNUMBER(SEARCH("*NLNode*", AdMatNew[[#This Row],[Attribute]])), ISNUMBER(SEARCH("*NLNode*",AdMatNew[[#This Row],[Column1]]))), "_to", IF(AND(ISNUMBER(SEARCH("*NLNode*", AdMatNew[[#This Row],[Attribute]]))), "_U", "_Q"))))</f>
        <v/>
      </c>
      <c r="E288" s="22" t="str">
        <f>IF(AdMatNew[[#This Row],[Value]]=0, "", IF(AdMatNew[[#This Row],[Value]]="0", "",IF(AND(ISNUMBER(SEARCH("*NLNode*", AdMatNew[[#This Row],[Attribute]])), ISNUMBER(SEARCH("*NLNode*",AdMatNew[[#This Row],[Column1]]))), "", IF(AND(ISNUMBER(SEARCH("*NLNode*", AdMatNew[[#This Row],[Attribute]]))), "_U", "_Q"))))</f>
        <v/>
      </c>
      <c r="F288" s="22" t="str">
        <f>IF(AdMatNew[[#This Row],[Value]]=0, "", IF(AdMatNew[[#This Row],[Value]]="0", "", AdMatNew[[#This Row],[Column1]]&amp;AdMatNew[[#This Row],[Column2]]&amp;"_"&amp;AdMatNew[[#This Row],[Attribute]]))</f>
        <v/>
      </c>
      <c r="G288" s="22" t="str">
        <f>IF(AdMatNew[[#This Row],[Value]]=0, "", IF(AdMatNew[[#This Row],[Value]]="0", "", AdMatNew[[#This Row],[Column3]]&amp;": "&amp;AdMatNew[[#This Row],[Column1]]&amp;" -&gt; "&amp;AdMatNew[[#This Row],[Attribute]]))</f>
        <v/>
      </c>
      <c r="H28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89" spans="1:10" x14ac:dyDescent="0.3">
      <c r="A289" s="22" t="s">
        <v>177</v>
      </c>
      <c r="B289" s="22" t="s">
        <v>138</v>
      </c>
      <c r="C289">
        <v>0</v>
      </c>
      <c r="D289" s="22" t="str">
        <f>IF(AdMatNew[[#This Row],[Value]]=0, "", IF(AdMatNew[[#This Row],[Value]]="0", "", IF(AND(ISNUMBER(SEARCH("*NLNode*", AdMatNew[[#This Row],[Attribute]])), ISNUMBER(SEARCH("*NLNode*",AdMatNew[[#This Row],[Column1]]))), "_to", IF(AND(ISNUMBER(SEARCH("*NLNode*", AdMatNew[[#This Row],[Attribute]]))), "_U", "_Q"))))</f>
        <v/>
      </c>
      <c r="E289" s="22" t="str">
        <f>IF(AdMatNew[[#This Row],[Value]]=0, "", IF(AdMatNew[[#This Row],[Value]]="0", "",IF(AND(ISNUMBER(SEARCH("*NLNode*", AdMatNew[[#This Row],[Attribute]])), ISNUMBER(SEARCH("*NLNode*",AdMatNew[[#This Row],[Column1]]))), "", IF(AND(ISNUMBER(SEARCH("*NLNode*", AdMatNew[[#This Row],[Attribute]]))), "_U", "_Q"))))</f>
        <v/>
      </c>
      <c r="F289" s="22" t="str">
        <f>IF(AdMatNew[[#This Row],[Value]]=0, "", IF(AdMatNew[[#This Row],[Value]]="0", "", AdMatNew[[#This Row],[Column1]]&amp;AdMatNew[[#This Row],[Column2]]&amp;"_"&amp;AdMatNew[[#This Row],[Attribute]]))</f>
        <v/>
      </c>
      <c r="G289" s="22" t="str">
        <f>IF(AdMatNew[[#This Row],[Value]]=0, "", IF(AdMatNew[[#This Row],[Value]]="0", "", AdMatNew[[#This Row],[Column3]]&amp;": "&amp;AdMatNew[[#This Row],[Column1]]&amp;" -&gt; "&amp;AdMatNew[[#This Row],[Attribute]]))</f>
        <v/>
      </c>
      <c r="H28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8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8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0" spans="1:10" x14ac:dyDescent="0.3">
      <c r="A290" s="22" t="s">
        <v>177</v>
      </c>
      <c r="B290" s="22" t="s">
        <v>138</v>
      </c>
      <c r="C290">
        <v>0</v>
      </c>
      <c r="D290" s="22" t="str">
        <f>IF(AdMatNew[[#This Row],[Value]]=0, "", IF(AdMatNew[[#This Row],[Value]]="0", "", IF(AND(ISNUMBER(SEARCH("*NLNode*", AdMatNew[[#This Row],[Attribute]])), ISNUMBER(SEARCH("*NLNode*",AdMatNew[[#This Row],[Column1]]))), "_to", IF(AND(ISNUMBER(SEARCH("*NLNode*", AdMatNew[[#This Row],[Attribute]]))), "_U", "_Q"))))</f>
        <v/>
      </c>
      <c r="E290" s="22" t="str">
        <f>IF(AdMatNew[[#This Row],[Value]]=0, "", IF(AdMatNew[[#This Row],[Value]]="0", "",IF(AND(ISNUMBER(SEARCH("*NLNode*", AdMatNew[[#This Row],[Attribute]])), ISNUMBER(SEARCH("*NLNode*",AdMatNew[[#This Row],[Column1]]))), "", IF(AND(ISNUMBER(SEARCH("*NLNode*", AdMatNew[[#This Row],[Attribute]]))), "_U", "_Q"))))</f>
        <v/>
      </c>
      <c r="F290" s="22" t="str">
        <f>IF(AdMatNew[[#This Row],[Value]]=0, "", IF(AdMatNew[[#This Row],[Value]]="0", "", AdMatNew[[#This Row],[Column1]]&amp;AdMatNew[[#This Row],[Column2]]&amp;"_"&amp;AdMatNew[[#This Row],[Attribute]]))</f>
        <v/>
      </c>
      <c r="G290" s="22" t="str">
        <f>IF(AdMatNew[[#This Row],[Value]]=0, "", IF(AdMatNew[[#This Row],[Value]]="0", "", AdMatNew[[#This Row],[Column3]]&amp;": "&amp;AdMatNew[[#This Row],[Column1]]&amp;" -&gt; "&amp;AdMatNew[[#This Row],[Attribute]]))</f>
        <v/>
      </c>
      <c r="H29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1" spans="1:10" x14ac:dyDescent="0.3">
      <c r="A291" s="22" t="s">
        <v>177</v>
      </c>
      <c r="B291" s="22" t="s">
        <v>138</v>
      </c>
      <c r="C291">
        <v>0</v>
      </c>
      <c r="D291" s="22" t="str">
        <f>IF(AdMatNew[[#This Row],[Value]]=0, "", IF(AdMatNew[[#This Row],[Value]]="0", "", IF(AND(ISNUMBER(SEARCH("*NLNode*", AdMatNew[[#This Row],[Attribute]])), ISNUMBER(SEARCH("*NLNode*",AdMatNew[[#This Row],[Column1]]))), "_to", IF(AND(ISNUMBER(SEARCH("*NLNode*", AdMatNew[[#This Row],[Attribute]]))), "_U", "_Q"))))</f>
        <v/>
      </c>
      <c r="E291" s="22" t="str">
        <f>IF(AdMatNew[[#This Row],[Value]]=0, "", IF(AdMatNew[[#This Row],[Value]]="0", "",IF(AND(ISNUMBER(SEARCH("*NLNode*", AdMatNew[[#This Row],[Attribute]])), ISNUMBER(SEARCH("*NLNode*",AdMatNew[[#This Row],[Column1]]))), "", IF(AND(ISNUMBER(SEARCH("*NLNode*", AdMatNew[[#This Row],[Attribute]]))), "_U", "_Q"))))</f>
        <v/>
      </c>
      <c r="F291" s="22" t="str">
        <f>IF(AdMatNew[[#This Row],[Value]]=0, "", IF(AdMatNew[[#This Row],[Value]]="0", "", AdMatNew[[#This Row],[Column1]]&amp;AdMatNew[[#This Row],[Column2]]&amp;"_"&amp;AdMatNew[[#This Row],[Attribute]]))</f>
        <v/>
      </c>
      <c r="G291" s="22" t="str">
        <f>IF(AdMatNew[[#This Row],[Value]]=0, "", IF(AdMatNew[[#This Row],[Value]]="0", "", AdMatNew[[#This Row],[Column3]]&amp;": "&amp;AdMatNew[[#This Row],[Column1]]&amp;" -&gt; "&amp;AdMatNew[[#This Row],[Attribute]]))</f>
        <v/>
      </c>
      <c r="H29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2" spans="1:10" x14ac:dyDescent="0.3">
      <c r="A292" s="22" t="s">
        <v>177</v>
      </c>
      <c r="B292" s="22" t="s">
        <v>138</v>
      </c>
      <c r="C292">
        <v>0</v>
      </c>
      <c r="D292" s="22" t="str">
        <f>IF(AdMatNew[[#This Row],[Value]]=0, "", IF(AdMatNew[[#This Row],[Value]]="0", "", IF(AND(ISNUMBER(SEARCH("*NLNode*", AdMatNew[[#This Row],[Attribute]])), ISNUMBER(SEARCH("*NLNode*",AdMatNew[[#This Row],[Column1]]))), "_to", IF(AND(ISNUMBER(SEARCH("*NLNode*", AdMatNew[[#This Row],[Attribute]]))), "_U", "_Q"))))</f>
        <v/>
      </c>
      <c r="E292" s="22" t="str">
        <f>IF(AdMatNew[[#This Row],[Value]]=0, "", IF(AdMatNew[[#This Row],[Value]]="0", "",IF(AND(ISNUMBER(SEARCH("*NLNode*", AdMatNew[[#This Row],[Attribute]])), ISNUMBER(SEARCH("*NLNode*",AdMatNew[[#This Row],[Column1]]))), "", IF(AND(ISNUMBER(SEARCH("*NLNode*", AdMatNew[[#This Row],[Attribute]]))), "_U", "_Q"))))</f>
        <v/>
      </c>
      <c r="F292" s="22" t="str">
        <f>IF(AdMatNew[[#This Row],[Value]]=0, "", IF(AdMatNew[[#This Row],[Value]]="0", "", AdMatNew[[#This Row],[Column1]]&amp;AdMatNew[[#This Row],[Column2]]&amp;"_"&amp;AdMatNew[[#This Row],[Attribute]]))</f>
        <v/>
      </c>
      <c r="G292" s="22" t="str">
        <f>IF(AdMatNew[[#This Row],[Value]]=0, "", IF(AdMatNew[[#This Row],[Value]]="0", "", AdMatNew[[#This Row],[Column3]]&amp;": "&amp;AdMatNew[[#This Row],[Column1]]&amp;" -&gt; "&amp;AdMatNew[[#This Row],[Attribute]]))</f>
        <v/>
      </c>
      <c r="H29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3" spans="1:10" x14ac:dyDescent="0.3">
      <c r="A293" s="22" t="s">
        <v>177</v>
      </c>
      <c r="B293" s="22" t="s">
        <v>138</v>
      </c>
      <c r="C293">
        <v>0</v>
      </c>
      <c r="D293" s="22" t="str">
        <f>IF(AdMatNew[[#This Row],[Value]]=0, "", IF(AdMatNew[[#This Row],[Value]]="0", "", IF(AND(ISNUMBER(SEARCH("*NLNode*", AdMatNew[[#This Row],[Attribute]])), ISNUMBER(SEARCH("*NLNode*",AdMatNew[[#This Row],[Column1]]))), "_to", IF(AND(ISNUMBER(SEARCH("*NLNode*", AdMatNew[[#This Row],[Attribute]]))), "_U", "_Q"))))</f>
        <v/>
      </c>
      <c r="E293" s="22" t="str">
        <f>IF(AdMatNew[[#This Row],[Value]]=0, "", IF(AdMatNew[[#This Row],[Value]]="0", "",IF(AND(ISNUMBER(SEARCH("*NLNode*", AdMatNew[[#This Row],[Attribute]])), ISNUMBER(SEARCH("*NLNode*",AdMatNew[[#This Row],[Column1]]))), "", IF(AND(ISNUMBER(SEARCH("*NLNode*", AdMatNew[[#This Row],[Attribute]]))), "_U", "_Q"))))</f>
        <v/>
      </c>
      <c r="F293" s="22" t="str">
        <f>IF(AdMatNew[[#This Row],[Value]]=0, "", IF(AdMatNew[[#This Row],[Value]]="0", "", AdMatNew[[#This Row],[Column1]]&amp;AdMatNew[[#This Row],[Column2]]&amp;"_"&amp;AdMatNew[[#This Row],[Attribute]]))</f>
        <v/>
      </c>
      <c r="G293" s="22" t="str">
        <f>IF(AdMatNew[[#This Row],[Value]]=0, "", IF(AdMatNew[[#This Row],[Value]]="0", "", AdMatNew[[#This Row],[Column3]]&amp;": "&amp;AdMatNew[[#This Row],[Column1]]&amp;" -&gt; "&amp;AdMatNew[[#This Row],[Attribute]]))</f>
        <v/>
      </c>
      <c r="H29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4" spans="1:10" x14ac:dyDescent="0.3">
      <c r="A294" s="22" t="s">
        <v>177</v>
      </c>
      <c r="B294" s="22" t="s">
        <v>138</v>
      </c>
      <c r="C294">
        <v>0</v>
      </c>
      <c r="D294" s="22" t="str">
        <f>IF(AdMatNew[[#This Row],[Value]]=0, "", IF(AdMatNew[[#This Row],[Value]]="0", "", IF(AND(ISNUMBER(SEARCH("*NLNode*", AdMatNew[[#This Row],[Attribute]])), ISNUMBER(SEARCH("*NLNode*",AdMatNew[[#This Row],[Column1]]))), "_to", IF(AND(ISNUMBER(SEARCH("*NLNode*", AdMatNew[[#This Row],[Attribute]]))), "_U", "_Q"))))</f>
        <v/>
      </c>
      <c r="E294" s="22" t="str">
        <f>IF(AdMatNew[[#This Row],[Value]]=0, "", IF(AdMatNew[[#This Row],[Value]]="0", "",IF(AND(ISNUMBER(SEARCH("*NLNode*", AdMatNew[[#This Row],[Attribute]])), ISNUMBER(SEARCH("*NLNode*",AdMatNew[[#This Row],[Column1]]))), "", IF(AND(ISNUMBER(SEARCH("*NLNode*", AdMatNew[[#This Row],[Attribute]]))), "_U", "_Q"))))</f>
        <v/>
      </c>
      <c r="F294" s="22" t="str">
        <f>IF(AdMatNew[[#This Row],[Value]]=0, "", IF(AdMatNew[[#This Row],[Value]]="0", "", AdMatNew[[#This Row],[Column1]]&amp;AdMatNew[[#This Row],[Column2]]&amp;"_"&amp;AdMatNew[[#This Row],[Attribute]]))</f>
        <v/>
      </c>
      <c r="G294" s="22" t="str">
        <f>IF(AdMatNew[[#This Row],[Value]]=0, "", IF(AdMatNew[[#This Row],[Value]]="0", "", AdMatNew[[#This Row],[Column3]]&amp;": "&amp;AdMatNew[[#This Row],[Column1]]&amp;" -&gt; "&amp;AdMatNew[[#This Row],[Attribute]]))</f>
        <v/>
      </c>
      <c r="H29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5" spans="1:10" x14ac:dyDescent="0.3">
      <c r="A295" s="22" t="s">
        <v>177</v>
      </c>
      <c r="B295" s="22" t="s">
        <v>138</v>
      </c>
      <c r="C295">
        <v>0</v>
      </c>
      <c r="D295" s="22" t="str">
        <f>IF(AdMatNew[[#This Row],[Value]]=0, "", IF(AdMatNew[[#This Row],[Value]]="0", "", IF(AND(ISNUMBER(SEARCH("*NLNode*", AdMatNew[[#This Row],[Attribute]])), ISNUMBER(SEARCH("*NLNode*",AdMatNew[[#This Row],[Column1]]))), "_to", IF(AND(ISNUMBER(SEARCH("*NLNode*", AdMatNew[[#This Row],[Attribute]]))), "_U", "_Q"))))</f>
        <v/>
      </c>
      <c r="E295" s="22" t="str">
        <f>IF(AdMatNew[[#This Row],[Value]]=0, "", IF(AdMatNew[[#This Row],[Value]]="0", "",IF(AND(ISNUMBER(SEARCH("*NLNode*", AdMatNew[[#This Row],[Attribute]])), ISNUMBER(SEARCH("*NLNode*",AdMatNew[[#This Row],[Column1]]))), "", IF(AND(ISNUMBER(SEARCH("*NLNode*", AdMatNew[[#This Row],[Attribute]]))), "_U", "_Q"))))</f>
        <v/>
      </c>
      <c r="F295" s="22" t="str">
        <f>IF(AdMatNew[[#This Row],[Value]]=0, "", IF(AdMatNew[[#This Row],[Value]]="0", "", AdMatNew[[#This Row],[Column1]]&amp;AdMatNew[[#This Row],[Column2]]&amp;"_"&amp;AdMatNew[[#This Row],[Attribute]]))</f>
        <v/>
      </c>
      <c r="G295" s="22" t="str">
        <f>IF(AdMatNew[[#This Row],[Value]]=0, "", IF(AdMatNew[[#This Row],[Value]]="0", "", AdMatNew[[#This Row],[Column3]]&amp;": "&amp;AdMatNew[[#This Row],[Column1]]&amp;" -&gt; "&amp;AdMatNew[[#This Row],[Attribute]]))</f>
        <v/>
      </c>
      <c r="H29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6" spans="1:10" x14ac:dyDescent="0.3">
      <c r="A296" s="22" t="s">
        <v>177</v>
      </c>
      <c r="B296" s="22" t="s">
        <v>138</v>
      </c>
      <c r="C296">
        <v>0</v>
      </c>
      <c r="D296" s="22" t="str">
        <f>IF(AdMatNew[[#This Row],[Value]]=0, "", IF(AdMatNew[[#This Row],[Value]]="0", "", IF(AND(ISNUMBER(SEARCH("*NLNode*", AdMatNew[[#This Row],[Attribute]])), ISNUMBER(SEARCH("*NLNode*",AdMatNew[[#This Row],[Column1]]))), "_to", IF(AND(ISNUMBER(SEARCH("*NLNode*", AdMatNew[[#This Row],[Attribute]]))), "_U", "_Q"))))</f>
        <v/>
      </c>
      <c r="E296" s="22" t="str">
        <f>IF(AdMatNew[[#This Row],[Value]]=0, "", IF(AdMatNew[[#This Row],[Value]]="0", "",IF(AND(ISNUMBER(SEARCH("*NLNode*", AdMatNew[[#This Row],[Attribute]])), ISNUMBER(SEARCH("*NLNode*",AdMatNew[[#This Row],[Column1]]))), "", IF(AND(ISNUMBER(SEARCH("*NLNode*", AdMatNew[[#This Row],[Attribute]]))), "_U", "_Q"))))</f>
        <v/>
      </c>
      <c r="F296" s="22" t="str">
        <f>IF(AdMatNew[[#This Row],[Value]]=0, "", IF(AdMatNew[[#This Row],[Value]]="0", "", AdMatNew[[#This Row],[Column1]]&amp;AdMatNew[[#This Row],[Column2]]&amp;"_"&amp;AdMatNew[[#This Row],[Attribute]]))</f>
        <v/>
      </c>
      <c r="G296" s="22" t="str">
        <f>IF(AdMatNew[[#This Row],[Value]]=0, "", IF(AdMatNew[[#This Row],[Value]]="0", "", AdMatNew[[#This Row],[Column3]]&amp;": "&amp;AdMatNew[[#This Row],[Column1]]&amp;" -&gt; "&amp;AdMatNew[[#This Row],[Attribute]]))</f>
        <v/>
      </c>
      <c r="H29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7" spans="1:10" x14ac:dyDescent="0.3">
      <c r="A297" s="22" t="s">
        <v>177</v>
      </c>
      <c r="B297" s="22" t="s">
        <v>138</v>
      </c>
      <c r="C297">
        <v>0</v>
      </c>
      <c r="D297" s="22" t="str">
        <f>IF(AdMatNew[[#This Row],[Value]]=0, "", IF(AdMatNew[[#This Row],[Value]]="0", "", IF(AND(ISNUMBER(SEARCH("*NLNode*", AdMatNew[[#This Row],[Attribute]])), ISNUMBER(SEARCH("*NLNode*",AdMatNew[[#This Row],[Column1]]))), "_to", IF(AND(ISNUMBER(SEARCH("*NLNode*", AdMatNew[[#This Row],[Attribute]]))), "_U", "_Q"))))</f>
        <v/>
      </c>
      <c r="E297" s="22" t="str">
        <f>IF(AdMatNew[[#This Row],[Value]]=0, "", IF(AdMatNew[[#This Row],[Value]]="0", "",IF(AND(ISNUMBER(SEARCH("*NLNode*", AdMatNew[[#This Row],[Attribute]])), ISNUMBER(SEARCH("*NLNode*",AdMatNew[[#This Row],[Column1]]))), "", IF(AND(ISNUMBER(SEARCH("*NLNode*", AdMatNew[[#This Row],[Attribute]]))), "_U", "_Q"))))</f>
        <v/>
      </c>
      <c r="F297" s="22" t="str">
        <f>IF(AdMatNew[[#This Row],[Value]]=0, "", IF(AdMatNew[[#This Row],[Value]]="0", "", AdMatNew[[#This Row],[Column1]]&amp;AdMatNew[[#This Row],[Column2]]&amp;"_"&amp;AdMatNew[[#This Row],[Attribute]]))</f>
        <v/>
      </c>
      <c r="G297" s="22" t="str">
        <f>IF(AdMatNew[[#This Row],[Value]]=0, "", IF(AdMatNew[[#This Row],[Value]]="0", "", AdMatNew[[#This Row],[Column3]]&amp;": "&amp;AdMatNew[[#This Row],[Column1]]&amp;" -&gt; "&amp;AdMatNew[[#This Row],[Attribute]]))</f>
        <v/>
      </c>
      <c r="H29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8" spans="1:10" x14ac:dyDescent="0.3">
      <c r="A298" s="22" t="s">
        <v>177</v>
      </c>
      <c r="B298" s="22" t="s">
        <v>138</v>
      </c>
      <c r="C298">
        <v>0</v>
      </c>
      <c r="D298" s="22" t="str">
        <f>IF(AdMatNew[[#This Row],[Value]]=0, "", IF(AdMatNew[[#This Row],[Value]]="0", "", IF(AND(ISNUMBER(SEARCH("*NLNode*", AdMatNew[[#This Row],[Attribute]])), ISNUMBER(SEARCH("*NLNode*",AdMatNew[[#This Row],[Column1]]))), "_to", IF(AND(ISNUMBER(SEARCH("*NLNode*", AdMatNew[[#This Row],[Attribute]]))), "_U", "_Q"))))</f>
        <v/>
      </c>
      <c r="E298" s="22" t="str">
        <f>IF(AdMatNew[[#This Row],[Value]]=0, "", IF(AdMatNew[[#This Row],[Value]]="0", "",IF(AND(ISNUMBER(SEARCH("*NLNode*", AdMatNew[[#This Row],[Attribute]])), ISNUMBER(SEARCH("*NLNode*",AdMatNew[[#This Row],[Column1]]))), "", IF(AND(ISNUMBER(SEARCH("*NLNode*", AdMatNew[[#This Row],[Attribute]]))), "_U", "_Q"))))</f>
        <v/>
      </c>
      <c r="F298" s="22" t="str">
        <f>IF(AdMatNew[[#This Row],[Value]]=0, "", IF(AdMatNew[[#This Row],[Value]]="0", "", AdMatNew[[#This Row],[Column1]]&amp;AdMatNew[[#This Row],[Column2]]&amp;"_"&amp;AdMatNew[[#This Row],[Attribute]]))</f>
        <v/>
      </c>
      <c r="G298" s="22" t="str">
        <f>IF(AdMatNew[[#This Row],[Value]]=0, "", IF(AdMatNew[[#This Row],[Value]]="0", "", AdMatNew[[#This Row],[Column3]]&amp;": "&amp;AdMatNew[[#This Row],[Column1]]&amp;" -&gt; "&amp;AdMatNew[[#This Row],[Attribute]]))</f>
        <v/>
      </c>
      <c r="H29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299" spans="1:10" x14ac:dyDescent="0.3">
      <c r="A299" s="22" t="s">
        <v>177</v>
      </c>
      <c r="B299" s="22" t="s">
        <v>138</v>
      </c>
      <c r="C299">
        <v>0</v>
      </c>
      <c r="D299" s="22" t="str">
        <f>IF(AdMatNew[[#This Row],[Value]]=0, "", IF(AdMatNew[[#This Row],[Value]]="0", "", IF(AND(ISNUMBER(SEARCH("*NLNode*", AdMatNew[[#This Row],[Attribute]])), ISNUMBER(SEARCH("*NLNode*",AdMatNew[[#This Row],[Column1]]))), "_to", IF(AND(ISNUMBER(SEARCH("*NLNode*", AdMatNew[[#This Row],[Attribute]]))), "_U", "_Q"))))</f>
        <v/>
      </c>
      <c r="E299" s="22" t="str">
        <f>IF(AdMatNew[[#This Row],[Value]]=0, "", IF(AdMatNew[[#This Row],[Value]]="0", "",IF(AND(ISNUMBER(SEARCH("*NLNode*", AdMatNew[[#This Row],[Attribute]])), ISNUMBER(SEARCH("*NLNode*",AdMatNew[[#This Row],[Column1]]))), "", IF(AND(ISNUMBER(SEARCH("*NLNode*", AdMatNew[[#This Row],[Attribute]]))), "_U", "_Q"))))</f>
        <v/>
      </c>
      <c r="F299" s="22" t="str">
        <f>IF(AdMatNew[[#This Row],[Value]]=0, "", IF(AdMatNew[[#This Row],[Value]]="0", "", AdMatNew[[#This Row],[Column1]]&amp;AdMatNew[[#This Row],[Column2]]&amp;"_"&amp;AdMatNew[[#This Row],[Attribute]]))</f>
        <v/>
      </c>
      <c r="G299" s="22" t="str">
        <f>IF(AdMatNew[[#This Row],[Value]]=0, "", IF(AdMatNew[[#This Row],[Value]]="0", "", AdMatNew[[#This Row],[Column3]]&amp;": "&amp;AdMatNew[[#This Row],[Column1]]&amp;" -&gt; "&amp;AdMatNew[[#This Row],[Attribute]]))</f>
        <v/>
      </c>
      <c r="H29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9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9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0" spans="1:10" x14ac:dyDescent="0.3">
      <c r="A300" s="22" t="s">
        <v>177</v>
      </c>
      <c r="B300" s="22" t="s">
        <v>138</v>
      </c>
      <c r="C300">
        <v>0</v>
      </c>
      <c r="D300" s="22" t="str">
        <f>IF(AdMatNew[[#This Row],[Value]]=0, "", IF(AdMatNew[[#This Row],[Value]]="0", "", IF(AND(ISNUMBER(SEARCH("*NLNode*", AdMatNew[[#This Row],[Attribute]])), ISNUMBER(SEARCH("*NLNode*",AdMatNew[[#This Row],[Column1]]))), "_to", IF(AND(ISNUMBER(SEARCH("*NLNode*", AdMatNew[[#This Row],[Attribute]]))), "_U", "_Q"))))</f>
        <v/>
      </c>
      <c r="E300" s="22" t="str">
        <f>IF(AdMatNew[[#This Row],[Value]]=0, "", IF(AdMatNew[[#This Row],[Value]]="0", "",IF(AND(ISNUMBER(SEARCH("*NLNode*", AdMatNew[[#This Row],[Attribute]])), ISNUMBER(SEARCH("*NLNode*",AdMatNew[[#This Row],[Column1]]))), "", IF(AND(ISNUMBER(SEARCH("*NLNode*", AdMatNew[[#This Row],[Attribute]]))), "_U", "_Q"))))</f>
        <v/>
      </c>
      <c r="F300" s="22" t="str">
        <f>IF(AdMatNew[[#This Row],[Value]]=0, "", IF(AdMatNew[[#This Row],[Value]]="0", "", AdMatNew[[#This Row],[Column1]]&amp;AdMatNew[[#This Row],[Column2]]&amp;"_"&amp;AdMatNew[[#This Row],[Attribute]]))</f>
        <v/>
      </c>
      <c r="G300" s="22" t="str">
        <f>IF(AdMatNew[[#This Row],[Value]]=0, "", IF(AdMatNew[[#This Row],[Value]]="0", "", AdMatNew[[#This Row],[Column3]]&amp;": "&amp;AdMatNew[[#This Row],[Column1]]&amp;" -&gt; "&amp;AdMatNew[[#This Row],[Attribute]]))</f>
        <v/>
      </c>
      <c r="H30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1" spans="1:10" x14ac:dyDescent="0.3">
      <c r="A301" s="22" t="s">
        <v>177</v>
      </c>
      <c r="B301" s="22" t="s">
        <v>138</v>
      </c>
      <c r="C301">
        <v>0</v>
      </c>
      <c r="D301" s="22" t="str">
        <f>IF(AdMatNew[[#This Row],[Value]]=0, "", IF(AdMatNew[[#This Row],[Value]]="0", "", IF(AND(ISNUMBER(SEARCH("*NLNode*", AdMatNew[[#This Row],[Attribute]])), ISNUMBER(SEARCH("*NLNode*",AdMatNew[[#This Row],[Column1]]))), "_to", IF(AND(ISNUMBER(SEARCH("*NLNode*", AdMatNew[[#This Row],[Attribute]]))), "_U", "_Q"))))</f>
        <v/>
      </c>
      <c r="E301" s="22" t="str">
        <f>IF(AdMatNew[[#This Row],[Value]]=0, "", IF(AdMatNew[[#This Row],[Value]]="0", "",IF(AND(ISNUMBER(SEARCH("*NLNode*", AdMatNew[[#This Row],[Attribute]])), ISNUMBER(SEARCH("*NLNode*",AdMatNew[[#This Row],[Column1]]))), "", IF(AND(ISNUMBER(SEARCH("*NLNode*", AdMatNew[[#This Row],[Attribute]]))), "_U", "_Q"))))</f>
        <v/>
      </c>
      <c r="F301" s="22" t="str">
        <f>IF(AdMatNew[[#This Row],[Value]]=0, "", IF(AdMatNew[[#This Row],[Value]]="0", "", AdMatNew[[#This Row],[Column1]]&amp;AdMatNew[[#This Row],[Column2]]&amp;"_"&amp;AdMatNew[[#This Row],[Attribute]]))</f>
        <v/>
      </c>
      <c r="G301" s="22" t="str">
        <f>IF(AdMatNew[[#This Row],[Value]]=0, "", IF(AdMatNew[[#This Row],[Value]]="0", "", AdMatNew[[#This Row],[Column3]]&amp;": "&amp;AdMatNew[[#This Row],[Column1]]&amp;" -&gt; "&amp;AdMatNew[[#This Row],[Attribute]]))</f>
        <v/>
      </c>
      <c r="H30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2" spans="1:10" x14ac:dyDescent="0.3">
      <c r="A302" s="22" t="s">
        <v>177</v>
      </c>
      <c r="B302" s="22" t="s">
        <v>138</v>
      </c>
      <c r="C302">
        <v>0</v>
      </c>
      <c r="D302" s="22" t="str">
        <f>IF(AdMatNew[[#This Row],[Value]]=0, "", IF(AdMatNew[[#This Row],[Value]]="0", "", IF(AND(ISNUMBER(SEARCH("*NLNode*", AdMatNew[[#This Row],[Attribute]])), ISNUMBER(SEARCH("*NLNode*",AdMatNew[[#This Row],[Column1]]))), "_to", IF(AND(ISNUMBER(SEARCH("*NLNode*", AdMatNew[[#This Row],[Attribute]]))), "_U", "_Q"))))</f>
        <v/>
      </c>
      <c r="E302" s="22" t="str">
        <f>IF(AdMatNew[[#This Row],[Value]]=0, "", IF(AdMatNew[[#This Row],[Value]]="0", "",IF(AND(ISNUMBER(SEARCH("*NLNode*", AdMatNew[[#This Row],[Attribute]])), ISNUMBER(SEARCH("*NLNode*",AdMatNew[[#This Row],[Column1]]))), "", IF(AND(ISNUMBER(SEARCH("*NLNode*", AdMatNew[[#This Row],[Attribute]]))), "_U", "_Q"))))</f>
        <v/>
      </c>
      <c r="F302" s="22" t="str">
        <f>IF(AdMatNew[[#This Row],[Value]]=0, "", IF(AdMatNew[[#This Row],[Value]]="0", "", AdMatNew[[#This Row],[Column1]]&amp;AdMatNew[[#This Row],[Column2]]&amp;"_"&amp;AdMatNew[[#This Row],[Attribute]]))</f>
        <v/>
      </c>
      <c r="G302" s="22" t="str">
        <f>IF(AdMatNew[[#This Row],[Value]]=0, "", IF(AdMatNew[[#This Row],[Value]]="0", "", AdMatNew[[#This Row],[Column3]]&amp;": "&amp;AdMatNew[[#This Row],[Column1]]&amp;" -&gt; "&amp;AdMatNew[[#This Row],[Attribute]]))</f>
        <v/>
      </c>
      <c r="H30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3" spans="1:10" x14ac:dyDescent="0.3">
      <c r="A303" s="22" t="s">
        <v>177</v>
      </c>
      <c r="B303" s="22" t="s">
        <v>138</v>
      </c>
      <c r="C303">
        <v>0</v>
      </c>
      <c r="D303" s="22" t="str">
        <f>IF(AdMatNew[[#This Row],[Value]]=0, "", IF(AdMatNew[[#This Row],[Value]]="0", "", IF(AND(ISNUMBER(SEARCH("*NLNode*", AdMatNew[[#This Row],[Attribute]])), ISNUMBER(SEARCH("*NLNode*",AdMatNew[[#This Row],[Column1]]))), "_to", IF(AND(ISNUMBER(SEARCH("*NLNode*", AdMatNew[[#This Row],[Attribute]]))), "_U", "_Q"))))</f>
        <v/>
      </c>
      <c r="E303" s="22" t="str">
        <f>IF(AdMatNew[[#This Row],[Value]]=0, "", IF(AdMatNew[[#This Row],[Value]]="0", "",IF(AND(ISNUMBER(SEARCH("*NLNode*", AdMatNew[[#This Row],[Attribute]])), ISNUMBER(SEARCH("*NLNode*",AdMatNew[[#This Row],[Column1]]))), "", IF(AND(ISNUMBER(SEARCH("*NLNode*", AdMatNew[[#This Row],[Attribute]]))), "_U", "_Q"))))</f>
        <v/>
      </c>
      <c r="F303" s="22" t="str">
        <f>IF(AdMatNew[[#This Row],[Value]]=0, "", IF(AdMatNew[[#This Row],[Value]]="0", "", AdMatNew[[#This Row],[Column1]]&amp;AdMatNew[[#This Row],[Column2]]&amp;"_"&amp;AdMatNew[[#This Row],[Attribute]]))</f>
        <v/>
      </c>
      <c r="G303" s="22" t="str">
        <f>IF(AdMatNew[[#This Row],[Value]]=0, "", IF(AdMatNew[[#This Row],[Value]]="0", "", AdMatNew[[#This Row],[Column3]]&amp;": "&amp;AdMatNew[[#This Row],[Column1]]&amp;" -&gt; "&amp;AdMatNew[[#This Row],[Attribute]]))</f>
        <v/>
      </c>
      <c r="H303"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3"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3"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4" spans="1:10" x14ac:dyDescent="0.3">
      <c r="A304" s="22" t="s">
        <v>177</v>
      </c>
      <c r="B304" s="22" t="s">
        <v>138</v>
      </c>
      <c r="C304">
        <v>0</v>
      </c>
      <c r="D304" s="22" t="str">
        <f>IF(AdMatNew[[#This Row],[Value]]=0, "", IF(AdMatNew[[#This Row],[Value]]="0", "", IF(AND(ISNUMBER(SEARCH("*NLNode*", AdMatNew[[#This Row],[Attribute]])), ISNUMBER(SEARCH("*NLNode*",AdMatNew[[#This Row],[Column1]]))), "_to", IF(AND(ISNUMBER(SEARCH("*NLNode*", AdMatNew[[#This Row],[Attribute]]))), "_U", "_Q"))))</f>
        <v/>
      </c>
      <c r="E304" s="22" t="str">
        <f>IF(AdMatNew[[#This Row],[Value]]=0, "", IF(AdMatNew[[#This Row],[Value]]="0", "",IF(AND(ISNUMBER(SEARCH("*NLNode*", AdMatNew[[#This Row],[Attribute]])), ISNUMBER(SEARCH("*NLNode*",AdMatNew[[#This Row],[Column1]]))), "", IF(AND(ISNUMBER(SEARCH("*NLNode*", AdMatNew[[#This Row],[Attribute]]))), "_U", "_Q"))))</f>
        <v/>
      </c>
      <c r="F304" s="22" t="str">
        <f>IF(AdMatNew[[#This Row],[Value]]=0, "", IF(AdMatNew[[#This Row],[Value]]="0", "", AdMatNew[[#This Row],[Column1]]&amp;AdMatNew[[#This Row],[Column2]]&amp;"_"&amp;AdMatNew[[#This Row],[Attribute]]))</f>
        <v/>
      </c>
      <c r="G304" s="22" t="str">
        <f>IF(AdMatNew[[#This Row],[Value]]=0, "", IF(AdMatNew[[#This Row],[Value]]="0", "", AdMatNew[[#This Row],[Column3]]&amp;": "&amp;AdMatNew[[#This Row],[Column1]]&amp;" -&gt; "&amp;AdMatNew[[#This Row],[Attribute]]))</f>
        <v/>
      </c>
      <c r="H304"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4"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4"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5" spans="1:10" x14ac:dyDescent="0.3">
      <c r="A305" s="22" t="s">
        <v>177</v>
      </c>
      <c r="B305" s="22" t="s">
        <v>138</v>
      </c>
      <c r="C305">
        <v>0</v>
      </c>
      <c r="D305" s="22" t="str">
        <f>IF(AdMatNew[[#This Row],[Value]]=0, "", IF(AdMatNew[[#This Row],[Value]]="0", "", IF(AND(ISNUMBER(SEARCH("*NLNode*", AdMatNew[[#This Row],[Attribute]])), ISNUMBER(SEARCH("*NLNode*",AdMatNew[[#This Row],[Column1]]))), "_to", IF(AND(ISNUMBER(SEARCH("*NLNode*", AdMatNew[[#This Row],[Attribute]]))), "_U", "_Q"))))</f>
        <v/>
      </c>
      <c r="E305" s="22" t="str">
        <f>IF(AdMatNew[[#This Row],[Value]]=0, "", IF(AdMatNew[[#This Row],[Value]]="0", "",IF(AND(ISNUMBER(SEARCH("*NLNode*", AdMatNew[[#This Row],[Attribute]])), ISNUMBER(SEARCH("*NLNode*",AdMatNew[[#This Row],[Column1]]))), "", IF(AND(ISNUMBER(SEARCH("*NLNode*", AdMatNew[[#This Row],[Attribute]]))), "_U", "_Q"))))</f>
        <v/>
      </c>
      <c r="F305" s="22" t="str">
        <f>IF(AdMatNew[[#This Row],[Value]]=0, "", IF(AdMatNew[[#This Row],[Value]]="0", "", AdMatNew[[#This Row],[Column1]]&amp;AdMatNew[[#This Row],[Column2]]&amp;"_"&amp;AdMatNew[[#This Row],[Attribute]]))</f>
        <v/>
      </c>
      <c r="G305" s="22" t="str">
        <f>IF(AdMatNew[[#This Row],[Value]]=0, "", IF(AdMatNew[[#This Row],[Value]]="0", "", AdMatNew[[#This Row],[Column3]]&amp;": "&amp;AdMatNew[[#This Row],[Column1]]&amp;" -&gt; "&amp;AdMatNew[[#This Row],[Attribute]]))</f>
        <v/>
      </c>
      <c r="H305"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5"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5"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6" spans="1:10" x14ac:dyDescent="0.3">
      <c r="A306" s="22" t="s">
        <v>177</v>
      </c>
      <c r="B306" s="22" t="s">
        <v>138</v>
      </c>
      <c r="C306">
        <v>0</v>
      </c>
      <c r="D306" s="22" t="str">
        <f>IF(AdMatNew[[#This Row],[Value]]=0, "", IF(AdMatNew[[#This Row],[Value]]="0", "", IF(AND(ISNUMBER(SEARCH("*NLNode*", AdMatNew[[#This Row],[Attribute]])), ISNUMBER(SEARCH("*NLNode*",AdMatNew[[#This Row],[Column1]]))), "_to", IF(AND(ISNUMBER(SEARCH("*NLNode*", AdMatNew[[#This Row],[Attribute]]))), "_U", "_Q"))))</f>
        <v/>
      </c>
      <c r="E306" s="22" t="str">
        <f>IF(AdMatNew[[#This Row],[Value]]=0, "", IF(AdMatNew[[#This Row],[Value]]="0", "",IF(AND(ISNUMBER(SEARCH("*NLNode*", AdMatNew[[#This Row],[Attribute]])), ISNUMBER(SEARCH("*NLNode*",AdMatNew[[#This Row],[Column1]]))), "", IF(AND(ISNUMBER(SEARCH("*NLNode*", AdMatNew[[#This Row],[Attribute]]))), "_U", "_Q"))))</f>
        <v/>
      </c>
      <c r="F306" s="22" t="str">
        <f>IF(AdMatNew[[#This Row],[Value]]=0, "", IF(AdMatNew[[#This Row],[Value]]="0", "", AdMatNew[[#This Row],[Column1]]&amp;AdMatNew[[#This Row],[Column2]]&amp;"_"&amp;AdMatNew[[#This Row],[Attribute]]))</f>
        <v/>
      </c>
      <c r="G306" s="22" t="str">
        <f>IF(AdMatNew[[#This Row],[Value]]=0, "", IF(AdMatNew[[#This Row],[Value]]="0", "", AdMatNew[[#This Row],[Column3]]&amp;": "&amp;AdMatNew[[#This Row],[Column1]]&amp;" -&gt; "&amp;AdMatNew[[#This Row],[Attribute]]))</f>
        <v/>
      </c>
      <c r="H306"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6"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6"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7" spans="1:10" x14ac:dyDescent="0.3">
      <c r="A307" s="22" t="s">
        <v>177</v>
      </c>
      <c r="B307" s="22" t="s">
        <v>138</v>
      </c>
      <c r="C307">
        <v>0</v>
      </c>
      <c r="D307" s="22" t="str">
        <f>IF(AdMatNew[[#This Row],[Value]]=0, "", IF(AdMatNew[[#This Row],[Value]]="0", "", IF(AND(ISNUMBER(SEARCH("*NLNode*", AdMatNew[[#This Row],[Attribute]])), ISNUMBER(SEARCH("*NLNode*",AdMatNew[[#This Row],[Column1]]))), "_to", IF(AND(ISNUMBER(SEARCH("*NLNode*", AdMatNew[[#This Row],[Attribute]]))), "_U", "_Q"))))</f>
        <v/>
      </c>
      <c r="E307" s="22" t="str">
        <f>IF(AdMatNew[[#This Row],[Value]]=0, "", IF(AdMatNew[[#This Row],[Value]]="0", "",IF(AND(ISNUMBER(SEARCH("*NLNode*", AdMatNew[[#This Row],[Attribute]])), ISNUMBER(SEARCH("*NLNode*",AdMatNew[[#This Row],[Column1]]))), "", IF(AND(ISNUMBER(SEARCH("*NLNode*", AdMatNew[[#This Row],[Attribute]]))), "_U", "_Q"))))</f>
        <v/>
      </c>
      <c r="F307" s="22" t="str">
        <f>IF(AdMatNew[[#This Row],[Value]]=0, "", IF(AdMatNew[[#This Row],[Value]]="0", "", AdMatNew[[#This Row],[Column1]]&amp;AdMatNew[[#This Row],[Column2]]&amp;"_"&amp;AdMatNew[[#This Row],[Attribute]]))</f>
        <v/>
      </c>
      <c r="G307" s="22" t="str">
        <f>IF(AdMatNew[[#This Row],[Value]]=0, "", IF(AdMatNew[[#This Row],[Value]]="0", "", AdMatNew[[#This Row],[Column3]]&amp;": "&amp;AdMatNew[[#This Row],[Column1]]&amp;" -&gt; "&amp;AdMatNew[[#This Row],[Attribute]]))</f>
        <v/>
      </c>
      <c r="H307"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7"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7"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8" spans="1:10" x14ac:dyDescent="0.3">
      <c r="A308" s="22" t="s">
        <v>177</v>
      </c>
      <c r="B308" s="22" t="s">
        <v>138</v>
      </c>
      <c r="C308">
        <v>0</v>
      </c>
      <c r="D308" s="22" t="str">
        <f>IF(AdMatNew[[#This Row],[Value]]=0, "", IF(AdMatNew[[#This Row],[Value]]="0", "", IF(AND(ISNUMBER(SEARCH("*NLNode*", AdMatNew[[#This Row],[Attribute]])), ISNUMBER(SEARCH("*NLNode*",AdMatNew[[#This Row],[Column1]]))), "_to", IF(AND(ISNUMBER(SEARCH("*NLNode*", AdMatNew[[#This Row],[Attribute]]))), "_U", "_Q"))))</f>
        <v/>
      </c>
      <c r="E308" s="22" t="str">
        <f>IF(AdMatNew[[#This Row],[Value]]=0, "", IF(AdMatNew[[#This Row],[Value]]="0", "",IF(AND(ISNUMBER(SEARCH("*NLNode*", AdMatNew[[#This Row],[Attribute]])), ISNUMBER(SEARCH("*NLNode*",AdMatNew[[#This Row],[Column1]]))), "", IF(AND(ISNUMBER(SEARCH("*NLNode*", AdMatNew[[#This Row],[Attribute]]))), "_U", "_Q"))))</f>
        <v/>
      </c>
      <c r="F308" s="22" t="str">
        <f>IF(AdMatNew[[#This Row],[Value]]=0, "", IF(AdMatNew[[#This Row],[Value]]="0", "", AdMatNew[[#This Row],[Column1]]&amp;AdMatNew[[#This Row],[Column2]]&amp;"_"&amp;AdMatNew[[#This Row],[Attribute]]))</f>
        <v/>
      </c>
      <c r="G308" s="22" t="str">
        <f>IF(AdMatNew[[#This Row],[Value]]=0, "", IF(AdMatNew[[#This Row],[Value]]="0", "", AdMatNew[[#This Row],[Column3]]&amp;": "&amp;AdMatNew[[#This Row],[Column1]]&amp;" -&gt; "&amp;AdMatNew[[#This Row],[Attribute]]))</f>
        <v/>
      </c>
      <c r="H308"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8"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8"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09" spans="1:10" x14ac:dyDescent="0.3">
      <c r="A309" s="22" t="s">
        <v>177</v>
      </c>
      <c r="B309" s="22" t="s">
        <v>138</v>
      </c>
      <c r="C309">
        <v>0</v>
      </c>
      <c r="D309" s="22" t="str">
        <f>IF(AdMatNew[[#This Row],[Value]]=0, "", IF(AdMatNew[[#This Row],[Value]]="0", "", IF(AND(ISNUMBER(SEARCH("*NLNode*", AdMatNew[[#This Row],[Attribute]])), ISNUMBER(SEARCH("*NLNode*",AdMatNew[[#This Row],[Column1]]))), "_to", IF(AND(ISNUMBER(SEARCH("*NLNode*", AdMatNew[[#This Row],[Attribute]]))), "_U", "_Q"))))</f>
        <v/>
      </c>
      <c r="E309" s="22" t="str">
        <f>IF(AdMatNew[[#This Row],[Value]]=0, "", IF(AdMatNew[[#This Row],[Value]]="0", "",IF(AND(ISNUMBER(SEARCH("*NLNode*", AdMatNew[[#This Row],[Attribute]])), ISNUMBER(SEARCH("*NLNode*",AdMatNew[[#This Row],[Column1]]))), "", IF(AND(ISNUMBER(SEARCH("*NLNode*", AdMatNew[[#This Row],[Attribute]]))), "_U", "_Q"))))</f>
        <v/>
      </c>
      <c r="F309" s="22" t="str">
        <f>IF(AdMatNew[[#This Row],[Value]]=0, "", IF(AdMatNew[[#This Row],[Value]]="0", "", AdMatNew[[#This Row],[Column1]]&amp;AdMatNew[[#This Row],[Column2]]&amp;"_"&amp;AdMatNew[[#This Row],[Attribute]]))</f>
        <v/>
      </c>
      <c r="G309" s="22" t="str">
        <f>IF(AdMatNew[[#This Row],[Value]]=0, "", IF(AdMatNew[[#This Row],[Value]]="0", "", AdMatNew[[#This Row],[Column3]]&amp;": "&amp;AdMatNew[[#This Row],[Column1]]&amp;" -&gt; "&amp;AdMatNew[[#This Row],[Attribute]]))</f>
        <v/>
      </c>
      <c r="H309"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09"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09"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0" spans="1:10" x14ac:dyDescent="0.3">
      <c r="A310" s="22" t="s">
        <v>177</v>
      </c>
      <c r="B310" s="22" t="s">
        <v>138</v>
      </c>
      <c r="C310">
        <v>0</v>
      </c>
      <c r="D310" s="22" t="str">
        <f>IF(AdMatNew[[#This Row],[Value]]=0, "", IF(AdMatNew[[#This Row],[Value]]="0", "", IF(AND(ISNUMBER(SEARCH("*NLNode*", AdMatNew[[#This Row],[Attribute]])), ISNUMBER(SEARCH("*NLNode*",AdMatNew[[#This Row],[Column1]]))), "_to", IF(AND(ISNUMBER(SEARCH("*NLNode*", AdMatNew[[#This Row],[Attribute]]))), "_U", "_Q"))))</f>
        <v/>
      </c>
      <c r="E310" s="22" t="str">
        <f>IF(AdMatNew[[#This Row],[Value]]=0, "", IF(AdMatNew[[#This Row],[Value]]="0", "",IF(AND(ISNUMBER(SEARCH("*NLNode*", AdMatNew[[#This Row],[Attribute]])), ISNUMBER(SEARCH("*NLNode*",AdMatNew[[#This Row],[Column1]]))), "", IF(AND(ISNUMBER(SEARCH("*NLNode*", AdMatNew[[#This Row],[Attribute]]))), "_U", "_Q"))))</f>
        <v/>
      </c>
      <c r="F310" s="22" t="str">
        <f>IF(AdMatNew[[#This Row],[Value]]=0, "", IF(AdMatNew[[#This Row],[Value]]="0", "", AdMatNew[[#This Row],[Column1]]&amp;AdMatNew[[#This Row],[Column2]]&amp;"_"&amp;AdMatNew[[#This Row],[Attribute]]))</f>
        <v/>
      </c>
      <c r="G310" s="22" t="str">
        <f>IF(AdMatNew[[#This Row],[Value]]=0, "", IF(AdMatNew[[#This Row],[Value]]="0", "", AdMatNew[[#This Row],[Column3]]&amp;": "&amp;AdMatNew[[#This Row],[Column1]]&amp;" -&gt; "&amp;AdMatNew[[#This Row],[Attribute]]))</f>
        <v/>
      </c>
      <c r="H310"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10"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10"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1" spans="1:10" x14ac:dyDescent="0.3">
      <c r="A311" s="22" t="s">
        <v>177</v>
      </c>
      <c r="B311" s="22" t="s">
        <v>138</v>
      </c>
      <c r="C311">
        <v>0</v>
      </c>
      <c r="D311" s="22" t="str">
        <f>IF(AdMatNew[[#This Row],[Value]]=0, "", IF(AdMatNew[[#This Row],[Value]]="0", "", IF(AND(ISNUMBER(SEARCH("*NLNode*", AdMatNew[[#This Row],[Attribute]])), ISNUMBER(SEARCH("*NLNode*",AdMatNew[[#This Row],[Column1]]))), "_to", IF(AND(ISNUMBER(SEARCH("*NLNode*", AdMatNew[[#This Row],[Attribute]]))), "_U", "_Q"))))</f>
        <v/>
      </c>
      <c r="E311" s="22" t="str">
        <f>IF(AdMatNew[[#This Row],[Value]]=0, "", IF(AdMatNew[[#This Row],[Value]]="0", "",IF(AND(ISNUMBER(SEARCH("*NLNode*", AdMatNew[[#This Row],[Attribute]])), ISNUMBER(SEARCH("*NLNode*",AdMatNew[[#This Row],[Column1]]))), "", IF(AND(ISNUMBER(SEARCH("*NLNode*", AdMatNew[[#This Row],[Attribute]]))), "_U", "_Q"))))</f>
        <v/>
      </c>
      <c r="F311" s="22" t="str">
        <f>IF(AdMatNew[[#This Row],[Value]]=0, "", IF(AdMatNew[[#This Row],[Value]]="0", "", AdMatNew[[#This Row],[Column1]]&amp;AdMatNew[[#This Row],[Column2]]&amp;"_"&amp;AdMatNew[[#This Row],[Attribute]]))</f>
        <v/>
      </c>
      <c r="G311" s="22" t="str">
        <f>IF(AdMatNew[[#This Row],[Value]]=0, "", IF(AdMatNew[[#This Row],[Value]]="0", "", AdMatNew[[#This Row],[Column3]]&amp;": "&amp;AdMatNew[[#This Row],[Column1]]&amp;" -&gt; "&amp;AdMatNew[[#This Row],[Attribute]]))</f>
        <v/>
      </c>
      <c r="H311"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11"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11"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2" spans="1:10" x14ac:dyDescent="0.3">
      <c r="A312" s="22" t="s">
        <v>177</v>
      </c>
      <c r="B312" s="22" t="s">
        <v>138</v>
      </c>
      <c r="C312">
        <v>0</v>
      </c>
      <c r="D312" s="22" t="str">
        <f>IF(AdMatNew[[#This Row],[Value]]=0, "", IF(AdMatNew[[#This Row],[Value]]="0", "", IF(AND(ISNUMBER(SEARCH("*NLNode*", AdMatNew[[#This Row],[Attribute]])), ISNUMBER(SEARCH("*NLNode*",AdMatNew[[#This Row],[Column1]]))), "_to", IF(AND(ISNUMBER(SEARCH("*NLNode*", AdMatNew[[#This Row],[Attribute]]))), "_U", "_Q"))))</f>
        <v/>
      </c>
      <c r="E312" s="22" t="str">
        <f>IF(AdMatNew[[#This Row],[Value]]=0, "", IF(AdMatNew[[#This Row],[Value]]="0", "",IF(AND(ISNUMBER(SEARCH("*NLNode*", AdMatNew[[#This Row],[Attribute]])), ISNUMBER(SEARCH("*NLNode*",AdMatNew[[#This Row],[Column1]]))), "", IF(AND(ISNUMBER(SEARCH("*NLNode*", AdMatNew[[#This Row],[Attribute]]))), "_U", "_Q"))))</f>
        <v/>
      </c>
      <c r="F312" s="22" t="str">
        <f>IF(AdMatNew[[#This Row],[Value]]=0, "", IF(AdMatNew[[#This Row],[Value]]="0", "", AdMatNew[[#This Row],[Column1]]&amp;AdMatNew[[#This Row],[Column2]]&amp;"_"&amp;AdMatNew[[#This Row],[Attribute]]))</f>
        <v/>
      </c>
      <c r="G312" s="22" t="str">
        <f>IF(AdMatNew[[#This Row],[Value]]=0, "", IF(AdMatNew[[#This Row],[Value]]="0", "", AdMatNew[[#This Row],[Column3]]&amp;": "&amp;AdMatNew[[#This Row],[Column1]]&amp;" -&gt; "&amp;AdMatNew[[#This Row],[Attribute]]))</f>
        <v/>
      </c>
      <c r="H312" s="22" t="str">
        <f>IF(AdMatNew[[#This Row],[Value]]="1", "", IF(AdMatNew[[#This Row],[Value]]=0, "", IF(AdMatNew[[#This Row],[Value]]="0", "", IF(AND(ISNUMBER(SEARCH("_to",AdMatNew[[#This Row],[Column2]])), ISNUMBER(SEARCH("*,*", 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12" s="22" t="str">
        <f>IF(AdMatNew[[#This Row],[Value]]="1", "", IF(AdMatNew[[#This Row],[Value]]=0,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12" s="22"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 " &amp;AdMatNew[[#This Row],[Attribute]]&amp;AdMatNew[[#This Row],[Column22]]&amp;" &lt; "&amp;AdMatNew[[#This Row],[Value]], "")))))</f>
        <v/>
      </c>
    </row>
    <row r="314" spans="1:10" x14ac:dyDescent="0.3">
      <c r="A314" t="s">
        <v>349</v>
      </c>
    </row>
    <row r="315" spans="1:10" x14ac:dyDescent="0.3">
      <c r="A315" t="s">
        <v>146</v>
      </c>
    </row>
    <row r="316" spans="1:10" x14ac:dyDescent="0.3">
      <c r="A316" t="s">
        <v>210</v>
      </c>
    </row>
    <row r="317" spans="1:10" x14ac:dyDescent="0.3">
      <c r="A317" s="22" t="s">
        <v>178</v>
      </c>
    </row>
    <row r="318" spans="1:10" x14ac:dyDescent="0.3">
      <c r="A318" s="22"/>
    </row>
    <row r="320" spans="1:10" x14ac:dyDescent="0.3">
      <c r="A320" t="s">
        <v>149</v>
      </c>
    </row>
    <row r="321" spans="1:1" x14ac:dyDescent="0.3">
      <c r="A321" t="s">
        <v>178</v>
      </c>
    </row>
    <row r="322" spans="1:1" x14ac:dyDescent="0.3">
      <c r="A322" t="s">
        <v>344</v>
      </c>
    </row>
    <row r="323" spans="1:1" x14ac:dyDescent="0.3">
      <c r="A323" t="s">
        <v>178</v>
      </c>
    </row>
    <row r="325" spans="1:1" x14ac:dyDescent="0.3">
      <c r="A325" t="s">
        <v>150</v>
      </c>
    </row>
    <row r="326" spans="1:1" x14ac:dyDescent="0.3">
      <c r="A326" t="s">
        <v>350</v>
      </c>
    </row>
    <row r="327" spans="1:1" x14ac:dyDescent="0.3">
      <c r="A327" t="s">
        <v>178</v>
      </c>
    </row>
    <row r="328" spans="1:1" x14ac:dyDescent="0.3">
      <c r="A328" t="s">
        <v>317</v>
      </c>
    </row>
    <row r="329" spans="1:1" x14ac:dyDescent="0.3">
      <c r="A329" t="s">
        <v>178</v>
      </c>
    </row>
    <row r="330" spans="1:1" x14ac:dyDescent="0.3">
      <c r="A330" t="str" cm="1">
        <f t="array" ref="A330">IF(OR('Network Data'!G246:DB246&gt;0), "&lt;space&gt;","")</f>
        <v/>
      </c>
    </row>
    <row r="331" spans="1:1" x14ac:dyDescent="0.3">
      <c r="A331" t="s">
        <v>152</v>
      </c>
    </row>
    <row r="332" spans="1:1" x14ac:dyDescent="0.3">
      <c r="A332" t="s">
        <v>178</v>
      </c>
    </row>
    <row r="333" spans="1:1" x14ac:dyDescent="0.3">
      <c r="A333" t="s">
        <v>343</v>
      </c>
    </row>
    <row r="334" spans="1:1" x14ac:dyDescent="0.3">
      <c r="A334" t="s">
        <v>178</v>
      </c>
    </row>
    <row r="336" spans="1:1" x14ac:dyDescent="0.3">
      <c r="A336" t="s">
        <v>154</v>
      </c>
    </row>
    <row r="337" spans="1:1" x14ac:dyDescent="0.3">
      <c r="A337" t="s">
        <v>178</v>
      </c>
    </row>
    <row r="338" spans="1:1" x14ac:dyDescent="0.3">
      <c r="A338" t="s">
        <v>345</v>
      </c>
    </row>
    <row r="339" spans="1:1" x14ac:dyDescent="0.3">
      <c r="A339" t="s">
        <v>178</v>
      </c>
    </row>
  </sheetData>
  <phoneticPr fontId="3" type="noConversion"/>
  <pageMargins left="0.7" right="0.7" top="0.75" bottom="0.75" header="0.3" footer="0.3"/>
  <pageSetup paperSize="9" orientation="portrait" verticalDpi="0"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E624-F056-4BDA-91F5-2D78C4B671F7}">
  <dimension ref="A1:HJ105"/>
  <sheetViews>
    <sheetView zoomScale="60" zoomScaleNormal="60" workbookViewId="0">
      <pane xSplit="1" ySplit="5" topLeftCell="AP6" activePane="bottomRight" state="frozen"/>
      <selection pane="topRight" activeCell="C1" sqref="C1"/>
      <selection pane="bottomLeft" activeCell="A6" sqref="A6"/>
      <selection pane="bottomRight" activeCell="BD5" sqref="BD5"/>
    </sheetView>
  </sheetViews>
  <sheetFormatPr defaultRowHeight="14.4" x14ac:dyDescent="0.3"/>
  <cols>
    <col min="1" max="1" width="6" style="3" customWidth="1"/>
    <col min="2" max="2" width="28.5546875" customWidth="1"/>
    <col min="3" max="3" width="16.77734375" customWidth="1"/>
    <col min="4" max="4" width="5.6640625" customWidth="1"/>
    <col min="5" max="6" width="4.6640625" customWidth="1"/>
    <col min="7" max="7" width="5.6640625" customWidth="1"/>
    <col min="8" max="8" width="17.109375" customWidth="1"/>
    <col min="9" max="9" width="19" customWidth="1"/>
    <col min="10" max="10" width="10.5546875" customWidth="1"/>
    <col min="11" max="11" width="5.6640625" customWidth="1"/>
    <col min="12" max="12" width="19.44140625" customWidth="1"/>
    <col min="13" max="13" width="19.6640625" customWidth="1"/>
    <col min="14" max="14" width="16.44140625" customWidth="1"/>
    <col min="15" max="15" width="14.88671875" customWidth="1"/>
    <col min="19" max="19" width="4.5546875" customWidth="1"/>
    <col min="20" max="21" width="4.77734375" customWidth="1"/>
    <col min="22" max="22" width="4.6640625" customWidth="1"/>
    <col min="23" max="23" width="4.5546875" customWidth="1"/>
    <col min="24" max="24" width="5.21875" customWidth="1"/>
    <col min="33" max="33" width="27.5546875" customWidth="1"/>
    <col min="34" max="34" width="33.21875" customWidth="1"/>
    <col min="50" max="50" width="6.88671875" customWidth="1"/>
    <col min="52" max="52" width="72.21875" customWidth="1"/>
    <col min="53" max="53" width="5" customWidth="1"/>
    <col min="54" max="54" width="5.21875" customWidth="1"/>
    <col min="55" max="55" width="4.5546875" customWidth="1"/>
    <col min="56" max="56" width="57.109375" customWidth="1"/>
    <col min="57" max="57" width="6.6640625" customWidth="1"/>
    <col min="58" max="58" width="51.5546875" customWidth="1"/>
    <col min="59" max="64" width="4.77734375" customWidth="1"/>
    <col min="65" max="65" width="6.88671875" customWidth="1"/>
    <col min="66" max="66" width="8" customWidth="1"/>
    <col min="67" max="67" width="7.21875" customWidth="1"/>
    <col min="68" max="68" width="7.33203125" customWidth="1"/>
    <col min="69" max="69" width="6" customWidth="1"/>
    <col min="70" max="71" width="7" customWidth="1"/>
    <col min="72" max="73" width="6.6640625" customWidth="1"/>
    <col min="74" max="75" width="7.109375" customWidth="1"/>
    <col min="76" max="76" width="7.88671875" customWidth="1"/>
    <col min="77" max="77" width="6" customWidth="1"/>
    <col min="78" max="78" width="4.44140625" customWidth="1"/>
    <col min="79" max="79" width="5.77734375" customWidth="1"/>
    <col min="80" max="80" width="4.77734375" customWidth="1"/>
    <col min="81" max="81" width="4.88671875" customWidth="1"/>
    <col min="82" max="82" width="5.77734375" customWidth="1"/>
    <col min="83" max="83" width="27.44140625" customWidth="1"/>
    <col min="84" max="84" width="21.21875" customWidth="1"/>
    <col min="85" max="85" width="33.21875" customWidth="1"/>
    <col min="86" max="86" width="6.33203125" customWidth="1"/>
    <col min="87" max="88" width="5.77734375" customWidth="1"/>
    <col min="89" max="89" width="55.21875" customWidth="1"/>
    <col min="90" max="92" width="4.5546875" customWidth="1"/>
    <col min="93" max="93" width="34.44140625" customWidth="1"/>
    <col min="94" max="94" width="6" customWidth="1"/>
    <col min="95" max="95" width="4.6640625" customWidth="1"/>
    <col min="96" max="96" width="12.44140625" customWidth="1"/>
    <col min="97" max="97" width="12.109375" customWidth="1"/>
    <col min="98" max="98" width="9.5546875" customWidth="1"/>
    <col min="99" max="99" width="10.88671875" customWidth="1"/>
    <col min="100" max="100" width="10" customWidth="1"/>
    <col min="101" max="101" width="12.88671875" customWidth="1"/>
    <col min="102" max="102" width="13.109375" customWidth="1"/>
    <col min="103" max="103" width="13.5546875" customWidth="1"/>
    <col min="104" max="104" width="12.21875" customWidth="1"/>
    <col min="105" max="105" width="11.88671875" customWidth="1"/>
    <col min="106" max="106" width="13.109375" customWidth="1"/>
    <col min="107" max="107" width="16.44140625" customWidth="1"/>
    <col min="108" max="108" width="16.21875" customWidth="1"/>
    <col min="109" max="109" width="23" customWidth="1"/>
    <col min="110" max="110" width="11.44140625" customWidth="1"/>
    <col min="111" max="111" width="17.33203125" customWidth="1"/>
    <col min="112" max="112" width="14.33203125" customWidth="1"/>
    <col min="113" max="113" width="16.109375" customWidth="1"/>
    <col min="114" max="114" width="7.44140625" customWidth="1"/>
    <col min="115" max="115" width="5.33203125" customWidth="1"/>
    <col min="116" max="116" width="8.5546875" customWidth="1"/>
    <col min="117" max="117" width="5.33203125" customWidth="1"/>
    <col min="118" max="118" width="8.33203125" customWidth="1"/>
    <col min="119" max="119" width="12.21875" customWidth="1"/>
    <col min="120" max="120" width="14.77734375" customWidth="1"/>
    <col min="121" max="121" width="9.6640625" customWidth="1"/>
    <col min="122" max="122" width="11.21875" customWidth="1"/>
    <col min="123" max="123" width="5.33203125" customWidth="1"/>
    <col min="124" max="124" width="10.77734375" customWidth="1"/>
    <col min="125" max="125" width="11.5546875" customWidth="1"/>
    <col min="126" max="126" width="6.6640625" customWidth="1"/>
    <col min="127" max="131" width="5.33203125" customWidth="1"/>
    <col min="132" max="132" width="5.88671875" customWidth="1"/>
    <col min="133" max="133" width="18.21875" customWidth="1"/>
    <col min="134" max="137" width="5.33203125" customWidth="1"/>
    <col min="138" max="138" width="7.6640625" customWidth="1"/>
    <col min="139" max="143" width="5.33203125" customWidth="1"/>
    <col min="144" max="144" width="5" customWidth="1"/>
    <col min="145" max="145" width="5.33203125" customWidth="1"/>
    <col min="146" max="146" width="6.109375" customWidth="1"/>
    <col min="147" max="147" width="5.33203125" customWidth="1"/>
    <col min="148" max="148" width="6.44140625" customWidth="1"/>
    <col min="149" max="149" width="5.33203125" customWidth="1"/>
    <col min="150" max="150" width="6.5546875" customWidth="1"/>
    <col min="151" max="151" width="4.5546875" customWidth="1"/>
    <col min="152" max="156" width="5.33203125" customWidth="1"/>
    <col min="157" max="159" width="3.5546875" customWidth="1"/>
    <col min="160" max="186" width="3.5546875" style="2" customWidth="1"/>
    <col min="217" max="218" width="6.44140625" style="2" customWidth="1"/>
    <col min="219" max="220" width="21.77734375" style="3" customWidth="1"/>
    <col min="221" max="221" width="27.33203125" style="3" customWidth="1"/>
    <col min="222" max="222" width="10.44140625" style="3" customWidth="1"/>
    <col min="223" max="16384" width="8.88671875" style="3"/>
  </cols>
  <sheetData>
    <row r="1" spans="1:218" ht="25.2" customHeight="1" x14ac:dyDescent="0.3">
      <c r="A1" s="26" t="s">
        <v>24</v>
      </c>
      <c r="AL1" t="s">
        <v>26</v>
      </c>
      <c r="AM1" t="s">
        <v>27</v>
      </c>
      <c r="AN1" t="s">
        <v>28</v>
      </c>
      <c r="BD1" t="s">
        <v>234</v>
      </c>
      <c r="DH1" t="s">
        <v>88</v>
      </c>
      <c r="DI1" t="s">
        <v>88</v>
      </c>
      <c r="DJ1" t="s">
        <v>88</v>
      </c>
      <c r="DK1" t="s">
        <v>88</v>
      </c>
      <c r="DL1" t="s">
        <v>88</v>
      </c>
      <c r="DM1" t="s">
        <v>88</v>
      </c>
      <c r="DN1" t="s">
        <v>89</v>
      </c>
      <c r="DO1" t="s">
        <v>89</v>
      </c>
      <c r="DP1" t="s">
        <v>89</v>
      </c>
      <c r="DR1" t="s">
        <v>89</v>
      </c>
      <c r="DT1" t="s">
        <v>90</v>
      </c>
      <c r="DU1" t="s">
        <v>90</v>
      </c>
      <c r="DV1" t="s">
        <v>90</v>
      </c>
      <c r="DW1" t="s">
        <v>90</v>
      </c>
      <c r="DX1" t="s">
        <v>90</v>
      </c>
      <c r="FD1"/>
      <c r="FE1"/>
      <c r="FF1"/>
      <c r="FG1" s="10"/>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row>
    <row r="2" spans="1:218" ht="23.4" customHeight="1" x14ac:dyDescent="0.3">
      <c r="A2" s="60"/>
      <c r="B2" t="s">
        <v>239</v>
      </c>
      <c r="AL2" t="s">
        <v>4</v>
      </c>
      <c r="AM2" t="s">
        <v>31</v>
      </c>
      <c r="AN2" t="s">
        <v>32</v>
      </c>
      <c r="AV2" t="s">
        <v>165</v>
      </c>
      <c r="BD2" t="s">
        <v>166</v>
      </c>
      <c r="CG2" t="s">
        <v>88</v>
      </c>
      <c r="CH2" t="s">
        <v>88</v>
      </c>
      <c r="CI2" t="s">
        <v>88</v>
      </c>
      <c r="CJ2" t="s">
        <v>88</v>
      </c>
      <c r="CK2" t="s">
        <v>89</v>
      </c>
      <c r="CL2" t="s">
        <v>89</v>
      </c>
      <c r="CM2" t="s">
        <v>89</v>
      </c>
      <c r="CN2" t="s">
        <v>89</v>
      </c>
      <c r="CP2" t="s">
        <v>240</v>
      </c>
      <c r="CQ2" t="s">
        <v>240</v>
      </c>
      <c r="CR2" t="s">
        <v>240</v>
      </c>
      <c r="CY2" s="8"/>
      <c r="CZ2" s="8"/>
      <c r="DJ2" t="s">
        <v>22</v>
      </c>
      <c r="DL2" t="s">
        <v>23</v>
      </c>
      <c r="DP2" t="s">
        <v>22</v>
      </c>
      <c r="DR2" t="s">
        <v>23</v>
      </c>
      <c r="DV2" t="s">
        <v>25</v>
      </c>
      <c r="DW2" t="s">
        <v>25</v>
      </c>
      <c r="FD2"/>
      <c r="FE2"/>
      <c r="FF2"/>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row>
    <row r="3" spans="1:218" ht="42.6" customHeight="1" x14ac:dyDescent="0.3">
      <c r="A3" s="7"/>
      <c r="AE3" t="s">
        <v>142</v>
      </c>
      <c r="AV3" t="s">
        <v>92</v>
      </c>
      <c r="AZ3" t="s">
        <v>163</v>
      </c>
      <c r="BB3" t="s">
        <v>87</v>
      </c>
      <c r="BC3" t="s">
        <v>87</v>
      </c>
      <c r="BD3" t="s">
        <v>87</v>
      </c>
      <c r="BE3" t="s">
        <v>87</v>
      </c>
      <c r="BF3" t="s">
        <v>90</v>
      </c>
      <c r="BG3" t="s">
        <v>90</v>
      </c>
      <c r="BH3" t="s">
        <v>90</v>
      </c>
      <c r="BI3" t="s">
        <v>90</v>
      </c>
      <c r="BL3" t="s">
        <v>11</v>
      </c>
      <c r="BN3" t="s">
        <v>29</v>
      </c>
      <c r="BZ3" t="s">
        <v>86</v>
      </c>
      <c r="CE3" t="s">
        <v>164</v>
      </c>
      <c r="CI3" t="s">
        <v>244</v>
      </c>
      <c r="CM3" t="s">
        <v>245</v>
      </c>
      <c r="CP3" t="s">
        <v>351</v>
      </c>
      <c r="CQ3" t="s">
        <v>352</v>
      </c>
      <c r="CR3" t="s">
        <v>353</v>
      </c>
      <c r="CS3" t="s">
        <v>240</v>
      </c>
      <c r="CU3" t="s">
        <v>240</v>
      </c>
      <c r="CV3" t="s">
        <v>240</v>
      </c>
      <c r="CW3" t="s">
        <v>240</v>
      </c>
      <c r="CX3" t="s">
        <v>240</v>
      </c>
      <c r="CZ3" t="s">
        <v>240</v>
      </c>
      <c r="DA3" t="s">
        <v>240</v>
      </c>
      <c r="DB3" t="s">
        <v>240</v>
      </c>
      <c r="DC3" t="s">
        <v>240</v>
      </c>
      <c r="DD3" t="s">
        <v>240</v>
      </c>
      <c r="DE3" t="s">
        <v>240</v>
      </c>
      <c r="DF3" t="s">
        <v>240</v>
      </c>
      <c r="DG3" t="s">
        <v>240</v>
      </c>
      <c r="DH3" t="s">
        <v>277</v>
      </c>
      <c r="DI3" t="s">
        <v>276</v>
      </c>
      <c r="DK3" t="s">
        <v>276</v>
      </c>
      <c r="DM3" t="s">
        <v>276</v>
      </c>
      <c r="DN3" t="s">
        <v>278</v>
      </c>
      <c r="DO3" t="s">
        <v>276</v>
      </c>
      <c r="DQ3" t="s">
        <v>276</v>
      </c>
      <c r="DS3" t="s">
        <v>276</v>
      </c>
      <c r="DV3" t="s">
        <v>241</v>
      </c>
      <c r="DW3" t="s">
        <v>242</v>
      </c>
      <c r="EA3" t="s">
        <v>91</v>
      </c>
      <c r="EB3" t="s">
        <v>91</v>
      </c>
      <c r="FD3"/>
      <c r="FE3"/>
      <c r="FF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row>
    <row r="4" spans="1:218" s="59" customFormat="1" ht="18" customHeight="1" x14ac:dyDescent="0.3">
      <c r="A4" s="61"/>
      <c r="B4" t="s">
        <v>30</v>
      </c>
      <c r="C4" t="s">
        <v>0</v>
      </c>
      <c r="D4"/>
      <c r="E4"/>
      <c r="F4"/>
      <c r="G4"/>
      <c r="H4"/>
      <c r="I4"/>
      <c r="J4"/>
      <c r="K4"/>
      <c r="L4"/>
      <c r="M4"/>
      <c r="N4"/>
      <c r="O4"/>
      <c r="P4"/>
      <c r="Q4"/>
      <c r="R4"/>
      <c r="S4"/>
      <c r="T4"/>
      <c r="U4"/>
      <c r="V4"/>
      <c r="W4"/>
      <c r="X4"/>
      <c r="Y4"/>
      <c r="Z4"/>
      <c r="AA4"/>
      <c r="AB4"/>
      <c r="AC4" t="s">
        <v>215</v>
      </c>
      <c r="AD4" t="s">
        <v>215</v>
      </c>
      <c r="AE4" t="s">
        <v>215</v>
      </c>
      <c r="AF4" t="s">
        <v>215</v>
      </c>
      <c r="AG4" t="s">
        <v>215</v>
      </c>
      <c r="AH4" t="s">
        <v>215</v>
      </c>
      <c r="AI4" t="s">
        <v>215</v>
      </c>
      <c r="AJ4" t="s">
        <v>214</v>
      </c>
      <c r="AK4" t="s">
        <v>214</v>
      </c>
      <c r="AL4" t="s">
        <v>214</v>
      </c>
      <c r="AM4" t="s">
        <v>214</v>
      </c>
      <c r="AN4" t="s">
        <v>214</v>
      </c>
      <c r="AO4" t="s">
        <v>214</v>
      </c>
      <c r="AP4" t="s">
        <v>214</v>
      </c>
      <c r="AQ4" t="s">
        <v>214</v>
      </c>
      <c r="AR4" t="s">
        <v>217</v>
      </c>
      <c r="AS4"/>
      <c r="AT4"/>
      <c r="AU4"/>
      <c r="AV4"/>
      <c r="AW4"/>
      <c r="AX4" t="s">
        <v>217</v>
      </c>
      <c r="AY4" t="s">
        <v>217</v>
      </c>
      <c r="AZ4" t="s">
        <v>217</v>
      </c>
      <c r="BA4"/>
      <c r="BB4" t="s">
        <v>279</v>
      </c>
      <c r="BC4"/>
      <c r="BD4"/>
      <c r="BE4"/>
      <c r="BF4"/>
      <c r="BG4"/>
      <c r="BH4"/>
      <c r="BI4"/>
      <c r="BJ4"/>
      <c r="BK4"/>
      <c r="BL4"/>
      <c r="BM4"/>
      <c r="BN4"/>
      <c r="BO4"/>
      <c r="BP4" t="s">
        <v>233</v>
      </c>
      <c r="BQ4"/>
      <c r="BR4" t="s">
        <v>233</v>
      </c>
      <c r="BS4" t="s">
        <v>233</v>
      </c>
      <c r="BT4" t="s">
        <v>233</v>
      </c>
      <c r="BU4" t="s">
        <v>233</v>
      </c>
      <c r="BV4" t="s">
        <v>216</v>
      </c>
      <c r="BW4" t="s">
        <v>216</v>
      </c>
      <c r="BX4" t="s">
        <v>216</v>
      </c>
      <c r="BY4" t="s">
        <v>216</v>
      </c>
      <c r="BZ4" t="s">
        <v>216</v>
      </c>
      <c r="CA4" t="s">
        <v>216</v>
      </c>
      <c r="CB4" t="s">
        <v>216</v>
      </c>
      <c r="CC4" t="s">
        <v>216</v>
      </c>
      <c r="CD4"/>
      <c r="CE4" t="s">
        <v>216</v>
      </c>
      <c r="CF4" t="s">
        <v>216</v>
      </c>
      <c r="CG4" t="s">
        <v>216</v>
      </c>
      <c r="CH4" t="s">
        <v>216</v>
      </c>
      <c r="CI4" t="s">
        <v>216</v>
      </c>
      <c r="CJ4" t="s">
        <v>216</v>
      </c>
      <c r="CK4" t="s">
        <v>216</v>
      </c>
      <c r="CL4" t="s">
        <v>216</v>
      </c>
      <c r="CM4" t="s">
        <v>216</v>
      </c>
      <c r="CN4" t="s">
        <v>216</v>
      </c>
      <c r="CO4" t="s">
        <v>240</v>
      </c>
      <c r="CS4" t="s">
        <v>354</v>
      </c>
      <c r="CT4"/>
      <c r="CU4" t="s">
        <v>356</v>
      </c>
      <c r="CV4" t="s">
        <v>357</v>
      </c>
      <c r="CW4" t="s">
        <v>358</v>
      </c>
      <c r="CX4" t="s">
        <v>359</v>
      </c>
      <c r="CY4"/>
      <c r="CZ4" t="s">
        <v>361</v>
      </c>
      <c r="DA4" s="59" t="s">
        <v>362</v>
      </c>
      <c r="DB4" s="59" t="s">
        <v>363</v>
      </c>
      <c r="DC4" s="59" t="s">
        <v>364</v>
      </c>
      <c r="DD4" s="59" t="s">
        <v>365</v>
      </c>
      <c r="DE4" s="59" t="s">
        <v>366</v>
      </c>
      <c r="DF4" s="59" t="s">
        <v>367</v>
      </c>
      <c r="DG4" s="59" t="s">
        <v>368</v>
      </c>
      <c r="DH4" t="s">
        <v>240</v>
      </c>
      <c r="DI4" t="s">
        <v>240</v>
      </c>
      <c r="DJ4" t="s">
        <v>240</v>
      </c>
      <c r="DK4" t="s">
        <v>240</v>
      </c>
      <c r="DL4" t="s">
        <v>240</v>
      </c>
      <c r="DM4" t="s">
        <v>240</v>
      </c>
      <c r="DN4" t="s">
        <v>240</v>
      </c>
      <c r="DO4" t="s">
        <v>240</v>
      </c>
      <c r="DP4" t="s">
        <v>240</v>
      </c>
      <c r="DQ4" t="s">
        <v>240</v>
      </c>
      <c r="DR4" t="s">
        <v>240</v>
      </c>
      <c r="DS4" t="s">
        <v>240</v>
      </c>
      <c r="DT4" t="s">
        <v>240</v>
      </c>
      <c r="DU4" t="s">
        <v>240</v>
      </c>
      <c r="DV4" t="s">
        <v>240</v>
      </c>
      <c r="DW4" t="s">
        <v>240</v>
      </c>
      <c r="DX4" t="s">
        <v>240</v>
      </c>
      <c r="DY4" t="s">
        <v>240</v>
      </c>
      <c r="DZ4" t="s">
        <v>240</v>
      </c>
      <c r="EA4" t="s">
        <v>240</v>
      </c>
      <c r="EB4" t="s">
        <v>240</v>
      </c>
      <c r="EC4"/>
      <c r="ED4"/>
      <c r="EE4"/>
      <c r="EF4" s="8"/>
      <c r="EG4" s="8"/>
      <c r="EH4" s="8"/>
      <c r="EI4" s="8"/>
      <c r="EJ4" s="8"/>
      <c r="EK4" s="8"/>
      <c r="EL4" s="8"/>
      <c r="EM4" s="8"/>
      <c r="EN4" s="8"/>
      <c r="EO4" s="8"/>
      <c r="EP4" s="8"/>
      <c r="EQ4" s="8"/>
      <c r="ER4" s="8"/>
      <c r="ES4" s="8"/>
      <c r="ET4" s="8"/>
      <c r="EU4" s="8"/>
      <c r="EV4" s="8"/>
      <c r="EW4" s="8"/>
      <c r="EX4" s="8"/>
      <c r="EY4" s="8"/>
      <c r="EZ4" s="8"/>
      <c r="FA4" s="8"/>
      <c r="FB4" s="8"/>
      <c r="FC4" s="8"/>
      <c r="FD4" s="8"/>
      <c r="FE4" s="8"/>
      <c r="FF4" s="8"/>
    </row>
    <row r="5" spans="1:218" ht="22.2" customHeight="1" x14ac:dyDescent="0.3">
      <c r="A5" s="7" t="s">
        <v>6</v>
      </c>
      <c r="C5" t="s">
        <v>387</v>
      </c>
      <c r="D5" t="s">
        <v>388</v>
      </c>
      <c r="E5" t="s">
        <v>389</v>
      </c>
      <c r="F5" t="s">
        <v>392</v>
      </c>
      <c r="G5" t="s">
        <v>393</v>
      </c>
      <c r="H5" t="s">
        <v>394</v>
      </c>
      <c r="I5" t="s">
        <v>395</v>
      </c>
      <c r="J5" t="s">
        <v>396</v>
      </c>
      <c r="K5" t="s">
        <v>397</v>
      </c>
      <c r="L5" t="s">
        <v>390</v>
      </c>
      <c r="M5" t="s">
        <v>391</v>
      </c>
      <c r="N5" t="s">
        <v>398</v>
      </c>
      <c r="O5" t="s">
        <v>400</v>
      </c>
      <c r="P5" t="s">
        <v>399</v>
      </c>
      <c r="Q5" t="s">
        <v>261</v>
      </c>
      <c r="R5" t="s">
        <v>262</v>
      </c>
      <c r="S5" t="s">
        <v>263</v>
      </c>
      <c r="T5" t="s">
        <v>264</v>
      </c>
      <c r="U5" t="s">
        <v>265</v>
      </c>
      <c r="V5" t="s">
        <v>266</v>
      </c>
      <c r="W5" t="s">
        <v>267</v>
      </c>
      <c r="X5" t="s">
        <v>268</v>
      </c>
      <c r="Y5" t="s">
        <v>269</v>
      </c>
      <c r="Z5" t="s">
        <v>270</v>
      </c>
      <c r="AA5" t="s">
        <v>271</v>
      </c>
      <c r="AB5" t="s">
        <v>272</v>
      </c>
      <c r="AC5" t="s">
        <v>140</v>
      </c>
      <c r="AD5" t="s">
        <v>171</v>
      </c>
      <c r="AE5" t="s">
        <v>179</v>
      </c>
      <c r="AF5" t="s">
        <v>187</v>
      </c>
      <c r="AG5" t="s">
        <v>180</v>
      </c>
      <c r="AH5" t="s">
        <v>188</v>
      </c>
      <c r="AI5" t="s">
        <v>181</v>
      </c>
      <c r="AJ5" t="s">
        <v>141</v>
      </c>
      <c r="AK5" t="s">
        <v>172</v>
      </c>
      <c r="AL5" t="s">
        <v>189</v>
      </c>
      <c r="AM5" t="s">
        <v>190</v>
      </c>
      <c r="AN5" t="s">
        <v>191</v>
      </c>
      <c r="AO5" t="s">
        <v>192</v>
      </c>
      <c r="AP5" t="s">
        <v>193</v>
      </c>
      <c r="AQ5" t="s">
        <v>194</v>
      </c>
      <c r="AR5" t="s">
        <v>145</v>
      </c>
      <c r="AS5" t="s">
        <v>173</v>
      </c>
      <c r="AT5" t="s">
        <v>195</v>
      </c>
      <c r="AU5" t="s">
        <v>196</v>
      </c>
      <c r="AV5" t="s">
        <v>197</v>
      </c>
      <c r="AW5" t="s">
        <v>198</v>
      </c>
      <c r="AX5" t="s">
        <v>199</v>
      </c>
      <c r="AY5" t="s">
        <v>200</v>
      </c>
      <c r="AZ5" t="s">
        <v>201</v>
      </c>
      <c r="BA5" t="s">
        <v>174</v>
      </c>
      <c r="BB5" t="s">
        <v>202</v>
      </c>
      <c r="BC5" t="s">
        <v>203</v>
      </c>
      <c r="BD5" t="s">
        <v>204</v>
      </c>
      <c r="BE5" t="s">
        <v>205</v>
      </c>
      <c r="BF5" t="s">
        <v>206</v>
      </c>
      <c r="BG5" t="s">
        <v>207</v>
      </c>
      <c r="BH5" t="s">
        <v>208</v>
      </c>
      <c r="BI5" t="s">
        <v>182</v>
      </c>
      <c r="BJ5" t="s">
        <v>209</v>
      </c>
      <c r="BK5" t="s">
        <v>211</v>
      </c>
      <c r="BL5" t="s">
        <v>212</v>
      </c>
      <c r="BM5" t="s">
        <v>213</v>
      </c>
      <c r="BN5" t="s">
        <v>246</v>
      </c>
      <c r="BO5" t="s">
        <v>247</v>
      </c>
      <c r="BP5" t="s">
        <v>183</v>
      </c>
      <c r="BQ5" t="s">
        <v>275</v>
      </c>
      <c r="BR5" t="s">
        <v>218</v>
      </c>
      <c r="BS5" t="s">
        <v>219</v>
      </c>
      <c r="BT5" t="s">
        <v>220</v>
      </c>
      <c r="BU5" t="s">
        <v>221</v>
      </c>
      <c r="BV5" t="s">
        <v>184</v>
      </c>
      <c r="BW5" t="s">
        <v>222</v>
      </c>
      <c r="BX5" t="s">
        <v>223</v>
      </c>
      <c r="BY5" t="s">
        <v>224</v>
      </c>
      <c r="BZ5" t="s">
        <v>225</v>
      </c>
      <c r="CA5" t="s">
        <v>226</v>
      </c>
      <c r="CB5" t="s">
        <v>227</v>
      </c>
      <c r="CC5" t="s">
        <v>232</v>
      </c>
      <c r="CD5" t="s">
        <v>377</v>
      </c>
      <c r="CE5" t="s">
        <v>185</v>
      </c>
      <c r="CF5" t="s">
        <v>228</v>
      </c>
      <c r="CG5" t="s">
        <v>229</v>
      </c>
      <c r="CH5" t="s">
        <v>230</v>
      </c>
      <c r="CI5" t="s">
        <v>231</v>
      </c>
      <c r="CJ5" t="s">
        <v>235</v>
      </c>
      <c r="CK5" t="s">
        <v>236</v>
      </c>
      <c r="CL5" t="s">
        <v>237</v>
      </c>
      <c r="CM5" t="s">
        <v>186</v>
      </c>
      <c r="CN5" t="s">
        <v>238</v>
      </c>
      <c r="CO5" t="s">
        <v>167</v>
      </c>
      <c r="CP5" t="s">
        <v>168</v>
      </c>
      <c r="CQ5" t="s">
        <v>169</v>
      </c>
      <c r="CR5" t="s">
        <v>175</v>
      </c>
      <c r="CS5" t="s">
        <v>355</v>
      </c>
      <c r="CT5" t="s">
        <v>282</v>
      </c>
      <c r="CU5" t="s">
        <v>176</v>
      </c>
      <c r="CV5" t="s">
        <v>140</v>
      </c>
      <c r="CW5" t="s">
        <v>171</v>
      </c>
      <c r="CX5" t="s">
        <v>179</v>
      </c>
      <c r="CY5" t="s">
        <v>283</v>
      </c>
      <c r="CZ5" t="s">
        <v>360</v>
      </c>
      <c r="DA5" t="s">
        <v>172</v>
      </c>
      <c r="DB5" t="s">
        <v>189</v>
      </c>
      <c r="DC5" t="s">
        <v>190</v>
      </c>
      <c r="DD5" t="s">
        <v>191</v>
      </c>
      <c r="DE5" t="s">
        <v>192</v>
      </c>
      <c r="DF5" t="s">
        <v>193</v>
      </c>
      <c r="DG5" t="s">
        <v>194</v>
      </c>
      <c r="DH5" t="s">
        <v>145</v>
      </c>
      <c r="DI5" t="s">
        <v>173</v>
      </c>
      <c r="DJ5" t="s">
        <v>195</v>
      </c>
      <c r="DK5" t="s">
        <v>196</v>
      </c>
      <c r="DL5" t="s">
        <v>197</v>
      </c>
      <c r="DM5" t="s">
        <v>198</v>
      </c>
      <c r="DN5" t="s">
        <v>199</v>
      </c>
      <c r="DO5" t="s">
        <v>200</v>
      </c>
      <c r="DP5" t="s">
        <v>201</v>
      </c>
      <c r="DQ5" t="s">
        <v>147</v>
      </c>
      <c r="DR5" t="s">
        <v>174</v>
      </c>
      <c r="DS5" t="s">
        <v>202</v>
      </c>
      <c r="DT5" t="s">
        <v>203</v>
      </c>
      <c r="DU5" t="s">
        <v>204</v>
      </c>
      <c r="DV5" t="s">
        <v>205</v>
      </c>
      <c r="DW5" t="s">
        <v>206</v>
      </c>
      <c r="DX5" t="s">
        <v>207</v>
      </c>
      <c r="DY5" t="s">
        <v>208</v>
      </c>
      <c r="DZ5" t="s">
        <v>182</v>
      </c>
      <c r="EA5" t="s">
        <v>209</v>
      </c>
      <c r="EB5" t="s">
        <v>211</v>
      </c>
      <c r="EC5" t="s">
        <v>212</v>
      </c>
      <c r="FD5"/>
      <c r="FE5"/>
      <c r="FF5"/>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row>
    <row r="6" spans="1:218" x14ac:dyDescent="0.3">
      <c r="A6" s="7">
        <v>1</v>
      </c>
      <c r="B6" t="str">
        <f>IF(AND('Network Data'!C12 = 0, 'Network Data'!G12 &gt;0), SUBSTITUTE('Network Data'!B12, " ", ""), IF(AND('Network Data'!C12 = 1, 'Network Data'!G12 &gt; 0), SUBSTITUTE('Network Data'!B12&amp;"NLNode", " ",""), ""))</f>
        <v>DetritusNLNode</v>
      </c>
      <c r="C6" t="str">
        <f>"! "&amp;'Network Data'!C2&amp;" Network LIM Declaration File"</f>
        <v>! 4node Winter Network LIM Declaration File</v>
      </c>
      <c r="D6" t="s">
        <v>284</v>
      </c>
      <c r="E6" t="str">
        <f>IF(ISTEXT('Network Data'!C3), "! Author: "&amp;'Network Data'!C3, "! Author Name: User")</f>
        <v>! Author: Gemma Gerber</v>
      </c>
      <c r="F6" t="str">
        <f>"! Date: "&amp;TEXT('Network Data'!C4, "dd.mmm.yyyy")</f>
        <v>! Date: 13.Jun.2022</v>
      </c>
      <c r="G6" t="s">
        <v>248</v>
      </c>
      <c r="H6" t="str">
        <f>"! Respiration included: "&amp;(IF('Network Data'!$C$6 = 1, "Yes", "No"))</f>
        <v>! Respiration included: Yes</v>
      </c>
      <c r="I6" t="str">
        <f>"! U included: "&amp;(IF('Network Data'!$C$7 = 1, "Yes", "No"))</f>
        <v>! U included: Yes</v>
      </c>
      <c r="J6" t="s">
        <v>178</v>
      </c>
      <c r="K6" t="str">
        <f>"! Living compartments: "&amp;COUNTIFS('Network Data'!C12:C111, "0", 'Network Data'!G12:G111, "&gt;0", 'Network Data'!B12:B111, "*")</f>
        <v>! Living compartments: 3</v>
      </c>
      <c r="L6" t="str">
        <f>"! Non-living compartments: "&amp;COUNTIFS('Network Data'!C12:C111, "1", 'Network Data'!G12:G111, "&gt;0", 'Network Data'!B12:B111, "*")</f>
        <v>! Non-living compartments: 1</v>
      </c>
      <c r="M6" t="str">
        <f>"! External compartments: "&amp;COUNTIF('Network Data'!E12:E111, "=1")  + COUNTIF('Network Data'!F12:F111, "=1") + COUNTIF('Network Data'!$C$6, "=1")</f>
        <v>! External compartments: 6</v>
      </c>
      <c r="N6" t="str">
        <f>"! Internal flows: "&amp;SUM('Adjacency Matrix'!B102:CW102)</f>
        <v>! Internal flows: 6</v>
      </c>
      <c r="O6" t="str">
        <f>"! Boundary flows: "&amp;IF(AND('Network Data'!$C$6 = 1), COUNTIFS('Network Data'!C12:C111, "0", 'Network Data'!G12:G111, "&gt;0", 'Network Data'!B12:B111, "*") + COUNTIFS('Network Data'!C12:C111, "1", 'Network Data'!G12:G111, "&gt;0", 'Network Data'!B12:B111, "*") + COUNTIFS('Network Data'!G12:G111, "&gt;0", 'Network Data'!B12:B111, "*", 'Network Data'!E12:E111, "1") + COUNTIFS('Network Data'!G12:G111, "&gt;0", 'Network Data'!B12:B111, "*", 'Network Data'!F12:F111, "1"), IF(AND('Network Data'!$C$6 = 0), COUNTIFS('Network Data'!G12:G111, "&gt;0", 'Network Data'!B12:B111, "*", 'Network Data'!E12:E111, "1") + COUNTIFS('Network Data'!G12:G111, "&gt;0", 'Network Data'!B12:B111, "*", 'Network Data'!F12:F111, "1")))</f>
        <v>! Boundary flows: 9</v>
      </c>
      <c r="P6" t="s">
        <v>178</v>
      </c>
      <c r="Q6" t="s">
        <v>249</v>
      </c>
      <c r="R6" t="s">
        <v>250</v>
      </c>
      <c r="S6" t="s">
        <v>251</v>
      </c>
      <c r="T6" t="s">
        <v>252</v>
      </c>
      <c r="U6" t="s">
        <v>253</v>
      </c>
      <c r="V6" t="s">
        <v>254</v>
      </c>
      <c r="W6" t="s">
        <v>255</v>
      </c>
      <c r="X6" t="s">
        <v>258</v>
      </c>
      <c r="Y6" t="s">
        <v>256</v>
      </c>
      <c r="Z6" t="s">
        <v>257</v>
      </c>
      <c r="AA6" t="s">
        <v>273</v>
      </c>
      <c r="AB6" t="s">
        <v>178</v>
      </c>
      <c r="AC6" t="s">
        <v>370</v>
      </c>
      <c r="AD6" t="s">
        <v>178</v>
      </c>
      <c r="AE6" t="str">
        <f>IF(AND('Network Data'!C12 = 0, 'Network Data'!G12 &gt;0), SUBSTITUTE('Network Data'!B12, " ", "")&amp;" = "&amp;SUBSTITUTE('Network Data'!G12, ",", "."), "")</f>
        <v/>
      </c>
      <c r="AF6" t="str">
        <f>IF(AND('Network Data'!C12 = 1, 'Network Data'!G12 &gt;0), SUBSTITUTE('Network Data'!B12, " ", "")&amp;"NLNode"&amp;" = "&amp;SUBSTITUTE('Network Data'!G12, ",", "."), "")</f>
        <v>DetritusNLNode = 7111</v>
      </c>
      <c r="AG6" t="s">
        <v>178</v>
      </c>
      <c r="AH6" t="s">
        <v>371</v>
      </c>
      <c r="AI6" t="s">
        <v>178</v>
      </c>
      <c r="AJ6" t="s">
        <v>372</v>
      </c>
      <c r="AK6" t="s">
        <v>178</v>
      </c>
      <c r="AL6" t="str">
        <f>IF(AND('Network Data'!$C$6 = 1), "CO2","")</f>
        <v>CO2</v>
      </c>
      <c r="AM6" t="str">
        <f>IF(AND('Network Data'!C12 = 0, 'Network Data'!G12 &gt; 0, 'Network Data'!E12 = 1), SUBSTITUTE('Network Data'!B12, " ", "")&amp;"Input", IF(AND('Network Data'!C12 = 1, 'Network Data'!G12 &gt; 0, 'Network Data'!E12 = 1), SUBSTITUTE('Network Data'!B12, " ", "")&amp;"NLNodeInput",""))</f>
        <v>DetritusNLNodeInput</v>
      </c>
      <c r="AN6" t="str">
        <f>IF(AND('Network Data'!C12 = 0, 'Network Data'!G12 &gt; 0, 'Network Data'!F12 = 1), SUBSTITUTE('Network Data'!B12, " ", "")&amp;"Export", IF(AND('Network Data'!C12 = 1, 'Network Data'!G12 &gt; 0, 'Network Data'!F12 = 1), SUBSTITUTE('Network Data'!B12, " ", "")&amp;"NLNodeExport",""))</f>
        <v>DetritusNLNodeExport</v>
      </c>
      <c r="AO6" t="s">
        <v>178</v>
      </c>
      <c r="AP6" t="s">
        <v>373</v>
      </c>
      <c r="AQ6" t="s">
        <v>178</v>
      </c>
      <c r="AR6" t="s">
        <v>374</v>
      </c>
      <c r="AS6" t="s">
        <v>178</v>
      </c>
      <c r="AT6" t="str">
        <f>IF('Network Data'!$C$6=1, "! Consumption (Q) / Gross Primary Production (GPP) Variables","! Consumption (Q) Variables")</f>
        <v>! Consumption (Q) / Gross Primary Production (GPP) Variables</v>
      </c>
      <c r="AU6" t="s">
        <v>178</v>
      </c>
      <c r="AV6" t="str">
        <f>IF(AND('Network Data'!$C$6=1, 'Network Data'!C12 = 0, 'Network Data'!D12=1,'Network Data'!G12&gt;0,'Network Data'!E12=1), SUBSTITUTE('Network Data'!B12," ","")&amp;"_GPP"&amp;" = "&amp;"Flowto("&amp;SUBSTITUTE('Network Data'!B12," ","")&amp;")"&amp;" - "&amp;SUBSTITUTE('Network Data'!B12," ","")&amp;"_IN", IF(AND('Network Data'!$C$6=1, 'Network Data'!C12 = 0, 'Network Data'!D12=1,'Network Data'!G12&gt;0,'Network Data'!E12=0), SUBSTITUTE('Network Data'!B12," ","")&amp;"_GPP"&amp;" = "&amp;"Flowto("&amp;SUBSTITUTE('Network Data'!B12," ","")&amp;")", IF(OR('Network Data'!$C$6=1, 'Network Data'!$C$6=0), IF(AND('Network Data'!C12 = 0,'Network Data'!G12&gt;0,'Network Data'!E12=1), SUBSTITUTE('Network Data'!B12," ","")&amp;"_Q"&amp;" = "&amp;"Flowto("&amp;SUBSTITUTE('Network Data'!B12," ","")&amp;")"&amp;" - "&amp;SUBSTITUTE('Network Data'!B12," ","")&amp;"_IN", IF(AND('Network Data'!C12 = 0,'Network Data'!G12&gt;0,'Network Data'!E12=0), SUBSTITUTE('Network Data'!B12," ","")&amp;"_Q"&amp;" = "&amp;"Flowto("&amp;SUBSTITUTE('Network Data'!B12," ","")&amp;")","")))))</f>
        <v/>
      </c>
      <c r="AW6" t="s">
        <v>178</v>
      </c>
      <c r="AX6" t="str">
        <f>IF('Network Data'!$C$6=1, "! Production (P/NPP) Variables","! Production (P) Variables")</f>
        <v>! Production (P/NPP) Variables</v>
      </c>
      <c r="AY6" t="s">
        <v>178</v>
      </c>
      <c r="AZ6" t="str">
        <f>IF(AND('Network Data'!$C$6=1,'Network Data'!$C$7=1,'Network Data'!C12 = 0,'Network Data'!D12 = 1,'Network Data'!G12&gt;0,'Network Data'!F12=1),SUBSTITUTE('Network Data'!B12," ","")&amp;"_NPP"&amp;" = Flowfrom("&amp;SUBSTITUTE('Network Data'!B12," ","")&amp;") - "&amp;SUBSTITUTE('Network Data'!B12," ","")&amp;"_R"&amp;" - "&amp;SUBSTITUTE('Network Data'!B12," ","")&amp;"_U"&amp;" - "&amp;SUBSTITUTE('Network Data'!B12," ","")&amp;"_EX", IF(AND('Network Data'!$C$6=1,'Network Data'!$C$7=0,'Network Data'!C12 = 0,'Network Data'!D12 = 1,'Network Data'!G12&gt;0,'Network Data'!F12=1),SUBSTITUTE('Network Data'!B12," ","")&amp;"_NPP"&amp;" = Flowfrom("&amp;SUBSTITUTE('Network Data'!B12," ","")&amp;") - "&amp;SUBSTITUTE('Network Data'!B12," ","")&amp;"_R - "&amp;SUBSTITUTE('Network Data'!B12," ","")&amp;"_EX", IF(AND('Network Data'!$C$6=0,'Network Data'!$C$7=1,'Network Data'!C12 = 0,'Network Data'!D12 = 1,'Network Data'!G12&gt;0,'Network Data'!F12=0),SUBSTITUTE('Network Data'!B12," ","")&amp;"_NPP"&amp;" = Flowfrom("&amp;SUBSTITUTE('Network Data'!B12," ","")&amp;") - "&amp;SUBSTITUTE('Network Data'!B12," ","")&amp;"_U - "&amp;SUBSTITUTE('Network Data'!B12," ","")&amp;"_EX", IF(AND('Network Data'!$C$6=1,'Network Data'!$C$7=0,'Network Data'!C12 = 0,'Network Data'!D12 = 1,'Network Data'!G12&gt;0,'Network Data'!F12=0),SUBSTITUTE('Network Data'!B12," ","")&amp;"_NPP"&amp;" = Flowfrom("&amp;SUBSTITUTE('Network Data'!B12," ","")&amp;") - "&amp;SUBSTITUTE('Network Data'!B12," ","")&amp;"_R", IF(AND('Network Data'!$C$6=0,'Network Data'!$C$7=0,'Network Data'!C12 = 0,'Network Data'!D12 = 1,'Network Data'!G12&gt;0,'Network Data'!F12=1),SUBSTITUTE('Network Data'!B12," ","")&amp;"_NPP"&amp;" = Flowfrom("&amp;SUBSTITUTE('Network Data'!B12," ","")&amp;") - "&amp;SUBSTITUTE('Network Data'!B12," ","")&amp;"_EX", IF(AND('Network Data'!$C$6=1,'Network Data'!$C$7=1,'Network Data'!C12 = 0,'Network Data'!D12 = 1,'Network Data'!G12&gt;0,'Network Data'!F12=0),SUBSTITUTE('Network Data'!B12," ","")&amp;"_NPP"&amp;" = Flowfrom("&amp;SUBSTITUTE('Network Data'!B12," ","")&amp;") - "&amp;SUBSTITUTE('Network Data'!B12," ","")&amp;"_R"&amp;" - "&amp;SUBSTITUTE('Network Data'!B12," ","")&amp;"_U", IF(AND('Network Data'!$C$6=0,'Network Data'!$C$7=0,'Network Data'!C12 = 0,'Network Data'!D12 = 1,'Network Data'!G12&gt;0,'Network Data'!F12=0),SUBSTITUTE('Network Data'!B12," ","")&amp;"_NPP"&amp;" = Flowfrom("&amp;SUBSTITUTE('Network Data'!B12," ","")&amp;") ", IF(AND('Network Data'!$C$6=1,'Network Data'!$C$7=1,'Network Data'!C12 = 0,'Network Data'!D12 = 0,'Network Data'!G12&gt;0,'Network Data'!F12=1),SUBSTITUTE('Network Data'!B12," ","")&amp;"_P"&amp;" = Flowfrom("&amp;SUBSTITUTE('Network Data'!B12," ","")&amp;") - "&amp;SUBSTITUTE('Network Data'!B12," ","")&amp;"_R"&amp;" - "&amp;SUBSTITUTE('Network Data'!B12," ","")&amp;"_U"&amp;" - "&amp;SUBSTITUTE('Network Data'!B12," ","")&amp;"_EX", IF(AND('Network Data'!$C$6=1,'Network Data'!$C$7=0,'Network Data'!C12 = 0,'Network Data'!D12 = 0,'Network Data'!G12&gt;0,'Network Data'!F12=1),SUBSTITUTE('Network Data'!B12," ","")&amp;"_P"&amp;" = Flowfrom("&amp;SUBSTITUTE('Network Data'!B12," ","")&amp;") - "&amp;SUBSTITUTE('Network Data'!B12," ","")&amp;"_R - "&amp;SUBSTITUTE('Network Data'!B12," ","")&amp;"_EX", IF(AND('Network Data'!$C$6=0,'Network Data'!$C$7=1,'Network Data'!C12 = 0,'Network Data'!D12 = 0,'Network Data'!G12&gt;0,'Network Data'!F12=0),SUBSTITUTE('Network Data'!B12," ","")&amp;"_P"&amp;" = Flowfrom("&amp;SUBSTITUTE('Network Data'!B12," ","")&amp;") - "&amp;SUBSTITUTE('Network Data'!B12," ","")&amp;"_U - "&amp;SUBSTITUTE('Network Data'!B12," ","")&amp;"_EX", IF(AND('Network Data'!$C$6=1,'Network Data'!$C$7=0,'Network Data'!C12 = 0,'Network Data'!D12 = 0,'Network Data'!G12&gt;0,'Network Data'!F12=0),SUBSTITUTE('Network Data'!B12," ","")&amp;"_P"&amp;" = Flowfrom("&amp;SUBSTITUTE('Network Data'!B12," ","")&amp;") - "&amp;SUBSTITUTE('Network Data'!B12," ","")&amp;"_R", IF(AND('Network Data'!$C$6=0,'Network Data'!$C$7=0,'Network Data'!C12 = 0,'Network Data'!D12 = 0,'Network Data'!G12&gt;0,'Network Data'!F12=1),SUBSTITUTE('Network Data'!B12," ","")&amp;"_P"&amp;" = Flowfrom("&amp;SUBSTITUTE('Network Data'!B12," ","")&amp;") - "&amp;SUBSTITUTE('Network Data'!B12," ","")&amp;"_EX", IF(AND('Network Data'!$C$6=1,'Network Data'!$C$7=1,'Network Data'!C12 = 0,'Network Data'!D12 = 0,'Network Data'!G12&gt;0,'Network Data'!F12=0),SUBSTITUTE('Network Data'!B12," ","")&amp;"_P"&amp;" = Flowfrom("&amp;SUBSTITUTE('Network Data'!B12," ","")&amp;") - "&amp;SUBSTITUTE('Network Data'!B12," ","")&amp;"_R"&amp;" - "&amp;SUBSTITUTE('Network Data'!B12," ","")&amp;"_U", IF(AND('Network Data'!$C$6=0,'Network Data'!$C$7=0,'Network Data'!C12 = 0,'Network Data'!D12 = 0,'Network Data'!G12&gt;0,'Network Data'!F12=0),SUBSTITUTE('Network Data'!B12," ","")&amp;"_P"&amp;" = Flowfrom("&amp;SUBSTITUTE('Network Data'!B12," ","")&amp;") ", ""))))))))))))))</f>
        <v/>
      </c>
      <c r="BA6" t="s">
        <v>178</v>
      </c>
      <c r="BB6" t="str">
        <f>IF('Network Data'!$C$7=1, "! Unused Energy/Material (U) Variables","")</f>
        <v>! Unused Energy/Material (U) Variables</v>
      </c>
      <c r="BC6" t="str">
        <f>IF('Network Data'!$C$7=1, "&lt;space&gt;","")</f>
        <v>&lt;space&gt;</v>
      </c>
      <c r="BD6" t="str">
        <f>IF(AND('Network Data'!$C$6=1,'Network Data'!$C$7=1,'Network Data'!C12 = 0, 'Network Data'!D12=1,'Network Data'!F12=1,'Network Data'!G12&gt;0), SUBSTITUTE('Network Data'!B12," ","")&amp;"_U"&amp;" = Flowto("&amp;SUBSTITUTE('Network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Flowto("&amp;SUBSTITUTE('Network Data'!B12," ","")&amp;") - "&amp;SUBSTITUTE('Network Data'!B12," ","")&amp;"_P"&amp;" - "&amp;SUBSTITUTE('Network Data'!B12," ","")&amp;"_EX", IF(AND('Network Data'!$C$6=0,'Network Data'!$C$7=1,'Network Data'!C12 = 0, 'Network Data'!D12=1,'Network Data'!F12=0,'Network Data'!G12&gt;0), SUBSTITUTE('Network Data'!B12," ","")&amp;"_U"&amp;" = Flowto("&amp;SUBSTITUTE('Network Data'!B12," ","")&amp;") - "&amp;SUBSTITUTE('Network Data'!B12," ","")&amp;"_P",IF(AND('Network Data'!$C$6=1,'Network Data'!$C$7=1,'Network Data'!C12 = 0, 'Network Data'!D12=0,'Network Data'!F12=1,'Network Data'!G12&gt;0), SUBSTITUTE('Network Data'!B12," ","")&amp;"_U"&amp;" = Flowto("&amp;SUBSTITUTE('Network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Flowto("&amp;SUBSTITUTE('Network Data'!B12," ","")&amp;") - "&amp;SUBSTITUTE('Network Data'!B12," ","")&amp;"_P"&amp;" - "&amp;SUBSTITUTE('Network Data'!B12," ","")&amp;"_EX", IF(AND('Network Data'!$C$6=0,'Network Data'!$C$7=1,'Network Data'!C12 = 0, 'Network Data'!D12=0,'Network Data'!F12=0,'Network Data'!G12&gt;0), SUBSTITUTE('Network Data'!B12," ","")&amp;"_U"&amp;" = Flowto("&amp;SUBSTITUTE('Network Data'!B12," ","")&amp;") - "&amp;SUBSTITUTE('Network Data'!B12," ","")&amp;"_P",IF(AND('Network Data'!$C$6=1,'Network Data'!$C$7=1,'Network Data'!C12 = 0, 'Network Data'!D12=0,'Network Data'!F12=0,'Network Data'!G12&gt;0), SUBSTITUTE('Network Data'!B12," ","")&amp;"_U"&amp;" = Flowto("&amp;SUBSTITUTE('Network Data'!B12," ","")&amp;") - "&amp;SUBSTITUTE('Network Data'!B12," ","")&amp;"_P - "&amp;SUBSTITUTE('Network Data'!B12," ","")&amp;"_R","")))))))</f>
        <v/>
      </c>
      <c r="BE6" t="str">
        <f>IF('Network Data'!$C$7=1, "&lt;space&gt;","")</f>
        <v>&lt;space&gt;</v>
      </c>
      <c r="BF6" t="str" cm="1">
        <f t="array" ref="BF6">IF(OR('Network Data'!T12:U111&gt;0),"! Assimilation Efficiency (AE) Variables","! No Assimilation Efficiency (AE) Variables defined")</f>
        <v>! No Assimilation Efficiency (AE) Variables defined</v>
      </c>
      <c r="BG6" t="s">
        <v>178</v>
      </c>
      <c r="BH6" t="str">
        <f>IF(AND('Network Data'!$C$6 = 1, 'Network Data'!C12 = 0, 'Network Data'!D12 = 0,'Network Data'!G12 &gt; 0, 'Network Data'!T12 &gt; 0),SUBSTITUTE('Network Data'!B12," ","")&amp;"_AE"&amp;" = "&amp;SUBSTITUTE('Network Data'!B12," ","")&amp;"_P"&amp;" + "&amp;SUBSTITUTE('Network Data'!B12," ","")&amp;"_R", IF(AND('Network Data'!$C$6 = 0, 'Network Data'!C12 = 0, 'Network Data'!D12 = 0,'Network Data'!G12 &gt; 0, 'Network Data'!T12 &gt; 0),SUBSTITUTE('Network Data'!B12," ","")&amp;" = "&amp;SUBSTITUTE('Network Data'!B12," ","")&amp;"_P",IF(AND('Network Data'!$C$6 = 1, 'Network Data'!C12 = 0, 'Network Data'!D12 = 0,'Network Data'!G12 &gt; 0, 'Network Data'!U12 &gt; 0),SUBSTITUTE('Network Data'!B12," ","")&amp;"_AE"&amp;" = "&amp;SUBSTITUTE('Network Data'!B12," ","")&amp;"_P"&amp;" + "&amp;SUBSTITUTE('Network Data'!B12," ","")&amp;"_R", IF(AND('Network Data'!$C$6 = 0, 'Network Data'!C12 = 0, 'Network Data'!D12 = 0,'Network Data'!G12 &gt; 0, 'Network Data'!U12 &gt; 0),SUBSTITUTE('Network Data'!B12," ","")&amp;" = "&amp;SUBSTITUTE('Network Data'!B12," ","")&amp;"_P",""))))</f>
        <v/>
      </c>
      <c r="BI6" t="str" cm="1">
        <f t="array" ref="BI6">IF(OR('Network Data'!T12:U111 &gt;0), "&lt;space&gt;", "")</f>
        <v/>
      </c>
      <c r="BJ6" t="str" cm="1">
        <f t="array" ref="BJ6">IF(OR('Network Data'!W12:W111&gt;0), "! Custom Variables","")</f>
        <v/>
      </c>
      <c r="BK6" t="str" cm="1">
        <f t="array" ref="BK6">IF(OR('Network Data'!W12:W111&gt;0), "&lt;space&gt;","")</f>
        <v/>
      </c>
      <c r="BL6" t="str">
        <f xml:space="preserve"> IF('Network Data'!W12 &gt; 0, 'Network Data'!W12, "")</f>
        <v/>
      </c>
      <c r="BM6" t="str" cm="1">
        <f t="array" ref="BM6">IF(OR('Network Data'!W12:W111&gt;0), "&lt;space&gt;","")</f>
        <v/>
      </c>
      <c r="BN6" t="s">
        <v>375</v>
      </c>
      <c r="BO6" t="s">
        <v>178</v>
      </c>
      <c r="BP6" t="str" cm="1">
        <f t="array" ref="BP6">IF(OR('Network Data'!V12:V111&gt;0), "## PARAMETERS","")</f>
        <v/>
      </c>
      <c r="BQ6" t="str" cm="1">
        <f t="array" ref="BQ6">IF(OR('Network Data'!V12:V111&gt;0), "&lt;space&gt;","")</f>
        <v/>
      </c>
      <c r="BR6" t="str">
        <f>IF('Network Data'!V12&gt;0,SUBSTITUTE('Network Data'!V12, ",",""),"")</f>
        <v/>
      </c>
      <c r="BS6" t="str" cm="1">
        <f t="array" ref="BS6">IF(OR('Network Data'!V12:V111&gt;0), "&lt;space&gt;","")</f>
        <v/>
      </c>
      <c r="BT6" t="str" cm="1">
        <f t="array" ref="BT6">IF(OR('Network Data'!V12:V111&gt;0), "## END PARAMETERS","")</f>
        <v/>
      </c>
      <c r="BU6" t="str" cm="1">
        <f t="array" ref="BU6">IF(OR('Network Data'!V12:V111&gt;0), "&lt;space&gt;","")</f>
        <v/>
      </c>
      <c r="BV6" t="s">
        <v>376</v>
      </c>
      <c r="BW6" t="s">
        <v>178</v>
      </c>
      <c r="BX6" t="str">
        <f>IF(AND('Network Data'!$C$6 = 1), "! GPP Flows", "")</f>
        <v>! GPP Flows</v>
      </c>
      <c r="BY6" t="s">
        <v>178</v>
      </c>
      <c r="BZ6" t="str">
        <f>IF(AND('Network Data'!$C$6=1,'Network Data'!C12=0,'Network Data'!D12=1,'Network Data'!G12&gt;0),SUBSTITUTE('Network Data'!B12," ","")&amp;"_GPP: CO2 -&gt; "&amp;SUBSTITUTE('Network Data'!B12," ",""),"")</f>
        <v/>
      </c>
      <c r="CA6" t="s">
        <v>178</v>
      </c>
      <c r="CB6" t="str">
        <f>IF(AND('Network Data'!$C$6 = 1), "! Respiration flows", "")</f>
        <v>! Respiration flows</v>
      </c>
      <c r="CC6" t="s">
        <v>178</v>
      </c>
      <c r="CD6" t="str">
        <f>IF(AND('Network Data'!$C$6 = 1,'Network Data'!C12 = 0, 'Network Data'!D12 = 1, 'Network Data'!G12 &gt; 0), SUBSTITUTE('Network Data'!B12, " ", "")&amp;"_R: "&amp;SUBSTITUTE('Network Data'!B12, " ", "")&amp;" -&gt; CO2", "")</f>
        <v/>
      </c>
      <c r="CE6" t="str">
        <f>IF(AND('Network Data'!$C$6 = 1,'Network Data'!C12 = 0, 'Network Data'!D12 = 0, 'Network Data'!G12 &gt; 0), SUBSTITUTE('Network Data'!B12, " ", "")&amp;"_R: "&amp;SUBSTITUTE('Network Data'!B12, " ", "")&amp;" -&gt; CO2", "")</f>
        <v/>
      </c>
      <c r="CF6" t="s">
        <v>178</v>
      </c>
      <c r="CG6" t="str" cm="1">
        <f t="array" ref="CG6">IF(OR( 'Network Data'!E12:E111 &gt;0), "! Input flows","")</f>
        <v>! Input flows</v>
      </c>
      <c r="CH6" t="str" cm="1">
        <f t="array" ref="CH6">IF(OR( 'Network Data'!E12:E111 &gt;0), "&lt;space&gt;","")</f>
        <v>&lt;space&gt;</v>
      </c>
      <c r="CI6" t="str">
        <f>IF(AND('Network Data'!C12 = 1, 'Network Data'!E12 = 1, 'Network Data'!G12 &gt; 0), SUBSTITUTE('Network Data'!B12, " ", "")&amp;"NLNode_IN: "&amp;SUBSTITUTE('Network Data'!B12, " ", "")&amp;"NLNodeInput -&gt; "&amp;SUBSTITUTE('Network Data'!B12, ",", "")&amp;"NLNode", IF(AND('Network Data'!C12 = 0, 'Network Data'!E12 = 1, 'Network Data'!G12 &gt; 0), SUBSTITUTE('Network Data'!B12, " ", "")&amp;"_IN: "&amp;SUBSTITUTE('Network Data'!B12, " ", "")&amp;"Input -&gt; "&amp;SUBSTITUTE('Network Data'!B12, ",", ""),""))</f>
        <v>DetritusNLNode_IN: DetritusNLNodeInput -&gt; DetritusNLNode</v>
      </c>
      <c r="CJ6" t="str" cm="1">
        <f t="array" ref="CJ6">IF(OR( 'Network Data'!E12:E111 &gt;0), "&lt;space&gt;","")</f>
        <v>&lt;space&gt;</v>
      </c>
      <c r="CK6" t="str" cm="1">
        <f t="array" ref="CK6">IF(OR( 'Network Data'!F12:F111 &gt;0), "! Export flows","")</f>
        <v>! Export flows</v>
      </c>
      <c r="CL6" t="str" cm="1">
        <f t="array" ref="CL6">IF(OR( 'Network Data'!F12:F111 &gt;0), "&lt;space&gt;","")</f>
        <v>&lt;space&gt;</v>
      </c>
      <c r="CM6" t="str">
        <f>IF(AND('Network Data'!C12 = 1, 'Network Data'!F12 = 1, 'Network Data'!G12 &gt; 0), SUBSTITUTE('Network Data'!B12, " ", "")&amp;"NLNode_EX: "&amp;SUBSTITUTE('Network Data'!B12, " ", "")&amp;"NLNode -&gt; "&amp;SUBSTITUTE('Network Data'!B12, ",", "")&amp;"NLNodeExport", IF(AND('Network Data'!C12 = 0, 'Network Data'!F12 = 1, 'Network Data'!G12 &gt; 0), SUBSTITUTE('Network Data'!B12, " ", "")&amp;"_EX: "&amp;SUBSTITUTE('Network Data'!B12, " ", "")&amp;" -&gt; "&amp;SUBSTITUTE('Network Data'!B12, ",", "")&amp;"Export",""))</f>
        <v>DetritusNLNode_EX: DetritusNLNode -&gt; DetritusNLNodeExport</v>
      </c>
      <c r="CN6" t="str" cm="1">
        <f t="array" ref="CN6">IF(OR( 'Network Data'!F12:F111 &gt;0), "&lt;space&gt;","")</f>
        <v>&lt;space&gt;</v>
      </c>
      <c r="CP6" t="str">
        <f>IF(AND('Network Data'!$C$6=1, 'Network Data'!C12=0,'Network Data'!D12=1,'Network Data'!G12&gt;0, 'Network Data'!L12&gt;0), SUBSTITUTE('Network Data'!B12," ",".")&amp;"_GPP &gt; "&amp;SUBSTITUTE('Network Data'!L12," ","."),"")</f>
        <v/>
      </c>
      <c r="CQ6" t="str">
        <f>IF(AND('Network Data'!$C$6=1, 'Network Data'!C12=0,'Network Data'!D12=0,'Network Data'!G12&gt;0, 'Network Data'!L12&gt;0), SUBSTITUTE('Network Data'!B12," ",".")&amp;"Q &gt; "&amp;SUBSTITUTE('Network Data'!L12," ","."), IF(AND('Network Data'!$C$6=0, 'Network Data'!C12=0,'Network Data'!D12=0,'Network Data'!G12&gt;0, 'Network Data'!L12&gt;0), SUBSTITUTE('Network Data'!B12," ",".")&amp;"Q &gt; "&amp;SUBSTITUTE('Network Data'!L12," ","."),""))</f>
        <v/>
      </c>
      <c r="CR6" t="str">
        <f>IF(AND('Network Data'!$C$6=1, 'Network Data'!C12=0,'Network Data'!D12=1,'Network Data'!G12&gt;0, 'Network Data'!M12&gt;0), SUBSTITUTE('Network Data'!B12," ",".")&amp;"_GPP &lt; "&amp;SUBSTITUTE('Network Data'!M12," ","."),"")</f>
        <v/>
      </c>
      <c r="CS6" t="str">
        <f>IF(AND('Network Data'!$C$6=1, 'Network Data'!C12=0,'Network Data'!D12=0,'Network Data'!G12&gt;0, 'Network Data'!M12&gt;0), SUBSTITUTE('Network Data'!B12," ",".")&amp;"Q &lt; "&amp;SUBSTITUTE('Network Data'!M12," ","."),IF(AND('Network Data'!$C$6=0, 'Network Data'!C12=0,'Network Data'!D12=0,'Network Data'!G12&gt;0, 'Network Data'!M12&gt;0), SUBSTITUTE('Network Data'!B12," ",".")&amp;"Q &lt; "&amp;SUBSTITUTE('Network Data'!M12," ","."),""))</f>
        <v/>
      </c>
      <c r="CT6" t="str">
        <f>IF('Network Data'!M12&lt;'Network Data'!L12, "Warning, incompatible constraint", "" )</f>
        <v/>
      </c>
      <c r="CU6" t="str">
        <f>IF(AND('Network Data'!$C$6=1, 'Network Data'!C12 = 0, 'Network Data'!D12 = 1, 'Network Data'!G12 &gt; 0, 'Network Data'!N12&gt;0), SUBSTITUTE('Network Data'!B12, " ", ".")&amp;"_NPP"&amp;" &gt; "&amp;SUBSTITUTE('Network Data'!N12, ",","."), "")</f>
        <v/>
      </c>
      <c r="CV6" t="str">
        <f>IF(AND('Network Data'!$C$6=1, 'Network Data'!C12 = 0, 'Network Data'!D12 = 0, 'Network Data'!G12 &gt; 0, 'Network Data'!N12&gt;0), SUBSTITUTE('Network Data'!B12, " ", ".")&amp;"_P"&amp;" &gt; "&amp;SUBSTITUTE('Network Data'!N12, ",","."), IF(AND('Network Data'!$C$6=0, 'Network Data'!C12 = 0, 'Network Data'!G12 &gt; 0, 'Network Data'!N12&gt;0), SUBSTITUTE('Network Data'!B12, " ", ".")&amp;"_P"&amp;" &gt; "&amp;SUBSTITUTE('Network Data'!N12, ",","."),""))</f>
        <v/>
      </c>
      <c r="CW6" t="str">
        <f>IF(AND('Network Data'!$C$6=1, 'Network Data'!C12 = 0, 'Network Data'!D12 = 1, 'Network Data'!G12 &gt; 0, 'Network Data'!O12&gt;0), SUBSTITUTE('Network Data'!B12, " ", ".")&amp;"_NPP"&amp;" &lt; "&amp;SUBSTITUTE('Network Data'!O12, ",","."), "")</f>
        <v/>
      </c>
      <c r="CX6" t="str">
        <f>IF(AND('Network Data'!$C$6=1, 'Network Data'!C12 = 0, 'Network Data'!D12 = 0, 'Network Data'!G12 &gt; 0, 'Network Data'!O12&gt;0), SUBSTITUTE('Network Data'!B12, " ", ".")&amp;"_P"&amp;" &lt; "&amp;SUBSTITUTE('Network Data'!O12, ",","."), IF(AND('Network Data'!$C$6=0, 'Network Data'!C12 = 0, 'Network Data'!G12 &gt; 0, 'Network Data'!O12&gt;0), SUBSTITUTE('Network Data'!B12, " ", ".")&amp;"_P"&amp;" &lt; "&amp;SUBSTITUTE('Network Data'!O12, ",","."),""))</f>
        <v/>
      </c>
      <c r="CY6" t="str">
        <f>IF('Network Data'!O12&lt;'Network Data'!N12, "Warning, incompatible constraint", "" )</f>
        <v/>
      </c>
      <c r="CZ6" t="str">
        <f>IF(AND('Network Data'!$C$6 = 1, 'Network Data'!C12 = 0, 'Network Data'!D12 = 1, 'Network Data'!G12 &gt; 0, 'Network Data'!P12 &gt; 0), SUBSTITUTE('Network Data'!B12, " ", ".")&amp;"_R &gt; "&amp;SUBSTITUTE('Network Data'!P12, ",","."),"")</f>
        <v/>
      </c>
      <c r="DA6" t="str">
        <f>IF(AND('Network Data'!$C$6 = 1, 'Network Data'!C12 = 0, 'Network Data'!D12 = 0, 'Network Data'!G12 &gt; 0, 'Network Data'!P12 &gt; 0), SUBSTITUTE('Network Data'!B12, " ", ".")&amp;"_R &gt; "&amp;SUBSTITUTE('Network Data'!P12, ",","."),"")</f>
        <v/>
      </c>
      <c r="DB6" t="str">
        <f>IF(AND('Network Data'!$C$6 = 1, 'Network Data'!C12 = 0, 'Network Data'!D12 = 1, 'Network Data'!G12 &gt; 0, 'Network Data'!Q12 &gt; 0), SUBSTITUTE('Network Data'!B12, " ", ".")&amp;"_R &lt; "&amp;SUBSTITUTE('Network Data'!Q12, ",","."),"")</f>
        <v/>
      </c>
      <c r="DC6" t="str">
        <f>IF(AND('Network Data'!$C$6 = 1, 'Network Data'!C12 = 0, 'Network Data'!D12 = 0, 'Network Data'!G12 &gt; 0, 'Network Data'!Q12 &gt; 0), SUBSTITUTE('Network Data'!B12, " ", ".")&amp;"_R &lt; "&amp;SUBSTITUTE('Network Data'!Q12, ",","."),"")</f>
        <v/>
      </c>
      <c r="DD6" t="str">
        <f>IF(AND('Network Data'!$C$7 = 1, 'Network Data'!C12 = 0, 'Network Data'!D12 =1, 'Network Data'!G12 &gt; 0, 'Network Data'!R12 &gt; 0), SUBSTITUTE('Network Data'!B12, ",",".")&amp;"_U &gt; "&amp;SUBSTITUTE('Network Data'!R12, ",","."),"")</f>
        <v/>
      </c>
      <c r="DE6" t="str">
        <f>IF(AND('Network Data'!$C$7 = 1, 'Network Data'!C12 = 0, 'Network Data'!D12 =0, 'Network Data'!G12 &gt; 0, 'Network Data'!R12 &gt; 0), SUBSTITUTE('Network Data'!B12, ",",".")&amp;"_U &gt; "&amp;SUBSTITUTE('Network Data'!R12, ",","."),"")</f>
        <v/>
      </c>
      <c r="DF6" t="str">
        <f>IF(AND('Network Data'!$C$7 = 1, 'Network Data'!C12 = 0, 'Network Data'!D12 = 1, 'Network Data'!G12 &gt; 0, 'Network Data'!S12 &gt; 0), SUBSTITUTE('Network Data'!B12, ",",".")&amp;"_U &lt; "&amp;SUBSTITUTE('Network Data'!S12, ",","."),"")</f>
        <v/>
      </c>
      <c r="DG6" t="str">
        <f>IF(AND('Network Data'!$C$7 = 1, 'Network Data'!C12 = 0, 'Network Data'!D12 = 0, 'Network Data'!G12 &gt; 0, 'Network Data'!S12 &gt; 0), SUBSTITUTE('Network Data'!B12, ",",".")&amp;"_U &lt; "&amp;SUBSTITUTE('Network Data'!S12, ",","."),"")</f>
        <v/>
      </c>
      <c r="DJ6" t="str">
        <f>IF(AND('Network Data'!C12 = 0, 'Network Data'!E12 = 1,'Network Data'!G12 &gt; 0, 'Network Data'!H12 &gt; 0), SUBSTITUTE('Network Data'!B12, " ", ".")&amp;"_IN &gt; "&amp;SUBSTITUTE('Network Data'!H12,",","."), IF(AND('Network Data'!C12 = 1, 'Network Data'!E12 = 1,'Network Data'!G12 &gt; 0, 'Network Data'!H12 &gt; 0), SUBSTITUTE('Network Data'!B12, " ", ".")&amp;"NLNode_IN &gt; "&amp;SUBSTITUTE('Network Data'!H12,",","."), ""))</f>
        <v>DetritusNLNode_IN &gt; 200</v>
      </c>
      <c r="DL6" t="str">
        <f>IF(AND('Network Data'!C12 = 0, 'Network Data'!E12 = 1,'Network Data'!G12 &gt; 0, 'Network Data'!I12 &gt; 0), SUBSTITUTE('Network Data'!B12, " ", ".")&amp;"_IN &lt; "&amp;SUBSTITUTE('Network Data'!I12,",","."), IF(AND('Network Data'!C12 = 1, 'Network Data'!E12 = 1,'Network Data'!G12 &gt; 0, 'Network Data'!H12 &gt; 0), SUBSTITUTE('Network Data'!B12, " ", ".")&amp;"NLNode_IN &lt; "&amp;SUBSTITUTE('Network Data'!I12,",","."), ""))</f>
        <v>DetritusNLNode_IN &lt; 1200</v>
      </c>
      <c r="DP6" t="str">
        <f>IF(AND('Network Data'!C12 = 0, 'Network Data'!F12 = 1,'Network Data'!G12 &gt; 0, 'Network Data'!J12 &gt; 0), SUBSTITUTE('Network Data'!B12, " ", ".")&amp;"_EX &gt; "&amp;SUBSTITUTE('Network Data'!J12,",","."), IF(AND('Network Data'!C12 = 1, 'Network Data'!F12 = 1,'Network Data'!G12 &gt; 0, 'Network Data'!J12 &gt; 0), SUBSTITUTE('Network Data'!B12, " ", ".")&amp;"NLNode_EX &gt; "&amp;SUBSTITUTE('Network Data'!J12,",","."), ""))</f>
        <v>DetritusNLNode_EX &gt; 180</v>
      </c>
      <c r="DR6" t="str">
        <f>IF(AND('Network Data'!C12 = 0, 'Network Data'!F12 = 1,'Network Data'!G12 &gt; 0, 'Network Data'!K12 &gt; 0), SUBSTITUTE('Network Data'!B12, " ", ".")&amp;"_EX &lt; "&amp;SUBSTITUTE('Network Data'!K12,",","."), IF(AND('Network Data'!C12 = 1, 'Network Data'!F12 = 1,'Network Data'!G12 &gt; 0, 'Network Data'!K12 &gt; 0), SUBSTITUTE('Network Data'!B12, " ", ".")&amp;"NLNode_EX &lt; "&amp;SUBSTITUTE('Network Data'!K12,",","."), ""))</f>
        <v>DetritusNLNode_EX &lt; 380</v>
      </c>
      <c r="DV6" t="str">
        <f>IF(AND('Network Data'!C12=0, 'Network Data'!D12=0, 'Network Data'!G12&gt;0, 'Network Data'!T12&gt;0), SUBSTITUTE('Network Data'!B12," ",".")&amp;"_AE &gt; "&amp;SUBSTITUTE('Network Data'!T12,",","."),"")</f>
        <v/>
      </c>
      <c r="DW6" t="str">
        <f>IF(AND('Network Data'!C12=0, 'Network Data'!D12=0, 'Network Data'!G12&gt;0, 'Network Data'!U12&gt;0), SUBSTITUTE('Network Data'!B12," ",".")&amp;"_AE &lt; "&amp;SUBSTITUTE('Network Data'!U12,",","."),"")</f>
        <v/>
      </c>
      <c r="EA6" t="str">
        <f>IF(AND('Network Data'!X12 &gt;0), 'Network Data'!X12, "")</f>
        <v/>
      </c>
      <c r="EB6" s="22"/>
      <c r="EC6" s="22"/>
      <c r="FD6"/>
      <c r="FE6"/>
      <c r="FF6"/>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row>
    <row r="7" spans="1:218" x14ac:dyDescent="0.3">
      <c r="A7" s="7">
        <v>2</v>
      </c>
      <c r="B7" t="str">
        <f>IF(AND('Network Data'!C13 = 0, 'Network Data'!G13 &gt;0), SUBSTITUTE('Network Data'!B13, " ", ""), IF(AND('Network Data'!C13 = 1, 'Network Data'!G13 &gt; 0), SUBSTITUTE('Network Data'!B13&amp;"NLNode", " ",""), ""))</f>
        <v>Plant</v>
      </c>
      <c r="H7" s="98"/>
      <c r="AE7" t="str">
        <f>IF(AND('Network Data'!C13 = 0, 'Network Data'!G13 &gt;0), SUBSTITUTE('Network Data'!B13, " ", "")&amp;" = "&amp;SUBSTITUTE('Network Data'!G13, ",", "."), "")</f>
        <v>Plant = 500</v>
      </c>
      <c r="AF7" t="str">
        <f>IF(AND('Network Data'!C13 = 1, 'Network Data'!G13 &gt;0), SUBSTITUTE('Network Data'!B13, " ", "")&amp;"NLNode"&amp;" = "&amp;SUBSTITUTE('Network Data'!G13, ",", "."), "")</f>
        <v/>
      </c>
      <c r="AM7" t="str">
        <f>IF(AND('Network Data'!C13 = 0, 'Network Data'!G13 &gt; 0, 'Network Data'!E13 = 1), SUBSTITUTE('Network Data'!B13, " ", "")&amp;"Input", IF(AND('Network Data'!C13 = 1, 'Network Data'!G13 &gt; 0, 'Network Data'!E13 = 1), SUBSTITUTE('Network Data'!B13, " ", "")&amp;"NLNodeInput",""))</f>
        <v>PlantInput</v>
      </c>
      <c r="AN7" t="str">
        <f>IF(AND('Network Data'!C13 = 0, 'Network Data'!G13 &gt; 0, 'Network Data'!F13 = 1), SUBSTITUTE('Network Data'!B13, " ", "")&amp;"Export", IF(AND('Network Data'!C13 = 1, 'Network Data'!G13 &gt; 0, 'Network Data'!F13 = 1), SUBSTITUTE('Network Data'!B13, " ", "")&amp;"NLNodeExport",""))</f>
        <v>PlantExport</v>
      </c>
      <c r="AV7" t="str">
        <f>IF(AND('Network Data'!$C$6=1, 'Network Data'!C13 = 0, 'Network Data'!D13=1,'Network Data'!G13&gt;0,'Network Data'!E13=1), SUBSTITUTE('Network Data'!B13," ","")&amp;"_GPP"&amp;" = "&amp;"Flowto("&amp;SUBSTITUTE('Network Data'!B13," ","")&amp;")"&amp;" - "&amp;SUBSTITUTE('Network Data'!B13," ","")&amp;"_IN", IF(AND('Network Data'!$C$6=1, 'Network Data'!C13 = 0, 'Network Data'!D13=1,'Network Data'!G13&gt;0,'Network Data'!E13=0), SUBSTITUTE('Network Data'!B13," ","")&amp;"_GPP"&amp;" = "&amp;"Flowto("&amp;SUBSTITUTE('Network Data'!B13," ","")&amp;")", IF(OR('Network Data'!$C$6=1, 'Network Data'!$C$6=0), IF(AND('Network Data'!C13 = 0,'Network Data'!G13&gt;0,'Network Data'!E13=1), SUBSTITUTE('Network Data'!B13," ","")&amp;"_Q"&amp;" = "&amp;"Flowto("&amp;SUBSTITUTE('Network Data'!B13," ","")&amp;")"&amp;" - "&amp;SUBSTITUTE('Network Data'!B13," ","")&amp;"_IN", IF(AND('Network Data'!C13 = 0,'Network Data'!G13&gt;0,'Network Data'!E13=0), SUBSTITUTE('Network Data'!B13," ","")&amp;"_Q"&amp;" = "&amp;"Flowto("&amp;SUBSTITUTE('Network Data'!B13," ","")&amp;")","")))))</f>
        <v>Plant_GPP = Flowto(Plant) - Plant_IN</v>
      </c>
      <c r="AZ7" t="str">
        <f>IF(AND('Network Data'!$C$6=1,'Network Data'!$C$7=1,'Network Data'!C13 = 0,'Network Data'!D13 = 1,'Network Data'!G13&gt;0,'Network Data'!F13=1),SUBSTITUTE('Network Data'!B13," ","")&amp;"_NPP"&amp;" = Flowfrom("&amp;SUBSTITUTE('Network Data'!B13," ","")&amp;") - "&amp;SUBSTITUTE('Network Data'!B13," ","")&amp;"_R"&amp;" - "&amp;SUBSTITUTE('Network Data'!B13," ","")&amp;"_U"&amp;" - "&amp;SUBSTITUTE('Network Data'!B13," ","")&amp;"_EX", IF(AND('Network Data'!$C$6=1,'Network Data'!$C$7=0,'Network Data'!C13 = 0,'Network Data'!D13 = 1,'Network Data'!G13&gt;0,'Network Data'!F13=1),SUBSTITUTE('Network Data'!B13," ","")&amp;"_NPP"&amp;" = Flowfrom("&amp;SUBSTITUTE('Network Data'!B13," ","")&amp;") - "&amp;SUBSTITUTE('Network Data'!B13," ","")&amp;"_R - "&amp;SUBSTITUTE('Network Data'!B13," ","")&amp;"_EX", IF(AND('Network Data'!$C$6=0,'Network Data'!$C$7=1,'Network Data'!C13 = 0,'Network Data'!D13 = 1,'Network Data'!G13&gt;0,'Network Data'!F13=0),SUBSTITUTE('Network Data'!B13," ","")&amp;"_NPP"&amp;" = Flowfrom("&amp;SUBSTITUTE('Network Data'!B13," ","")&amp;") - "&amp;SUBSTITUTE('Network Data'!B13," ","")&amp;"_U - "&amp;SUBSTITUTE('Network Data'!B13," ","")&amp;"_EX", IF(AND('Network Data'!$C$6=1,'Network Data'!$C$7=0,'Network Data'!C13 = 0,'Network Data'!D13 = 1,'Network Data'!G13&gt;0,'Network Data'!F13=0),SUBSTITUTE('Network Data'!B13," ","")&amp;"_NPP"&amp;" = Flowfrom("&amp;SUBSTITUTE('Network Data'!B13," ","")&amp;") - "&amp;SUBSTITUTE('Network Data'!B13," ","")&amp;"_R", IF(AND('Network Data'!$C$6=0,'Network Data'!$C$7=0,'Network Data'!C13 = 0,'Network Data'!D13 = 1,'Network Data'!G13&gt;0,'Network Data'!F13=1),SUBSTITUTE('Network Data'!B13," ","")&amp;"_NPP"&amp;" = Flowfrom("&amp;SUBSTITUTE('Network Data'!B13," ","")&amp;") - "&amp;SUBSTITUTE('Network Data'!B13," ","")&amp;"_EX", IF(AND('Network Data'!$C$6=1,'Network Data'!$C$7=1,'Network Data'!C13 = 0,'Network Data'!D13 = 1,'Network Data'!G13&gt;0,'Network Data'!F13=0),SUBSTITUTE('Network Data'!B13," ","")&amp;"_NPP"&amp;" = Flowfrom("&amp;SUBSTITUTE('Network Data'!B13," ","")&amp;") - "&amp;SUBSTITUTE('Network Data'!B13," ","")&amp;"_R"&amp;" - "&amp;SUBSTITUTE('Network Data'!B13," ","")&amp;"_U", IF(AND('Network Data'!$C$6=0,'Network Data'!$C$7=0,'Network Data'!C13 = 0,'Network Data'!D13 = 1,'Network Data'!G13&gt;0,'Network Data'!F13=0),SUBSTITUTE('Network Data'!B13," ","")&amp;"_NPP"&amp;" = Flowfrom("&amp;SUBSTITUTE('Network Data'!B13," ","")&amp;") ", IF(AND('Network Data'!$C$6=1,'Network Data'!$C$7=1,'Network Data'!C13 = 0,'Network Data'!D13 = 0,'Network Data'!G13&gt;0,'Network Data'!F13=1),SUBSTITUTE('Network Data'!B13," ","")&amp;"_P"&amp;" = Flowfrom("&amp;SUBSTITUTE('Network Data'!B13," ","")&amp;") - "&amp;SUBSTITUTE('Network Data'!B13," ","")&amp;"_R"&amp;" - "&amp;SUBSTITUTE('Network Data'!B13," ","")&amp;"_U"&amp;" - "&amp;SUBSTITUTE('Network Data'!B13," ","")&amp;"_EX", IF(AND('Network Data'!$C$6=1,'Network Data'!$C$7=0,'Network Data'!C13 = 0,'Network Data'!D13 = 0,'Network Data'!G13&gt;0,'Network Data'!F13=1),SUBSTITUTE('Network Data'!B13," ","")&amp;"_P"&amp;" = Flowfrom("&amp;SUBSTITUTE('Network Data'!B13," ","")&amp;") - "&amp;SUBSTITUTE('Network Data'!B13," ","")&amp;"_R - "&amp;SUBSTITUTE('Network Data'!B13," ","")&amp;"_EX", IF(AND('Network Data'!$C$6=0,'Network Data'!$C$7=1,'Network Data'!C13 = 0,'Network Data'!D13 = 0,'Network Data'!G13&gt;0,'Network Data'!F13=0),SUBSTITUTE('Network Data'!B13," ","")&amp;"_P"&amp;" = Flowfrom("&amp;SUBSTITUTE('Network Data'!B13," ","")&amp;") - "&amp;SUBSTITUTE('Network Data'!B13," ","")&amp;"_U - "&amp;SUBSTITUTE('Network Data'!B13," ","")&amp;"_EX", IF(AND('Network Data'!$C$6=1,'Network Data'!$C$7=0,'Network Data'!C13 = 0,'Network Data'!D13 = 0,'Network Data'!G13&gt;0,'Network Data'!F13=0),SUBSTITUTE('Network Data'!B13," ","")&amp;"_P"&amp;" = Flowfrom("&amp;SUBSTITUTE('Network Data'!B13," ","")&amp;") - "&amp;SUBSTITUTE('Network Data'!B13," ","")&amp;"_R", IF(AND('Network Data'!$C$6=0,'Network Data'!$C$7=0,'Network Data'!C13 = 0,'Network Data'!D13 = 0,'Network Data'!G13&gt;0,'Network Data'!F13=1),SUBSTITUTE('Network Data'!B13," ","")&amp;"_P"&amp;" = Flowfrom("&amp;SUBSTITUTE('Network Data'!B13," ","")&amp;") - "&amp;SUBSTITUTE('Network Data'!B13," ","")&amp;"_EX", IF(AND('Network Data'!$C$6=1,'Network Data'!$C$7=1,'Network Data'!C13 = 0,'Network Data'!D13 = 0,'Network Data'!G13&gt;0,'Network Data'!F13=0),SUBSTITUTE('Network Data'!B13," ","")&amp;"_P"&amp;" = Flowfrom("&amp;SUBSTITUTE('Network Data'!B13," ","")&amp;") - "&amp;SUBSTITUTE('Network Data'!B13," ","")&amp;"_R"&amp;" - "&amp;SUBSTITUTE('Network Data'!B13," ","")&amp;"_U", IF(AND('Network Data'!$C$6=0,'Network Data'!$C$7=0,'Network Data'!C13 = 0,'Network Data'!D13 = 0,'Network Data'!G13&gt;0,'Network Data'!F13=0),SUBSTITUTE('Network Data'!B13," ","")&amp;"_P"&amp;" = Flowfrom("&amp;SUBSTITUTE('Network Data'!B13," ","")&amp;") ", ""))))))))))))))</f>
        <v>Plant_NPP = Flowfrom(Plant) - Plant_R - Plant_U - Plant_EX</v>
      </c>
      <c r="BD7" t="str">
        <f>IF(AND('Network Data'!$C$6=1,'Network Data'!$C$7=1,'Network Data'!C13 = 0, 'Network Data'!D13=1,'Network Data'!F13=1,'Network Data'!G13&gt;0), SUBSTITUTE('Network Data'!B13," ","")&amp;"_U"&amp;" = Flowto("&amp;SUBSTITUTE('Network Data'!B13," ","")&amp;") - "&amp;SUBSTITUTE('Network Data'!B13," ","")&amp;"_NPP"&amp;" - "&amp;SUBSTITUTE('Network Data'!B13," ","")&amp;"_R"&amp;" - "&amp;SUBSTITUTE('Network Data'!B13," ","")&amp;"_EX", IF(AND('Network Data'!$C$6=0,'Network Data'!$C$7=1,'Network Data'!C13 = 0, 'Network Data'!D13=1,'Network Data'!F13=1,'Network Data'!G13&gt;0), SUBSTITUTE('Network Data'!B13," ","")&amp;"_U"&amp;" = Flowto("&amp;SUBSTITUTE('Network Data'!B13," ","")&amp;") - "&amp;SUBSTITUTE('Network Data'!B13," ","")&amp;"_P"&amp;" - "&amp;SUBSTITUTE('Network Data'!B13," ","")&amp;"_EX", IF(AND('Network Data'!$C$6=0,'Network Data'!$C$7=1,'Network Data'!C13 = 0, 'Network Data'!D13=1,'Network Data'!F13=0,'Network Data'!G13&gt;0), SUBSTITUTE('Network Data'!B13," ","")&amp;"_U"&amp;" = Flowto("&amp;SUBSTITUTE('Network Data'!B13," ","")&amp;") - "&amp;SUBSTITUTE('Network Data'!B13," ","")&amp;"_P",IF(AND('Network Data'!$C$6=1,'Network Data'!$C$7=1,'Network Data'!C13 = 0, 'Network Data'!D13=0,'Network Data'!F13=1,'Network Data'!G13&gt;0), SUBSTITUTE('Network Data'!B13," ","")&amp;"_U"&amp;" = Flowto("&amp;SUBSTITUTE('Network Data'!B13," ","")&amp;") - "&amp;SUBSTITUTE('Network Data'!B13," ","")&amp;"_P"&amp;" - "&amp;SUBSTITUTE('Network Data'!B13," ","")&amp;"_R"&amp;" - "&amp;SUBSTITUTE('Network Data'!B13," ","")&amp;"_EX", IF(AND('Network Data'!$C$6=0,'Network Data'!$C$7=1,'Network Data'!C13 = 0, 'Network Data'!D13=0,'Network Data'!F13=1,'Network Data'!G13&gt;0), SUBSTITUTE('Network Data'!B13," ","")&amp;"_U"&amp;" = Flowto("&amp;SUBSTITUTE('Network Data'!B13," ","")&amp;") - "&amp;SUBSTITUTE('Network Data'!B13," ","")&amp;"_P"&amp;" - "&amp;SUBSTITUTE('Network Data'!B13," ","")&amp;"_EX", IF(AND('Network Data'!$C$6=0,'Network Data'!$C$7=1,'Network Data'!C13 = 0, 'Network Data'!D13=0,'Network Data'!F13=0,'Network Data'!G13&gt;0), SUBSTITUTE('Network Data'!B13," ","")&amp;"_U"&amp;" = Flowto("&amp;SUBSTITUTE('Network Data'!B13," ","")&amp;") - "&amp;SUBSTITUTE('Network Data'!B13," ","")&amp;"_P",IF(AND('Network Data'!$C$6=1,'Network Data'!$C$7=1,'Network Data'!C13 = 0, 'Network Data'!D13=0,'Network Data'!F13=0,'Network Data'!G13&gt;0), SUBSTITUTE('Network Data'!B13," ","")&amp;"_U"&amp;" = Flowto("&amp;SUBSTITUTE('Network Data'!B13," ","")&amp;") - "&amp;SUBSTITUTE('Network Data'!B13," ","")&amp;"_P - "&amp;SUBSTITUTE('Network Data'!B13," ","")&amp;"_R","")))))))</f>
        <v>Plant_U = Flowto(Plant) - Plant_NPP - Plant_R - Plant_EX</v>
      </c>
      <c r="BH7" t="str">
        <f>IF(AND('Network Data'!$C$6 = 1, 'Network Data'!C13 = 0, 'Network Data'!D13 = 0,'Network Data'!G13 &gt; 0, 'Network Data'!T13 &gt; 0),SUBSTITUTE('Network Data'!B13," ","")&amp;"_AE"&amp;" = "&amp;SUBSTITUTE('Network Data'!B13," ","")&amp;"_P"&amp;" + "&amp;SUBSTITUTE('Network Data'!B13," ","")&amp;"_R", IF(AND('Network Data'!$C$6 = 0, 'Network Data'!C13 = 0, 'Network Data'!D13 = 0,'Network Data'!G13 &gt; 0, 'Network Data'!T13 &gt; 0),SUBSTITUTE('Network Data'!B13," ","")&amp;" = "&amp;SUBSTITUTE('Network Data'!B13," ","")&amp;"_P",IF(AND('Network Data'!$C$6 = 1, 'Network Data'!C13 = 0, 'Network Data'!D13 = 0,'Network Data'!G13 &gt; 0, 'Network Data'!U13 &gt; 0),SUBSTITUTE('Network Data'!B13," ","")&amp;"_AE"&amp;" = "&amp;SUBSTITUTE('Network Data'!B13," ","")&amp;"_P"&amp;" + "&amp;SUBSTITUTE('Network Data'!B13," ","")&amp;"_R", IF(AND('Network Data'!$C$6 = 0, 'Network Data'!C13 = 0, 'Network Data'!D13 = 0,'Network Data'!G13 &gt; 0, 'Network Data'!U13 &gt; 0),SUBSTITUTE('Network Data'!B13," ","")&amp;" = "&amp;SUBSTITUTE('Network Data'!B13," ","")&amp;"_P",""))))</f>
        <v/>
      </c>
      <c r="BL7" t="str">
        <f xml:space="preserve"> IF('Network Data'!W13 &gt; 0, 'Network Data'!W13, "")</f>
        <v/>
      </c>
      <c r="BR7" t="str">
        <f>IF('Network Data'!V13&gt;0,SUBSTITUTE('Network Data'!V13, ",",""),"")</f>
        <v/>
      </c>
      <c r="BZ7" t="str">
        <f>IF(AND('Network Data'!$C$6=1,'Network Data'!C13=0,'Network Data'!D13=1,'Network Data'!G13&gt;0),SUBSTITUTE('Network Data'!B13," ","")&amp;"_GPP: CO2 -&gt; "&amp;SUBSTITUTE('Network Data'!B13," ",""),"")</f>
        <v>Plant_GPP: CO2 -&gt; Plant</v>
      </c>
      <c r="CB7" s="98"/>
      <c r="CD7" t="str">
        <f>IF(AND('Network Data'!$C$6 = 1,'Network Data'!C13 = 0, 'Network Data'!D13 = 1, 'Network Data'!G13 &gt; 0), SUBSTITUTE('Network Data'!B13, " ", "")&amp;"_R: "&amp;SUBSTITUTE('Network Data'!B13, " ", "")&amp;" -&gt; CO2", "")</f>
        <v>Plant_R: Plant -&gt; CO2</v>
      </c>
      <c r="CE7" t="str">
        <f>IF(AND('Network Data'!$C$6 = 1,'Network Data'!C13 = 0, 'Network Data'!D13 = 0, 'Network Data'!G13 &gt; 0), SUBSTITUTE('Network Data'!B13, " ", "")&amp;"_R: "&amp;SUBSTITUTE('Network Data'!B13, " ", "")&amp;" -&gt; CO2", "")</f>
        <v/>
      </c>
      <c r="CG7" s="98"/>
      <c r="CI7" t="str">
        <f>IF(AND('Network Data'!C13 = 1, 'Network Data'!E13 = 1, 'Network Data'!G13 &gt; 0), SUBSTITUTE('Network Data'!B13, " ", "")&amp;"NLNode_IN: "&amp;SUBSTITUTE('Network Data'!B13, " ", "")&amp;"NLNodeInput -&gt; "&amp;SUBSTITUTE('Network Data'!B13, ",", "")&amp;"NLNode", IF(AND('Network Data'!C13 = 0, 'Network Data'!E13 = 1, 'Network Data'!G13 &gt; 0), SUBSTITUTE('Network Data'!B13, " ", "")&amp;"_IN: "&amp;SUBSTITUTE('Network Data'!B13, " ", "")&amp;"Input -&gt; "&amp;SUBSTITUTE('Network Data'!B13, ",", ""),""))</f>
        <v>Plant_IN: PlantInput -&gt; Plant</v>
      </c>
      <c r="CK7" s="98"/>
      <c r="CM7" t="str">
        <f>IF(AND('Network Data'!C13 = 1, 'Network Data'!F13 = 1, 'Network Data'!G13 &gt; 0), SUBSTITUTE('Network Data'!B13, " ", "")&amp;"NLNode_EX: "&amp;SUBSTITUTE('Network Data'!B13, " ", "")&amp;"NLNode -&gt; "&amp;SUBSTITUTE('Network Data'!B13, ",", "")&amp;"NLNodeExport", IF(AND('Network Data'!C13 = 0, 'Network Data'!F13 = 1, 'Network Data'!G13 &gt; 0), SUBSTITUTE('Network Data'!B13, " ", "")&amp;"_EX: "&amp;SUBSTITUTE('Network Data'!B13, " ", "")&amp;" -&gt; "&amp;SUBSTITUTE('Network Data'!B13, ",", "")&amp;"Export",""))</f>
        <v>Plant_EX: Plant -&gt; PlantExport</v>
      </c>
      <c r="CP7" t="str">
        <f>IF(AND('Network Data'!$C$6=1, 'Network Data'!C13=0,'Network Data'!D13=1,'Network Data'!G13&gt;0, 'Network Data'!L13&gt;0), SUBSTITUTE('Network Data'!B13," ",".")&amp;"_GPP &gt; "&amp;SUBSTITUTE('Network Data'!L13," ","."), IF(AND('Network Data'!$C$6=1, 'Network Data'!C13=0,'Network Data'!D13=0,'Network Data'!G13&gt;0, 'Network Data'!L13&gt;0), SUBSTITUTE('Network Data'!B13," ",".")&amp;"Q &gt; "&amp;SUBSTITUTE('Network Data'!L13," ","."), IF(AND('Network Data'!$C$6=0, 'Network Data'!C13=0,'Network Data'!D13=0,'Network Data'!G13&gt;0, 'Network Data'!L13&gt;0), SUBSTITUTE('Network Data'!B13," ",".")&amp;"Q &gt; "&amp;SUBSTITUTE('Network Data'!L13," ","."),"")))</f>
        <v>Plant_GPP &gt; 200</v>
      </c>
      <c r="CQ7" t="str">
        <f>IF(AND('Network Data'!$C$6=1, 'Network Data'!C13=0,'Network Data'!D13=0,'Network Data'!G13&gt;0, 'Network Data'!L13&gt;0), SUBSTITUTE('Network Data'!B13," ",".")&amp;"Q &gt; "&amp;SUBSTITUTE('Network Data'!L13," ","."), IF(AND('Network Data'!$C$6=0, 'Network Data'!C13=0,'Network Data'!D13=0,'Network Data'!G13&gt;0, 'Network Data'!L13&gt;0), SUBSTITUTE('Network Data'!B13," ",".")&amp;"Q &gt; "&amp;SUBSTITUTE('Network Data'!L13," ","."),""))</f>
        <v/>
      </c>
      <c r="CR7" t="str">
        <f>IF(AND('Network Data'!$C$6=1, 'Network Data'!C13=0,'Network Data'!D13=1,'Network Data'!G13&gt;0, 'Network Data'!M13&gt;0), SUBSTITUTE('Network Data'!B13," ",".")&amp;"_GPP &lt; "&amp;SUBSTITUTE('Network Data'!M13," ","."),"")</f>
        <v>Plant_GPP &lt; 1000</v>
      </c>
      <c r="CS7" t="str">
        <f>IF(AND('Network Data'!$C$6=1, 'Network Data'!C13=0,'Network Data'!D13=0,'Network Data'!G13&gt;0, 'Network Data'!M13&gt;0), SUBSTITUTE('Network Data'!B13," ",".")&amp;"Q &lt; "&amp;SUBSTITUTE('Network Data'!M13," ","."),IF(AND('Network Data'!$C$6=0, 'Network Data'!C13=0,'Network Data'!D13=0,'Network Data'!G13&gt;0, 'Network Data'!M13&gt;0), SUBSTITUTE('Network Data'!B13," ",".")&amp;"Q &lt; "&amp;SUBSTITUTE('Network Data'!M13," ","."),""))</f>
        <v/>
      </c>
      <c r="CT7" t="str">
        <f>IF('Network Data'!M13&lt;'Network Data'!L13, "Warning, incompatible constraint", "" )</f>
        <v/>
      </c>
      <c r="CU7" t="str">
        <f>IF(AND('Network Data'!$C$6=1, 'Network Data'!C13 = 0, 'Network Data'!D13 = 1, 'Network Data'!G13 &gt; 0, 'Network Data'!N13&gt;0), SUBSTITUTE('Network Data'!B13, " ", ".")&amp;"_NPP"&amp;" &gt; "&amp;SUBSTITUTE('Network Data'!N13, ",","."), "")</f>
        <v/>
      </c>
      <c r="CV7" t="str">
        <f>IF(AND('Network Data'!$C$6=1, 'Network Data'!C13 = 0, 'Network Data'!D13 = 0, 'Network Data'!G13 &gt; 0, 'Network Data'!N13&gt;0), SUBSTITUTE('Network Data'!B13, " ", ".")&amp;"_P"&amp;" &gt; "&amp;SUBSTITUTE('Network Data'!N13, ",","."), IF(AND('Network Data'!$C$6=0, 'Network Data'!C13 = 0, 'Network Data'!G13 &gt; 0, 'Network Data'!N13&gt;0), SUBSTITUTE('Network Data'!B13, " ", ".")&amp;"_P"&amp;" &gt; "&amp;SUBSTITUTE('Network Data'!N13, ",","."),""))</f>
        <v/>
      </c>
      <c r="CW7" t="str">
        <f>IF(AND('Network Data'!$C$6=1, 'Network Data'!C13 = 0, 'Network Data'!D13 = 1, 'Network Data'!G13 &gt; 0, 'Network Data'!O13&gt;0), SUBSTITUTE('Network Data'!B13, " ", ".")&amp;"_NPP"&amp;" &lt; "&amp;SUBSTITUTE('Network Data'!O13, ",","."), "")</f>
        <v/>
      </c>
      <c r="CX7" t="str">
        <f>IF(AND('Network Data'!$C$6=1, 'Network Data'!C13 = 0, 'Network Data'!D13 = 0, 'Network Data'!G13 &gt; 0, 'Network Data'!O13&gt;0), SUBSTITUTE('Network Data'!B13, " ", ".")&amp;"_P"&amp;" &lt; "&amp;SUBSTITUTE('Network Data'!O13, ",","."), IF(AND('Network Data'!$C$6=0, 'Network Data'!C13 = 0, 'Network Data'!G13 &gt; 0, 'Network Data'!O13&gt;0), SUBSTITUTE('Network Data'!B13, " ", ".")&amp;"_P"&amp;" &lt; "&amp;SUBSTITUTE('Network Data'!O13, ",","."),""))</f>
        <v/>
      </c>
      <c r="CY7" t="str">
        <f>IF('Network Data'!O13&lt;'Network Data'!N13, "Warning, incompatible constraint", "" )</f>
        <v/>
      </c>
      <c r="CZ7" t="str">
        <f>IF(AND('Network Data'!$C$6 = 1, 'Network Data'!C13 = 0, 'Network Data'!D13 = 1, 'Network Data'!G13 &gt; 0, 'Network Data'!P13 &gt; 0), SUBSTITUTE('Network Data'!B13, " ", ".")&amp;"_R &gt; "&amp;SUBSTITUTE('Network Data'!P13, ",","."),"")</f>
        <v/>
      </c>
      <c r="DA7" t="str">
        <f>IF(AND('Network Data'!$C$6 = 1, 'Network Data'!C13 = 0, 'Network Data'!D13 = 0, 'Network Data'!G13 &gt; 0, 'Network Data'!P13 &gt; 0), SUBSTITUTE('Network Data'!B13, " ", ".")&amp;"_R &gt; "&amp;SUBSTITUTE('Network Data'!P13, ",","."),"")</f>
        <v/>
      </c>
      <c r="DB7" t="str">
        <f>IF(AND('Network Data'!$C$6 = 1, 'Network Data'!C13 = 0, 'Network Data'!D13 = 1, 'Network Data'!G13 &gt; 0, 'Network Data'!Q13 &gt; 0), SUBSTITUTE('Network Data'!B13, " ", ".")&amp;"_R &lt; "&amp;SUBSTITUTE('Network Data'!Q13, ",","."),"")</f>
        <v/>
      </c>
      <c r="DC7" t="str">
        <f>IF(AND('Network Data'!$C$6 = 1, 'Network Data'!C13 = 0, 'Network Data'!D13 = 0, 'Network Data'!G13 &gt; 0, 'Network Data'!Q13 &gt; 0), SUBSTITUTE('Network Data'!B13, " ", ".")&amp;"_R &lt; "&amp;SUBSTITUTE('Network Data'!Q13, ",","."),"")</f>
        <v/>
      </c>
      <c r="DD7" t="str">
        <f>IF(AND('Network Data'!$C$7 = 1, 'Network Data'!C13 = 0, 'Network Data'!D13 =1, 'Network Data'!G13 &gt; 0, 'Network Data'!R13 &gt; 0), SUBSTITUTE('Network Data'!B13, ",",".")&amp;"_U &gt; "&amp;SUBSTITUTE('Network Data'!R13, ",","."),"")</f>
        <v/>
      </c>
      <c r="DE7" t="str">
        <f>IF(AND('Network Data'!$C$7 = 1, 'Network Data'!C13 = 0, 'Network Data'!D13 =0, 'Network Data'!G13 &gt; 0, 'Network Data'!R13 &gt; 0), SUBSTITUTE('Network Data'!B13, ",",".")&amp;"_U &gt; "&amp;SUBSTITUTE('Network Data'!R13, ",","."),"")</f>
        <v/>
      </c>
      <c r="DF7" t="str">
        <f>IF(AND('Network Data'!$C$7 = 1, 'Network Data'!C13 = 0, 'Network Data'!D13 = 1, 'Network Data'!G13 &gt; 0, 'Network Data'!S13 &gt; 0), SUBSTITUTE('Network Data'!B13, ",",".")&amp;"_U &lt; "&amp;SUBSTITUTE('Network Data'!S13, ",","."),"")</f>
        <v/>
      </c>
      <c r="DG7" t="str">
        <f>IF(AND('Network Data'!$C$7 = 1, 'Network Data'!C13 = 0, 'Network Data'!D13 = 0, 'Network Data'!G13 &gt; 0, 'Network Data'!S13 &gt; 0), SUBSTITUTE('Network Data'!B13, ",",".")&amp;"_U &lt; "&amp;SUBSTITUTE('Network Data'!S13, ",","."),"")</f>
        <v/>
      </c>
      <c r="DJ7" t="str">
        <f>IF(AND('Network Data'!C13 = 0, 'Network Data'!E13 = 1,'Network Data'!G13 &gt; 0, 'Network Data'!H13 &gt; 0), SUBSTITUTE('Network Data'!B13, " ", ".")&amp;"_IN &gt; "&amp;SUBSTITUTE('Network Data'!H13,",","."), IF(AND('Network Data'!C13 = 1, 'Network Data'!E13 = 1,'Network Data'!G13 &gt; 0, 'Network Data'!H13 &gt; 0), SUBSTITUTE('Network Data'!B13, " ", ".")&amp;"NLNode_IN &gt; "&amp;SUBSTITUTE('Network Data'!H13,",","."), ""))</f>
        <v>Plant_IN &gt; 700</v>
      </c>
      <c r="DL7" t="str">
        <f>IF(AND('Network Data'!C13 = 0, 'Network Data'!E13 = 1,'Network Data'!G13 &gt; 0, 'Network Data'!I13 &gt; 0), SUBSTITUTE('Network Data'!B13, " ", ".")&amp;"_IN &lt; "&amp;SUBSTITUTE('Network Data'!I13,",","."), IF(AND('Network Data'!C13 = 1, 'Network Data'!E13 = 1,'Network Data'!G13 &gt; 0, 'Network Data'!H13 &gt; 0), SUBSTITUTE('Network Data'!B13, " ", ".")&amp;"NLNode_IN &lt; "&amp;SUBSTITUTE('Network Data'!I13,",","."), ""))</f>
        <v>Plant_IN &lt; 1300</v>
      </c>
      <c r="DP7" t="str">
        <f>IF(AND('Network Data'!C13 = 0, 'Network Data'!F13 = 1,'Network Data'!G13 &gt; 0, 'Network Data'!J13 &gt; 0), SUBSTITUTE('Network Data'!B13, " ", ".")&amp;"_EX &gt; "&amp;SUBSTITUTE('Network Data'!J13,",","."), IF(AND('Network Data'!C13 = 1, 'Network Data'!F13 = 1,'Network Data'!G13 &gt; 0, 'Network Data'!J13 &gt; 0), SUBSTITUTE('Network Data'!B13, " ", ".")&amp;"NLNode_EX &gt; "&amp;SUBSTITUTE('Network Data'!J13,",","."), ""))</f>
        <v>Plant_EX &gt; 300</v>
      </c>
      <c r="DR7" t="str">
        <f>IF(AND('Network Data'!C13 = 0, 'Network Data'!F13 = 1,'Network Data'!G13 &gt; 0, 'Network Data'!K13 &gt; 0), SUBSTITUTE('Network Data'!B13, " ", ".")&amp;"_EX &lt; "&amp;SUBSTITUTE('Network Data'!K13,",","."), IF(AND('Network Data'!C13 = 1, 'Network Data'!F13 = 1,'Network Data'!G13 &gt; 0, 'Network Data'!K13 &gt; 0), SUBSTITUTE('Network Data'!B13, " ", ".")&amp;"NLNode_EX &lt; "&amp;SUBSTITUTE('Network Data'!K13,",","."), ""))</f>
        <v>Plant_EX &lt; 1300</v>
      </c>
      <c r="DV7" t="str">
        <f>IF(AND('Network Data'!C13=0, 'Network Data'!D13=0, 'Network Data'!G13&gt;0, 'Network Data'!T13&gt;0), SUBSTITUTE('Network Data'!B13," ",".")&amp;"_AE &gt; "&amp;SUBSTITUTE('Network Data'!T13,",","."),"")</f>
        <v/>
      </c>
      <c r="DW7" t="str">
        <f>IF(AND('Network Data'!C13=0, 'Network Data'!D13=0, 'Network Data'!G13&gt;0, 'Network Data'!U13&gt;0), SUBSTITUTE('Network Data'!B13," ",".")&amp;"_AE &lt; "&amp;SUBSTITUTE('Network Data'!U13,",","."),"")</f>
        <v/>
      </c>
      <c r="EA7" t="str">
        <f>IF(AND('Network Data'!X13 &gt;0), 'Network Data'!X13, "")</f>
        <v/>
      </c>
      <c r="EB7" s="22"/>
      <c r="EC7" s="22"/>
      <c r="FD7"/>
      <c r="FE7"/>
      <c r="FF7"/>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row>
    <row r="8" spans="1:218" x14ac:dyDescent="0.3">
      <c r="A8" s="7">
        <v>3</v>
      </c>
      <c r="B8" t="str">
        <f>IF(AND('Network Data'!C14 = 0, 'Network Data'!G14 &gt;0), SUBSTITUTE('Network Data'!B14, " ", ""), IF(AND('Network Data'!C14 = 1, 'Network Data'!G14 &gt; 0), SUBSTITUTE('Network Data'!B14&amp;"NLNode", " ",""), ""))</f>
        <v>Invertebrate</v>
      </c>
      <c r="H8" s="98"/>
      <c r="AE8" t="str">
        <f>IF(AND('Network Data'!C14 = 0, 'Network Data'!G14 &gt;0), SUBSTITUTE('Network Data'!B14, " ", "")&amp;" = "&amp;SUBSTITUTE('Network Data'!G14, ",", "."), "")</f>
        <v>Invertebrate = 822</v>
      </c>
      <c r="AF8" t="str">
        <f>IF(AND('Network Data'!C14 = 1, 'Network Data'!G14 &gt;0), SUBSTITUTE('Network Data'!B14, " ", "")&amp;"NLNode"&amp;" = "&amp;SUBSTITUTE('Network Data'!G14, ",", "."), "")</f>
        <v/>
      </c>
      <c r="AM8" t="str">
        <f>IF(AND('Network Data'!C14 = 0, 'Network Data'!G14 &gt; 0, 'Network Data'!E14 = 1), SUBSTITUTE('Network Data'!B14, " ", "")&amp;"Input", IF(AND('Network Data'!C14 = 1, 'Network Data'!G14 &gt; 0, 'Network Data'!E14 = 1), SUBSTITUTE('Network Data'!B14, " ", "")&amp;"NLNodeInput",""))</f>
        <v/>
      </c>
      <c r="AN8" t="str">
        <f>IF(AND('Network Data'!C14 = 0, 'Network Data'!G14 &gt; 0, 'Network Data'!F14 = 1), SUBSTITUTE('Network Data'!B14, " ", "")&amp;"Export", IF(AND('Network Data'!C14 = 1, 'Network Data'!G14 &gt; 0, 'Network Data'!F14 = 1), SUBSTITUTE('Network Data'!B14, " ", "")&amp;"NLNodeExport",""))</f>
        <v/>
      </c>
      <c r="AV8" t="str">
        <f>IF(AND('Network Data'!$C$6=1, 'Network Data'!C14 = 0, 'Network Data'!D14=1,'Network Data'!G14&gt;0,'Network Data'!E14=1), SUBSTITUTE('Network Data'!B14," ","")&amp;"_GPP"&amp;" = "&amp;"Flowto("&amp;SUBSTITUTE('Network Data'!B14," ","")&amp;")"&amp;" - "&amp;SUBSTITUTE('Network Data'!B14," ","")&amp;"_IN", IF(AND('Network Data'!$C$6=1, 'Network Data'!C14 = 0, 'Network Data'!D14=1,'Network Data'!G14&gt;0,'Network Data'!E14=0), SUBSTITUTE('Network Data'!B14," ","")&amp;"_GPP"&amp;" = "&amp;"Flowto("&amp;SUBSTITUTE('Network Data'!B14," ","")&amp;")", IF(OR('Network Data'!$C$6=1, 'Network Data'!$C$6=0), IF(AND('Network Data'!C14 = 0,'Network Data'!G14&gt;0,'Network Data'!E14=1), SUBSTITUTE('Network Data'!B14," ","")&amp;"_Q"&amp;" = "&amp;"Flowto("&amp;SUBSTITUTE('Network Data'!B14," ","")&amp;")"&amp;" - "&amp;SUBSTITUTE('Network Data'!B14," ","")&amp;"_IN", IF(AND('Network Data'!C14 = 0,'Network Data'!G14&gt;0,'Network Data'!E14=0), SUBSTITUTE('Network Data'!B14," ","")&amp;"_Q"&amp;" = "&amp;"Flowto("&amp;SUBSTITUTE('Network Data'!B14," ","")&amp;")","")))))</f>
        <v>Invertebrate_Q = Flowto(Invertebrate)</v>
      </c>
      <c r="AZ8" t="str">
        <f>IF(AND('Network Data'!$C$6=1,'Network Data'!$C$7=1,'Network Data'!C14 = 0,'Network Data'!D14 = 1,'Network Data'!G14&gt;0,'Network Data'!F14=1),SUBSTITUTE('Network Data'!B14," ","")&amp;"_NPP"&amp;" = Flowfrom("&amp;SUBSTITUTE('Network Data'!B14," ","")&amp;") - "&amp;SUBSTITUTE('Network Data'!B14," ","")&amp;"_R"&amp;" - "&amp;SUBSTITUTE('Network Data'!B14," ","")&amp;"_U"&amp;" - "&amp;SUBSTITUTE('Network Data'!B14," ","")&amp;"_EX", IF(AND('Network Data'!$C$6=1,'Network Data'!$C$7=0,'Network Data'!C14 = 0,'Network Data'!D14 = 1,'Network Data'!G14&gt;0,'Network Data'!F14=1),SUBSTITUTE('Network Data'!B14," ","")&amp;"_NPP"&amp;" = Flowfrom("&amp;SUBSTITUTE('Network Data'!B14," ","")&amp;") - "&amp;SUBSTITUTE('Network Data'!B14," ","")&amp;"_R - "&amp;SUBSTITUTE('Network Data'!B14," ","")&amp;"_EX", IF(AND('Network Data'!$C$6=0,'Network Data'!$C$7=1,'Network Data'!C14 = 0,'Network Data'!D14 = 1,'Network Data'!G14&gt;0,'Network Data'!F14=0),SUBSTITUTE('Network Data'!B14," ","")&amp;"_NPP"&amp;" = Flowfrom("&amp;SUBSTITUTE('Network Data'!B14," ","")&amp;") - "&amp;SUBSTITUTE('Network Data'!B14," ","")&amp;"_U - "&amp;SUBSTITUTE('Network Data'!B14," ","")&amp;"_EX", IF(AND('Network Data'!$C$6=1,'Network Data'!$C$7=0,'Network Data'!C14 = 0,'Network Data'!D14 = 1,'Network Data'!G14&gt;0,'Network Data'!F14=0),SUBSTITUTE('Network Data'!B14," ","")&amp;"_NPP"&amp;" = Flowfrom("&amp;SUBSTITUTE('Network Data'!B14," ","")&amp;") - "&amp;SUBSTITUTE('Network Data'!B14," ","")&amp;"_R", IF(AND('Network Data'!$C$6=0,'Network Data'!$C$7=0,'Network Data'!C14 = 0,'Network Data'!D14 = 1,'Network Data'!G14&gt;0,'Network Data'!F14=1),SUBSTITUTE('Network Data'!B14," ","")&amp;"_NPP"&amp;" = Flowfrom("&amp;SUBSTITUTE('Network Data'!B14," ","")&amp;") - "&amp;SUBSTITUTE('Network Data'!B14," ","")&amp;"_EX", IF(AND('Network Data'!$C$6=1,'Network Data'!$C$7=1,'Network Data'!C14 = 0,'Network Data'!D14 = 1,'Network Data'!G14&gt;0,'Network Data'!F14=0),SUBSTITUTE('Network Data'!B14," ","")&amp;"_NPP"&amp;" = Flowfrom("&amp;SUBSTITUTE('Network Data'!B14," ","")&amp;") - "&amp;SUBSTITUTE('Network Data'!B14," ","")&amp;"_R"&amp;" - "&amp;SUBSTITUTE('Network Data'!B14," ","")&amp;"_U", IF(AND('Network Data'!$C$6=0,'Network Data'!$C$7=0,'Network Data'!C14 = 0,'Network Data'!D14 = 1,'Network Data'!G14&gt;0,'Network Data'!F14=0),SUBSTITUTE('Network Data'!B14," ","")&amp;"_NPP"&amp;" = Flowfrom("&amp;SUBSTITUTE('Network Data'!B14," ","")&amp;") ", IF(AND('Network Data'!$C$6=1,'Network Data'!$C$7=1,'Network Data'!C14 = 0,'Network Data'!D14 = 0,'Network Data'!G14&gt;0,'Network Data'!F14=1),SUBSTITUTE('Network Data'!B14," ","")&amp;"_P"&amp;" = Flowfrom("&amp;SUBSTITUTE('Network Data'!B14," ","")&amp;") - "&amp;SUBSTITUTE('Network Data'!B14," ","")&amp;"_R"&amp;" - "&amp;SUBSTITUTE('Network Data'!B14," ","")&amp;"_U"&amp;" - "&amp;SUBSTITUTE('Network Data'!B14," ","")&amp;"_EX", IF(AND('Network Data'!$C$6=1,'Network Data'!$C$7=0,'Network Data'!C14 = 0,'Network Data'!D14 = 0,'Network Data'!G14&gt;0,'Network Data'!F14=1),SUBSTITUTE('Network Data'!B14," ","")&amp;"_P"&amp;" = Flowfrom("&amp;SUBSTITUTE('Network Data'!B14," ","")&amp;") - "&amp;SUBSTITUTE('Network Data'!B14," ","")&amp;"_R - "&amp;SUBSTITUTE('Network Data'!B14," ","")&amp;"_EX", IF(AND('Network Data'!$C$6=0,'Network Data'!$C$7=1,'Network Data'!C14 = 0,'Network Data'!D14 = 0,'Network Data'!G14&gt;0,'Network Data'!F14=0),SUBSTITUTE('Network Data'!B14," ","")&amp;"_P"&amp;" = Flowfrom("&amp;SUBSTITUTE('Network Data'!B14," ","")&amp;") - "&amp;SUBSTITUTE('Network Data'!B14," ","")&amp;"_U - "&amp;SUBSTITUTE('Network Data'!B14," ","")&amp;"_EX", IF(AND('Network Data'!$C$6=1,'Network Data'!$C$7=0,'Network Data'!C14 = 0,'Network Data'!D14 = 0,'Network Data'!G14&gt;0,'Network Data'!F14=0),SUBSTITUTE('Network Data'!B14," ","")&amp;"_P"&amp;" = Flowfrom("&amp;SUBSTITUTE('Network Data'!B14," ","")&amp;") - "&amp;SUBSTITUTE('Network Data'!B14," ","")&amp;"_R", IF(AND('Network Data'!$C$6=0,'Network Data'!$C$7=0,'Network Data'!C14 = 0,'Network Data'!D14 = 0,'Network Data'!G14&gt;0,'Network Data'!F14=1),SUBSTITUTE('Network Data'!B14," ","")&amp;"_P"&amp;" = Flowfrom("&amp;SUBSTITUTE('Network Data'!B14," ","")&amp;") - "&amp;SUBSTITUTE('Network Data'!B14," ","")&amp;"_EX", IF(AND('Network Data'!$C$6=1,'Network Data'!$C$7=1,'Network Data'!C14 = 0,'Network Data'!D14 = 0,'Network Data'!G14&gt;0,'Network Data'!F14=0),SUBSTITUTE('Network Data'!B14," ","")&amp;"_P"&amp;" = Flowfrom("&amp;SUBSTITUTE('Network Data'!B14," ","")&amp;") - "&amp;SUBSTITUTE('Network Data'!B14," ","")&amp;"_R"&amp;" - "&amp;SUBSTITUTE('Network Data'!B14," ","")&amp;"_U", IF(AND('Network Data'!$C$6=0,'Network Data'!$C$7=0,'Network Data'!C14 = 0,'Network Data'!D14 = 0,'Network Data'!G14&gt;0,'Network Data'!F14=0),SUBSTITUTE('Network Data'!B14," ","")&amp;"_P"&amp;" = Flowfrom("&amp;SUBSTITUTE('Network Data'!B14," ","")&amp;") ", ""))))))))))))))</f>
        <v>Invertebrate_P = Flowfrom(Invertebrate) - Invertebrate_R - Invertebrate_U</v>
      </c>
      <c r="BD8" t="str">
        <f>IF(AND('Network Data'!$C$6=1,'Network Data'!$C$7=1,'Network Data'!C14 = 0, 'Network Data'!D14=1,'Network Data'!F14=1,'Network Data'!G14&gt;0), SUBSTITUTE('Network Data'!B14," ","")&amp;"_U"&amp;" = Flowto("&amp;SUBSTITUTE('Network Data'!B14," ","")&amp;") - "&amp;SUBSTITUTE('Network Data'!B14," ","")&amp;"_NPP"&amp;" - "&amp;SUBSTITUTE('Network Data'!B14," ","")&amp;"_R"&amp;" - "&amp;SUBSTITUTE('Network Data'!B14," ","")&amp;"_EX", IF(AND('Network Data'!$C$6=0,'Network Data'!$C$7=1,'Network Data'!C14 = 0, 'Network Data'!D14=1,'Network Data'!F14=1,'Network Data'!G14&gt;0), SUBSTITUTE('Network Data'!B14," ","")&amp;"_U"&amp;" = Flowto("&amp;SUBSTITUTE('Network Data'!B14," ","")&amp;") - "&amp;SUBSTITUTE('Network Data'!B14," ","")&amp;"_P"&amp;" - "&amp;SUBSTITUTE('Network Data'!B14," ","")&amp;"_EX", IF(AND('Network Data'!$C$6=0,'Network Data'!$C$7=1,'Network Data'!C14 = 0, 'Network Data'!D14=1,'Network Data'!F14=0,'Network Data'!G14&gt;0), SUBSTITUTE('Network Data'!B14," ","")&amp;"_U"&amp;" = Flowto("&amp;SUBSTITUTE('Network Data'!B14," ","")&amp;") - "&amp;SUBSTITUTE('Network Data'!B14," ","")&amp;"_P",IF(AND('Network Data'!$C$6=1,'Network Data'!$C$7=1,'Network Data'!C14 = 0, 'Network Data'!D14=0,'Network Data'!F14=1,'Network Data'!G14&gt;0), SUBSTITUTE('Network Data'!B14," ","")&amp;"_U"&amp;" = Flowto("&amp;SUBSTITUTE('Network Data'!B14," ","")&amp;") - "&amp;SUBSTITUTE('Network Data'!B14," ","")&amp;"_P"&amp;" - "&amp;SUBSTITUTE('Network Data'!B14," ","")&amp;"_R"&amp;" - "&amp;SUBSTITUTE('Network Data'!B14," ","")&amp;"_EX", IF(AND('Network Data'!$C$6=0,'Network Data'!$C$7=1,'Network Data'!C14 = 0, 'Network Data'!D14=0,'Network Data'!F14=1,'Network Data'!G14&gt;0), SUBSTITUTE('Network Data'!B14," ","")&amp;"_U"&amp;" = Flowto("&amp;SUBSTITUTE('Network Data'!B14," ","")&amp;") - "&amp;SUBSTITUTE('Network Data'!B14," ","")&amp;"_P"&amp;" - "&amp;SUBSTITUTE('Network Data'!B14," ","")&amp;"_EX", IF(AND('Network Data'!$C$6=0,'Network Data'!$C$7=1,'Network Data'!C14 = 0, 'Network Data'!D14=0,'Network Data'!F14=0,'Network Data'!G14&gt;0), SUBSTITUTE('Network Data'!B14," ","")&amp;"_U"&amp;" = Flowto("&amp;SUBSTITUTE('Network Data'!B14," ","")&amp;") - "&amp;SUBSTITUTE('Network Data'!B14," ","")&amp;"_P",IF(AND('Network Data'!$C$6=1,'Network Data'!$C$7=1,'Network Data'!C14 = 0, 'Network Data'!D14=0,'Network Data'!F14=0,'Network Data'!G14&gt;0), SUBSTITUTE('Network Data'!B14," ","")&amp;"_U"&amp;" = Flowto("&amp;SUBSTITUTE('Network Data'!B14," ","")&amp;") - "&amp;SUBSTITUTE('Network Data'!B14," ","")&amp;"_P - "&amp;SUBSTITUTE('Network Data'!B14," ","")&amp;"_R","")))))))</f>
        <v>Invertebrate_U = Flowto(Invertebrate) - Invertebrate_P - Invertebrate_R</v>
      </c>
      <c r="BH8" t="str">
        <f>IF(AND('Network Data'!$C$6 = 1, 'Network Data'!C14 = 0, 'Network Data'!D14 = 0,'Network Data'!G14 &gt; 0, 'Network Data'!T14 &gt; 0),SUBSTITUTE('Network Data'!B14," ","")&amp;"_AE"&amp;" = "&amp;SUBSTITUTE('Network Data'!B14," ","")&amp;"_P"&amp;" + "&amp;SUBSTITUTE('Network Data'!B14," ","")&amp;"_R", IF(AND('Network Data'!$C$6 = 0, 'Network Data'!C14 = 0, 'Network Data'!D14 = 0,'Network Data'!G14 &gt; 0, 'Network Data'!T14 &gt; 0),SUBSTITUTE('Network Data'!B14," ","")&amp;" = "&amp;SUBSTITUTE('Network Data'!B14," ","")&amp;"_P",IF(AND('Network Data'!$C$6 = 1, 'Network Data'!C14 = 0, 'Network Data'!D14 = 0,'Network Data'!G14 &gt; 0, 'Network Data'!U14 &gt; 0),SUBSTITUTE('Network Data'!B14," ","")&amp;"_AE"&amp;" = "&amp;SUBSTITUTE('Network Data'!B14," ","")&amp;"_P"&amp;" + "&amp;SUBSTITUTE('Network Data'!B14," ","")&amp;"_R", IF(AND('Network Data'!$C$6 = 0, 'Network Data'!C14 = 0, 'Network Data'!D14 = 0,'Network Data'!G14 &gt; 0, 'Network Data'!U14 &gt; 0),SUBSTITUTE('Network Data'!B14," ","")&amp;" = "&amp;SUBSTITUTE('Network Data'!B14," ","")&amp;"_P",""))))</f>
        <v/>
      </c>
      <c r="BL8" t="str">
        <f xml:space="preserve"> IF('Network Data'!W14 &gt; 0, 'Network Data'!W14, "")</f>
        <v/>
      </c>
      <c r="BR8" t="str">
        <f>IF('Network Data'!V14&gt;0,SUBSTITUTE('Network Data'!V14, ",",""),"")</f>
        <v/>
      </c>
      <c r="BZ8" t="str">
        <f>IF(AND('Network Data'!$C$6=1,'Network Data'!C14=0,'Network Data'!D14=1,'Network Data'!G14&gt;0),SUBSTITUTE('Network Data'!B14," ","")&amp;"_GPP: CO2 -&gt; "&amp;SUBSTITUTE('Network Data'!B14," ",""),"")</f>
        <v/>
      </c>
      <c r="CB8" s="98"/>
      <c r="CD8" t="str">
        <f>IF(AND('Network Data'!$C$6 = 1,'Network Data'!C14 = 0, 'Network Data'!D14 = 1, 'Network Data'!G14 &gt; 0), SUBSTITUTE('Network Data'!B14, " ", "")&amp;"_R: "&amp;SUBSTITUTE('Network Data'!B14, " ", "")&amp;" -&gt; CO2", "")</f>
        <v/>
      </c>
      <c r="CE8" t="str">
        <f>IF(AND('Network Data'!$C$6 = 1,'Network Data'!C14 = 0, 'Network Data'!D14 = 0, 'Network Data'!G14 &gt; 0), SUBSTITUTE('Network Data'!B14, " ", "")&amp;"_R: "&amp;SUBSTITUTE('Network Data'!B14, " ", "")&amp;" -&gt; CO2", "")</f>
        <v>Invertebrate_R: Invertebrate -&gt; CO2</v>
      </c>
      <c r="CG8" s="98"/>
      <c r="CI8" t="str">
        <f>IF(AND('Network Data'!C14 = 1, 'Network Data'!E14 = 1, 'Network Data'!G14 &gt; 0), SUBSTITUTE('Network Data'!B14, " ", "")&amp;"NLNode_IN: "&amp;SUBSTITUTE('Network Data'!B14, " ", "")&amp;"NLNodeInput -&gt; "&amp;SUBSTITUTE('Network Data'!B14, ",", "")&amp;"NLNode", IF(AND('Network Data'!C14 = 0, 'Network Data'!E14 = 1, 'Network Data'!G14 &gt; 0), SUBSTITUTE('Network Data'!B14, " ", "")&amp;"_IN: "&amp;SUBSTITUTE('Network Data'!B14, " ", "")&amp;"Input -&gt; "&amp;SUBSTITUTE('Network Data'!B14, ",", ""),""))</f>
        <v/>
      </c>
      <c r="CK8" s="98"/>
      <c r="CM8" t="str">
        <f>IF(AND('Network Data'!C14 = 1, 'Network Data'!F14 = 1, 'Network Data'!G14 &gt; 0), SUBSTITUTE('Network Data'!B14, " ", "")&amp;"NLNode_EX: "&amp;SUBSTITUTE('Network Data'!B14, " ", "")&amp;"NLNode -&gt; "&amp;SUBSTITUTE('Network Data'!B14, ",", "")&amp;"NLNodeExport", IF(AND('Network Data'!C14 = 0, 'Network Data'!F14 = 1, 'Network Data'!G14 &gt; 0), SUBSTITUTE('Network Data'!B14, " ", "")&amp;"_EX: "&amp;SUBSTITUTE('Network Data'!B14, " ", "")&amp;" -&gt; "&amp;SUBSTITUTE('Network Data'!B14, ",", "")&amp;"Export",""))</f>
        <v/>
      </c>
      <c r="CP8" t="str">
        <f>IF(AND('Network Data'!$C$6=1, 'Network Data'!C14=0,'Network Data'!D14=1,'Network Data'!G14&gt;0, 'Network Data'!L14&gt;0), SUBSTITUTE('Network Data'!B14," ",".")&amp;"_GPP &gt; "&amp;SUBSTITUTE('Network Data'!L14," ","."), IF(AND('Network Data'!$C$6=1, 'Network Data'!C14=0,'Network Data'!D14=0,'Network Data'!G14&gt;0, 'Network Data'!L14&gt;0), SUBSTITUTE('Network Data'!B14," ",".")&amp;"Q &gt; "&amp;SUBSTITUTE('Network Data'!L14," ","."), IF(AND('Network Data'!$C$6=0, 'Network Data'!C14=0,'Network Data'!D14=0,'Network Data'!G14&gt;0, 'Network Data'!L14&gt;0), SUBSTITUTE('Network Data'!B14," ",".")&amp;"Q &gt; "&amp;SUBSTITUTE('Network Data'!L14," ","."),"")))</f>
        <v/>
      </c>
      <c r="CQ8" t="str">
        <f>IF(AND('Network Data'!$C$6=1, 'Network Data'!C14=0,'Network Data'!D14=0,'Network Data'!G14&gt;0, 'Network Data'!L14&gt;0), SUBSTITUTE('Network Data'!B14," ",".")&amp;"Q &gt; "&amp;SUBSTITUTE('Network Data'!L14," ","."), IF(AND('Network Data'!$C$6=0, 'Network Data'!C14=0,'Network Data'!D14=0,'Network Data'!G14&gt;0, 'Network Data'!L14&gt;0), SUBSTITUTE('Network Data'!B14," ",".")&amp;"Q &gt; "&amp;SUBSTITUTE('Network Data'!L14," ","."),""))</f>
        <v/>
      </c>
      <c r="CR8" t="str">
        <f>IF(AND('Network Data'!$C$6=1, 'Network Data'!C14=0,'Network Data'!D14=1,'Network Data'!G14&gt;0, 'Network Data'!M14&gt;0), SUBSTITUTE('Network Data'!B14," ",".")&amp;"_GPP &lt; "&amp;SUBSTITUTE('Network Data'!M14," ","."),"")</f>
        <v/>
      </c>
      <c r="CS8" t="str">
        <f>IF(AND('Network Data'!$C$6=1, 'Network Data'!C14=0,'Network Data'!D14=0,'Network Data'!G14&gt;0, 'Network Data'!M14&gt;0), SUBSTITUTE('Network Data'!B14," ",".")&amp;"Q &lt; "&amp;SUBSTITUTE('Network Data'!M14," ","."),IF(AND('Network Data'!$C$6=0, 'Network Data'!C14=0,'Network Data'!D14=0,'Network Data'!G14&gt;0, 'Network Data'!M14&gt;0), SUBSTITUTE('Network Data'!B14," ",".")&amp;"Q &lt; "&amp;SUBSTITUTE('Network Data'!M14," ","."),""))</f>
        <v/>
      </c>
      <c r="CT8" t="str">
        <f>IF('Network Data'!M14&lt;'Network Data'!L14, "Warning, incompatible constraint", "" )</f>
        <v/>
      </c>
      <c r="CU8" t="str">
        <f>IF(AND('Network Data'!$C$6=1, 'Network Data'!C14 = 0, 'Network Data'!D14 = 1, 'Network Data'!G14 &gt; 0, 'Network Data'!N14&gt;0), SUBSTITUTE('Network Data'!B14, " ", ".")&amp;"_NPP"&amp;" &gt; "&amp;SUBSTITUTE('Network Data'!N14, ",","."), "")</f>
        <v/>
      </c>
      <c r="CV8" t="str">
        <f>IF(AND('Network Data'!$C$6=1, 'Network Data'!C14 = 0, 'Network Data'!D14 = 0, 'Network Data'!G14 &gt; 0, 'Network Data'!N14&gt;0), SUBSTITUTE('Network Data'!B14, " ", ".")&amp;"_P"&amp;" &gt; "&amp;SUBSTITUTE('Network Data'!N14, ",","."), IF(AND('Network Data'!$C$6=0, 'Network Data'!C14 = 0, 'Network Data'!G14 &gt; 0, 'Network Data'!N14&gt;0), SUBSTITUTE('Network Data'!B14, " ", ".")&amp;"_P"&amp;" &gt; "&amp;SUBSTITUTE('Network Data'!N14, ",","."),""))</f>
        <v/>
      </c>
      <c r="CW8" t="str">
        <f>IF(AND('Network Data'!$C$6=1, 'Network Data'!C14 = 0, 'Network Data'!D14 = 1, 'Network Data'!G14 &gt; 0, 'Network Data'!O14&gt;0), SUBSTITUTE('Network Data'!B14, " ", ".")&amp;"_NPP"&amp;" &lt; "&amp;SUBSTITUTE('Network Data'!O14, ",","."), "")</f>
        <v/>
      </c>
      <c r="CX8" t="str">
        <f>IF(AND('Network Data'!$C$6=1, 'Network Data'!C14 = 0, 'Network Data'!D14 = 0, 'Network Data'!G14 &gt; 0, 'Network Data'!O14&gt;0), SUBSTITUTE('Network Data'!B14, " ", ".")&amp;"_P"&amp;" &lt; "&amp;SUBSTITUTE('Network Data'!O14, ",","."), IF(AND('Network Data'!$C$6=0, 'Network Data'!C14 = 0, 'Network Data'!G14 &gt; 0, 'Network Data'!O14&gt;0), SUBSTITUTE('Network Data'!B14, " ", ".")&amp;"_P"&amp;" &lt; "&amp;SUBSTITUTE('Network Data'!O14, ",","."),""))</f>
        <v/>
      </c>
      <c r="CY8" t="str">
        <f>IF('Network Data'!O14&lt;'Network Data'!N14, "Warning, incompatible constraint", "" )</f>
        <v/>
      </c>
      <c r="CZ8" t="str">
        <f>IF(AND('Network Data'!$C$6 = 1, 'Network Data'!C14 = 0, 'Network Data'!D14 = 1, 'Network Data'!G14 &gt; 0, 'Network Data'!P14 &gt; 0), SUBSTITUTE('Network Data'!B14, " ", ".")&amp;"_R &gt; "&amp;SUBSTITUTE('Network Data'!P14, ",","."),"")</f>
        <v/>
      </c>
      <c r="DA8" t="str">
        <f>IF(AND('Network Data'!$C$6 = 1, 'Network Data'!C14 = 0, 'Network Data'!D14 = 0, 'Network Data'!G14 &gt; 0, 'Network Data'!P14 &gt; 0), SUBSTITUTE('Network Data'!B14, " ", ".")&amp;"_R &gt; "&amp;SUBSTITUTE('Network Data'!P14, ",","."),"")</f>
        <v/>
      </c>
      <c r="DB8" t="str">
        <f>IF(AND('Network Data'!$C$6 = 1, 'Network Data'!C14 = 0, 'Network Data'!D14 = 1, 'Network Data'!G14 &gt; 0, 'Network Data'!Q14 &gt; 0), SUBSTITUTE('Network Data'!B14, " ", ".")&amp;"_R &lt; "&amp;SUBSTITUTE('Network Data'!Q14, ",","."),"")</f>
        <v/>
      </c>
      <c r="DC8" t="str">
        <f>IF(AND('Network Data'!$C$6 = 1, 'Network Data'!C14 = 0, 'Network Data'!D14 = 0, 'Network Data'!G14 &gt; 0, 'Network Data'!Q14 &gt; 0), SUBSTITUTE('Network Data'!B14, " ", ".")&amp;"_R &lt; "&amp;SUBSTITUTE('Network Data'!Q14, ",","."),"")</f>
        <v/>
      </c>
      <c r="DD8" t="str">
        <f>IF(AND('Network Data'!$C$7 = 1, 'Network Data'!C14 = 0, 'Network Data'!D14 =1, 'Network Data'!G14 &gt; 0, 'Network Data'!R14 &gt; 0), SUBSTITUTE('Network Data'!B14, ",",".")&amp;"_U &gt; "&amp;SUBSTITUTE('Network Data'!R14, ",","."),"")</f>
        <v/>
      </c>
      <c r="DE8" t="str">
        <f>IF(AND('Network Data'!$C$7 = 1, 'Network Data'!C14 = 0, 'Network Data'!D14 =0, 'Network Data'!G14 &gt; 0, 'Network Data'!R14 &gt; 0), SUBSTITUTE('Network Data'!B14, ",",".")&amp;"_U &gt; "&amp;SUBSTITUTE('Network Data'!R14, ",","."),"")</f>
        <v/>
      </c>
      <c r="DF8" t="str">
        <f>IF(AND('Network Data'!$C$7 = 1, 'Network Data'!C14 = 0, 'Network Data'!D14 = 1, 'Network Data'!G14 &gt; 0, 'Network Data'!S14 &gt; 0), SUBSTITUTE('Network Data'!B14, ",",".")&amp;"_U &lt; "&amp;SUBSTITUTE('Network Data'!S14, ",","."),"")</f>
        <v/>
      </c>
      <c r="DG8" t="str">
        <f>IF(AND('Network Data'!$C$7 = 1, 'Network Data'!C14 = 0, 'Network Data'!D14 = 0, 'Network Data'!G14 &gt; 0, 'Network Data'!S14 &gt; 0), SUBSTITUTE('Network Data'!B14, ",",".")&amp;"_U &lt; "&amp;SUBSTITUTE('Network Data'!S14, ",","."),"")</f>
        <v/>
      </c>
      <c r="DJ8" t="str">
        <f>IF(AND('Network Data'!C14 = 0, 'Network Data'!E14 = 1,'Network Data'!G14 &gt; 0, 'Network Data'!H14 &gt; 0), SUBSTITUTE('Network Data'!B14, " ", ".")&amp;"_IN &gt; "&amp;SUBSTITUTE('Network Data'!H14,",","."), IF(AND('Network Data'!C14 = 1, 'Network Data'!E14 = 1,'Network Data'!G14 &gt; 0, 'Network Data'!H14 &gt; 0), SUBSTITUTE('Network Data'!B14, " ", ".")&amp;"NLNode_IN &gt; "&amp;SUBSTITUTE('Network Data'!H14,",","."), ""))</f>
        <v/>
      </c>
      <c r="DL8" t="str">
        <f>IF(AND('Network Data'!C14 = 0, 'Network Data'!E14 = 1,'Network Data'!G14 &gt; 0, 'Network Data'!I14 &gt; 0), SUBSTITUTE('Network Data'!B14, " ", ".")&amp;"_IN &lt; "&amp;SUBSTITUTE('Network Data'!I14,",","."), IF(AND('Network Data'!C14 = 1, 'Network Data'!E14 = 1,'Network Data'!G14 &gt; 0, 'Network Data'!H14 &gt; 0), SUBSTITUTE('Network Data'!B14, " ", ".")&amp;"NLNode_IN &lt; "&amp;SUBSTITUTE('Network Data'!I14,",","."), ""))</f>
        <v/>
      </c>
      <c r="DP8" t="str">
        <f>IF(AND('Network Data'!C14 = 0, 'Network Data'!F14 = 1,'Network Data'!G14 &gt; 0, 'Network Data'!J14 &gt; 0), SUBSTITUTE('Network Data'!B14, " ", ".")&amp;"_EX &gt; "&amp;SUBSTITUTE('Network Data'!J14,",","."), IF(AND('Network Data'!C14 = 1, 'Network Data'!F14 = 1,'Network Data'!G14 &gt; 0, 'Network Data'!J14 &gt; 0), SUBSTITUTE('Network Data'!B14, " ", ".")&amp;"NLNode_EX &gt; "&amp;SUBSTITUTE('Network Data'!J14,",","."), ""))</f>
        <v/>
      </c>
      <c r="DR8" t="str">
        <f>IF(AND('Network Data'!C14 = 0, 'Network Data'!F14 = 1,'Network Data'!G14 &gt; 0, 'Network Data'!K14 &gt; 0), SUBSTITUTE('Network Data'!B14, " ", ".")&amp;"_EX &lt; "&amp;SUBSTITUTE('Network Data'!K14,",","."), IF(AND('Network Data'!C14 = 1, 'Network Data'!F14 = 1,'Network Data'!G14 &gt; 0, 'Network Data'!K14 &gt; 0), SUBSTITUTE('Network Data'!B14, " ", ".")&amp;"NLNode_EX &lt; "&amp;SUBSTITUTE('Network Data'!K14,",","."), ""))</f>
        <v/>
      </c>
      <c r="DV8" t="str">
        <f>IF(AND('Network Data'!C14=0, 'Network Data'!D14=0, 'Network Data'!G14&gt;0, 'Network Data'!T14&gt;0), SUBSTITUTE('Network Data'!B14," ",".")&amp;"_AE &gt; "&amp;SUBSTITUTE('Network Data'!T14,",","."),"")</f>
        <v/>
      </c>
      <c r="DW8" t="str">
        <f>IF(AND('Network Data'!C14=0, 'Network Data'!D14=0, 'Network Data'!G14&gt;0, 'Network Data'!U14&gt;0), SUBSTITUTE('Network Data'!B14," ",".")&amp;"_AE &lt; "&amp;SUBSTITUTE('Network Data'!U14,",","."),"")</f>
        <v/>
      </c>
      <c r="EA8" t="str">
        <f>IF(AND('Network Data'!X14 &gt;0), 'Network Data'!X14, "")</f>
        <v/>
      </c>
      <c r="EB8" s="22"/>
      <c r="EC8" s="22"/>
      <c r="FD8"/>
      <c r="FE8"/>
      <c r="FF8"/>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row>
    <row r="9" spans="1:218" x14ac:dyDescent="0.3">
      <c r="A9" s="7">
        <v>4</v>
      </c>
      <c r="B9" t="str">
        <f>IF(AND('Network Data'!C15 = 0, 'Network Data'!G15 &gt;0), SUBSTITUTE('Network Data'!B15, " ", ""), IF(AND('Network Data'!C15 = 1, 'Network Data'!G15 &gt; 0), SUBSTITUTE('Network Data'!B15&amp;"NLNode", " ",""), ""))</f>
        <v>Vertebrate</v>
      </c>
      <c r="H9" s="98"/>
      <c r="AE9" t="str">
        <f>IF(AND('Network Data'!C15 = 0, 'Network Data'!G15 &gt;0), SUBSTITUTE('Network Data'!B15, " ", "")&amp;" = "&amp;SUBSTITUTE('Network Data'!G15, ",", "."), "")</f>
        <v>Vertebrate = 222</v>
      </c>
      <c r="AF9" t="str">
        <f>IF(AND('Network Data'!C15 = 1, 'Network Data'!G15 &gt;0), SUBSTITUTE('Network Data'!B15, " ", "")&amp;"NLNode"&amp;" = "&amp;SUBSTITUTE('Network Data'!G15, ",", "."), "")</f>
        <v/>
      </c>
      <c r="AM9" t="str">
        <f>IF(AND('Network Data'!C15 = 0, 'Network Data'!G15 &gt; 0, 'Network Data'!E15 = 1), SUBSTITUTE('Network Data'!B15, " ", "")&amp;"Input", IF(AND('Network Data'!C15 = 1, 'Network Data'!G15 &gt; 0, 'Network Data'!E15 = 1), SUBSTITUTE('Network Data'!B15, " ", "")&amp;"NLNodeInput",""))</f>
        <v/>
      </c>
      <c r="AN9" t="str">
        <f>IF(AND('Network Data'!C15 = 0, 'Network Data'!G15 &gt; 0, 'Network Data'!F15 = 1), SUBSTITUTE('Network Data'!B15, " ", "")&amp;"Export", IF(AND('Network Data'!C15 = 1, 'Network Data'!G15 &gt; 0, 'Network Data'!F15 = 1), SUBSTITUTE('Network Data'!B15, " ", "")&amp;"NLNodeExport",""))</f>
        <v>VertebrateExport</v>
      </c>
      <c r="AV9" t="str">
        <f>IF(AND('Network Data'!$C$6=1, 'Network Data'!C15 = 0, 'Network Data'!D15=1,'Network Data'!G15&gt;0,'Network Data'!E15=1), SUBSTITUTE('Network Data'!B15," ","")&amp;"_GPP"&amp;" = "&amp;"Flowto("&amp;SUBSTITUTE('Network Data'!B15," ","")&amp;")"&amp;" - "&amp;SUBSTITUTE('Network Data'!B15," ","")&amp;"_IN", IF(AND('Network Data'!$C$6=1, 'Network Data'!C15 = 0, 'Network Data'!D15=1,'Network Data'!G15&gt;0,'Network Data'!E15=0), SUBSTITUTE('Network Data'!B15," ","")&amp;"_GPP"&amp;" = "&amp;"Flowto("&amp;SUBSTITUTE('Network Data'!B15," ","")&amp;")", IF(OR('Network Data'!$C$6=1, 'Network Data'!$C$6=0), IF(AND('Network Data'!C15 = 0,'Network Data'!G15&gt;0,'Network Data'!E15=1), SUBSTITUTE('Network Data'!B15," ","")&amp;"_Q"&amp;" = "&amp;"Flowto("&amp;SUBSTITUTE('Network Data'!B15," ","")&amp;")"&amp;" - "&amp;SUBSTITUTE('Network Data'!B15," ","")&amp;"_IN", IF(AND('Network Data'!C15 = 0,'Network Data'!G15&gt;0,'Network Data'!E15=0), SUBSTITUTE('Network Data'!B15," ","")&amp;"_Q"&amp;" = "&amp;"Flowto("&amp;SUBSTITUTE('Network Data'!B15," ","")&amp;")","")))))</f>
        <v>Vertebrate_Q = Flowto(Vertebrate)</v>
      </c>
      <c r="AZ9" t="str">
        <f>IF(AND('Network Data'!$C$6=1,'Network Data'!$C$7=1,'Network Data'!C15 = 0,'Network Data'!D15 = 1,'Network Data'!G15&gt;0,'Network Data'!F15=1),SUBSTITUTE('Network Data'!B15," ","")&amp;"_NPP"&amp;" = Flowfrom("&amp;SUBSTITUTE('Network Data'!B15," ","")&amp;") - "&amp;SUBSTITUTE('Network Data'!B15," ","")&amp;"_R"&amp;" - "&amp;SUBSTITUTE('Network Data'!B15," ","")&amp;"_U"&amp;" - "&amp;SUBSTITUTE('Network Data'!B15," ","")&amp;"_EX", IF(AND('Network Data'!$C$6=1,'Network Data'!$C$7=0,'Network Data'!C15 = 0,'Network Data'!D15 = 1,'Network Data'!G15&gt;0,'Network Data'!F15=1),SUBSTITUTE('Network Data'!B15," ","")&amp;"_NPP"&amp;" = Flowfrom("&amp;SUBSTITUTE('Network Data'!B15," ","")&amp;") - "&amp;SUBSTITUTE('Network Data'!B15," ","")&amp;"_R - "&amp;SUBSTITUTE('Network Data'!B15," ","")&amp;"_EX", IF(AND('Network Data'!$C$6=0,'Network Data'!$C$7=1,'Network Data'!C15 = 0,'Network Data'!D15 = 1,'Network Data'!G15&gt;0,'Network Data'!F15=0),SUBSTITUTE('Network Data'!B15," ","")&amp;"_NPP"&amp;" = Flowfrom("&amp;SUBSTITUTE('Network Data'!B15," ","")&amp;") - "&amp;SUBSTITUTE('Network Data'!B15," ","")&amp;"_U - "&amp;SUBSTITUTE('Network Data'!B15," ","")&amp;"_EX", IF(AND('Network Data'!$C$6=1,'Network Data'!$C$7=0,'Network Data'!C15 = 0,'Network Data'!D15 = 1,'Network Data'!G15&gt;0,'Network Data'!F15=0),SUBSTITUTE('Network Data'!B15," ","")&amp;"_NPP"&amp;" = Flowfrom("&amp;SUBSTITUTE('Network Data'!B15," ","")&amp;") - "&amp;SUBSTITUTE('Network Data'!B15," ","")&amp;"_R", IF(AND('Network Data'!$C$6=0,'Network Data'!$C$7=0,'Network Data'!C15 = 0,'Network Data'!D15 = 1,'Network Data'!G15&gt;0,'Network Data'!F15=1),SUBSTITUTE('Network Data'!B15," ","")&amp;"_NPP"&amp;" = Flowfrom("&amp;SUBSTITUTE('Network Data'!B15," ","")&amp;") - "&amp;SUBSTITUTE('Network Data'!B15," ","")&amp;"_EX", IF(AND('Network Data'!$C$6=1,'Network Data'!$C$7=1,'Network Data'!C15 = 0,'Network Data'!D15 = 1,'Network Data'!G15&gt;0,'Network Data'!F15=0),SUBSTITUTE('Network Data'!B15," ","")&amp;"_NPP"&amp;" = Flowfrom("&amp;SUBSTITUTE('Network Data'!B15," ","")&amp;") - "&amp;SUBSTITUTE('Network Data'!B15," ","")&amp;"_R"&amp;" - "&amp;SUBSTITUTE('Network Data'!B15," ","")&amp;"_U", IF(AND('Network Data'!$C$6=0,'Network Data'!$C$7=0,'Network Data'!C15 = 0,'Network Data'!D15 = 1,'Network Data'!G15&gt;0,'Network Data'!F15=0),SUBSTITUTE('Network Data'!B15," ","")&amp;"_NPP"&amp;" = Flowfrom("&amp;SUBSTITUTE('Network Data'!B15," ","")&amp;") ", IF(AND('Network Data'!$C$6=1,'Network Data'!$C$7=1,'Network Data'!C15 = 0,'Network Data'!D15 = 0,'Network Data'!G15&gt;0,'Network Data'!F15=1),SUBSTITUTE('Network Data'!B15," ","")&amp;"_P"&amp;" = Flowfrom("&amp;SUBSTITUTE('Network Data'!B15," ","")&amp;") - "&amp;SUBSTITUTE('Network Data'!B15," ","")&amp;"_R"&amp;" - "&amp;SUBSTITUTE('Network Data'!B15," ","")&amp;"_U"&amp;" - "&amp;SUBSTITUTE('Network Data'!B15," ","")&amp;"_EX", IF(AND('Network Data'!$C$6=1,'Network Data'!$C$7=0,'Network Data'!C15 = 0,'Network Data'!D15 = 0,'Network Data'!G15&gt;0,'Network Data'!F15=1),SUBSTITUTE('Network Data'!B15," ","")&amp;"_P"&amp;" = Flowfrom("&amp;SUBSTITUTE('Network Data'!B15," ","")&amp;") - "&amp;SUBSTITUTE('Network Data'!B15," ","")&amp;"_R - "&amp;SUBSTITUTE('Network Data'!B15," ","")&amp;"_EX", IF(AND('Network Data'!$C$6=0,'Network Data'!$C$7=1,'Network Data'!C15 = 0,'Network Data'!D15 = 0,'Network Data'!G15&gt;0,'Network Data'!F15=0),SUBSTITUTE('Network Data'!B15," ","")&amp;"_P"&amp;" = Flowfrom("&amp;SUBSTITUTE('Network Data'!B15," ","")&amp;") - "&amp;SUBSTITUTE('Network Data'!B15," ","")&amp;"_U - "&amp;SUBSTITUTE('Network Data'!B15," ","")&amp;"_EX", IF(AND('Network Data'!$C$6=1,'Network Data'!$C$7=0,'Network Data'!C15 = 0,'Network Data'!D15 = 0,'Network Data'!G15&gt;0,'Network Data'!F15=0),SUBSTITUTE('Network Data'!B15," ","")&amp;"_P"&amp;" = Flowfrom("&amp;SUBSTITUTE('Network Data'!B15," ","")&amp;") - "&amp;SUBSTITUTE('Network Data'!B15," ","")&amp;"_R", IF(AND('Network Data'!$C$6=0,'Network Data'!$C$7=0,'Network Data'!C15 = 0,'Network Data'!D15 = 0,'Network Data'!G15&gt;0,'Network Data'!F15=1),SUBSTITUTE('Network Data'!B15," ","")&amp;"_P"&amp;" = Flowfrom("&amp;SUBSTITUTE('Network Data'!B15," ","")&amp;") - "&amp;SUBSTITUTE('Network Data'!B15," ","")&amp;"_EX", IF(AND('Network Data'!$C$6=1,'Network Data'!$C$7=1,'Network Data'!C15 = 0,'Network Data'!D15 = 0,'Network Data'!G15&gt;0,'Network Data'!F15=0),SUBSTITUTE('Network Data'!B15," ","")&amp;"_P"&amp;" = Flowfrom("&amp;SUBSTITUTE('Network Data'!B15," ","")&amp;") - "&amp;SUBSTITUTE('Network Data'!B15," ","")&amp;"_R"&amp;" - "&amp;SUBSTITUTE('Network Data'!B15," ","")&amp;"_U", IF(AND('Network Data'!$C$6=0,'Network Data'!$C$7=0,'Network Data'!C15 = 0,'Network Data'!D15 = 0,'Network Data'!G15&gt;0,'Network Data'!F15=0),SUBSTITUTE('Network Data'!B15," ","")&amp;"_P"&amp;" = Flowfrom("&amp;SUBSTITUTE('Network Data'!B15," ","")&amp;") ", ""))))))))))))))</f>
        <v>Vertebrate_P = Flowfrom(Vertebrate) - Vertebrate_R - Vertebrate_U - Vertebrate_EX</v>
      </c>
      <c r="BD9" t="str">
        <f>IF(AND('Network Data'!$C$6=1,'Network Data'!$C$7=1,'Network Data'!C15 = 0, 'Network Data'!D15=1,'Network Data'!F15=1,'Network Data'!G15&gt;0), SUBSTITUTE('Network Data'!B15," ","")&amp;"_U"&amp;" = Flowto("&amp;SUBSTITUTE('Network Data'!B15," ","")&amp;") - "&amp;SUBSTITUTE('Network Data'!B15," ","")&amp;"_NPP"&amp;" - "&amp;SUBSTITUTE('Network Data'!B15," ","")&amp;"_R"&amp;" - "&amp;SUBSTITUTE('Network Data'!B15," ","")&amp;"_EX", IF(AND('Network Data'!$C$6=0,'Network Data'!$C$7=1,'Network Data'!C15 = 0, 'Network Data'!D15=1,'Network Data'!F15=1,'Network Data'!G15&gt;0), SUBSTITUTE('Network Data'!B15," ","")&amp;"_U"&amp;" = Flowto("&amp;SUBSTITUTE('Network Data'!B15," ","")&amp;") - "&amp;SUBSTITUTE('Network Data'!B15," ","")&amp;"_P"&amp;" - "&amp;SUBSTITUTE('Network Data'!B15," ","")&amp;"_EX", IF(AND('Network Data'!$C$6=0,'Network Data'!$C$7=1,'Network Data'!C15 = 0, 'Network Data'!D15=1,'Network Data'!F15=0,'Network Data'!G15&gt;0), SUBSTITUTE('Network Data'!B15," ","")&amp;"_U"&amp;" = Flowto("&amp;SUBSTITUTE('Network Data'!B15," ","")&amp;") - "&amp;SUBSTITUTE('Network Data'!B15," ","")&amp;"_P",IF(AND('Network Data'!$C$6=1,'Network Data'!$C$7=1,'Network Data'!C15 = 0, 'Network Data'!D15=0,'Network Data'!F15=1,'Network Data'!G15&gt;0), SUBSTITUTE('Network Data'!B15," ","")&amp;"_U"&amp;" = Flowto("&amp;SUBSTITUTE('Network Data'!B15," ","")&amp;") - "&amp;SUBSTITUTE('Network Data'!B15," ","")&amp;"_P"&amp;" - "&amp;SUBSTITUTE('Network Data'!B15," ","")&amp;"_R"&amp;" - "&amp;SUBSTITUTE('Network Data'!B15," ","")&amp;"_EX", IF(AND('Network Data'!$C$6=0,'Network Data'!$C$7=1,'Network Data'!C15 = 0, 'Network Data'!D15=0,'Network Data'!F15=1,'Network Data'!G15&gt;0), SUBSTITUTE('Network Data'!B15," ","")&amp;"_U"&amp;" = Flowto("&amp;SUBSTITUTE('Network Data'!B15," ","")&amp;") - "&amp;SUBSTITUTE('Network Data'!B15," ","")&amp;"_P"&amp;" - "&amp;SUBSTITUTE('Network Data'!B15," ","")&amp;"_EX", IF(AND('Network Data'!$C$6=0,'Network Data'!$C$7=1,'Network Data'!C15 = 0, 'Network Data'!D15=0,'Network Data'!F15=0,'Network Data'!G15&gt;0), SUBSTITUTE('Network Data'!B15," ","")&amp;"_U"&amp;" = Flowto("&amp;SUBSTITUTE('Network Data'!B15," ","")&amp;") - "&amp;SUBSTITUTE('Network Data'!B15," ","")&amp;"_P",IF(AND('Network Data'!$C$6=1,'Network Data'!$C$7=1,'Network Data'!C15 = 0, 'Network Data'!D15=0,'Network Data'!F15=0,'Network Data'!G15&gt;0), SUBSTITUTE('Network Data'!B15," ","")&amp;"_U"&amp;" = Flowto("&amp;SUBSTITUTE('Network Data'!B15," ","")&amp;") - "&amp;SUBSTITUTE('Network Data'!B15," ","")&amp;"_P - "&amp;SUBSTITUTE('Network Data'!B15," ","")&amp;"_R","")))))))</f>
        <v>Vertebrate_U = Flowto(Vertebrate) - Vertebrate_P - Vertebrate_R - Vertebrate_EX</v>
      </c>
      <c r="BH9" t="str">
        <f>IF(AND('Network Data'!$C$6 = 1, 'Network Data'!C15 = 0, 'Network Data'!D15 = 0,'Network Data'!G15 &gt; 0, 'Network Data'!T15 &gt; 0),SUBSTITUTE('Network Data'!B15," ","")&amp;"_AE"&amp;" = "&amp;SUBSTITUTE('Network Data'!B15," ","")&amp;"_P"&amp;" + "&amp;SUBSTITUTE('Network Data'!B15," ","")&amp;"_R", IF(AND('Network Data'!$C$6 = 0, 'Network Data'!C15 = 0, 'Network Data'!D15 = 0,'Network Data'!G15 &gt; 0, 'Network Data'!T15 &gt; 0),SUBSTITUTE('Network Data'!B15," ","")&amp;" = "&amp;SUBSTITUTE('Network Data'!B15," ","")&amp;"_P",IF(AND('Network Data'!$C$6 = 1, 'Network Data'!C15 = 0, 'Network Data'!D15 = 0,'Network Data'!G15 &gt; 0, 'Network Data'!U15 &gt; 0),SUBSTITUTE('Network Data'!B15," ","")&amp;"_AE"&amp;" = "&amp;SUBSTITUTE('Network Data'!B15," ","")&amp;"_P"&amp;" + "&amp;SUBSTITUTE('Network Data'!B15," ","")&amp;"_R", IF(AND('Network Data'!$C$6 = 0, 'Network Data'!C15 = 0, 'Network Data'!D15 = 0,'Network Data'!G15 &gt; 0, 'Network Data'!U15 &gt; 0),SUBSTITUTE('Network Data'!B15," ","")&amp;" = "&amp;SUBSTITUTE('Network Data'!B15," ","")&amp;"_P",""))))</f>
        <v/>
      </c>
      <c r="BL9" t="str">
        <f xml:space="preserve"> IF('Network Data'!W15 &gt; 0, 'Network Data'!W15, "")</f>
        <v/>
      </c>
      <c r="BR9" t="str">
        <f>IF('Network Data'!V15&gt;0,SUBSTITUTE('Network Data'!V15, ",",""),"")</f>
        <v/>
      </c>
      <c r="BZ9" t="str">
        <f>IF(AND('Network Data'!$C$6=1,'Network Data'!C15=0,'Network Data'!D15=1,'Network Data'!G15&gt;0),SUBSTITUTE('Network Data'!B15," ","")&amp;"_GPP: CO2 -&gt; "&amp;SUBSTITUTE('Network Data'!B15," ",""),"")</f>
        <v/>
      </c>
      <c r="CB9" s="98"/>
      <c r="CD9" t="str">
        <f>IF(AND('Network Data'!$C$6 = 1,'Network Data'!C15 = 0, 'Network Data'!D15 = 1, 'Network Data'!G15 &gt; 0), SUBSTITUTE('Network Data'!B15, " ", "")&amp;"_R: "&amp;SUBSTITUTE('Network Data'!B15, " ", "")&amp;" -&gt; CO2", "")</f>
        <v/>
      </c>
      <c r="CE9" t="str">
        <f>IF(AND('Network Data'!$C$6 = 1,'Network Data'!C15 = 0, 'Network Data'!D15 = 0, 'Network Data'!G15 &gt; 0), SUBSTITUTE('Network Data'!B15, " ", "")&amp;"_R: "&amp;SUBSTITUTE('Network Data'!B15, " ", "")&amp;" -&gt; CO2", "")</f>
        <v>Vertebrate_R: Vertebrate -&gt; CO2</v>
      </c>
      <c r="CG9" s="98"/>
      <c r="CI9" t="str">
        <f>IF(AND('Network Data'!C15 = 1, 'Network Data'!E15 = 1, 'Network Data'!G15 &gt; 0), SUBSTITUTE('Network Data'!B15, " ", "")&amp;"NLNode_IN: "&amp;SUBSTITUTE('Network Data'!B15, " ", "")&amp;"NLNodeInput -&gt; "&amp;SUBSTITUTE('Network Data'!B15, ",", "")&amp;"NLNode", IF(AND('Network Data'!C15 = 0, 'Network Data'!E15 = 1, 'Network Data'!G15 &gt; 0), SUBSTITUTE('Network Data'!B15, " ", "")&amp;"_IN: "&amp;SUBSTITUTE('Network Data'!B15, " ", "")&amp;"Input -&gt; "&amp;SUBSTITUTE('Network Data'!B15, ",", ""),""))</f>
        <v/>
      </c>
      <c r="CK9" s="98"/>
      <c r="CM9" t="str">
        <f>IF(AND('Network Data'!C15 = 1, 'Network Data'!F15 = 1, 'Network Data'!G15 &gt; 0), SUBSTITUTE('Network Data'!B15, " ", "")&amp;"NLNode_EX: "&amp;SUBSTITUTE('Network Data'!B15, " ", "")&amp;"NLNode -&gt; "&amp;SUBSTITUTE('Network Data'!B15, ",", "")&amp;"NLNodeExport", IF(AND('Network Data'!C15 = 0, 'Network Data'!F15 = 1, 'Network Data'!G15 &gt; 0), SUBSTITUTE('Network Data'!B15, " ", "")&amp;"_EX: "&amp;SUBSTITUTE('Network Data'!B15, " ", "")&amp;" -&gt; "&amp;SUBSTITUTE('Network Data'!B15, ",", "")&amp;"Export",""))</f>
        <v>Vertebrate_EX: Vertebrate -&gt; VertebrateExport</v>
      </c>
      <c r="CP9" t="str">
        <f>IF(AND('Network Data'!$C$6=1, 'Network Data'!C15=0,'Network Data'!D15=1,'Network Data'!G15&gt;0, 'Network Data'!L15&gt;0), SUBSTITUTE('Network Data'!B15," ",".")&amp;"_GPP &gt; "&amp;SUBSTITUTE('Network Data'!L15," ","."), IF(AND('Network Data'!$C$6=1, 'Network Data'!C15=0,'Network Data'!D15=0,'Network Data'!G15&gt;0, 'Network Data'!L15&gt;0), SUBSTITUTE('Network Data'!B15," ",".")&amp;"Q &gt; "&amp;SUBSTITUTE('Network Data'!L15," ","."), IF(AND('Network Data'!$C$6=0, 'Network Data'!C15=0,'Network Data'!D15=0,'Network Data'!G15&gt;0, 'Network Data'!L15&gt;0), SUBSTITUTE('Network Data'!B15," ",".")&amp;"Q &gt; "&amp;SUBSTITUTE('Network Data'!L15," ","."),"")))</f>
        <v/>
      </c>
      <c r="CQ9" t="str">
        <f>IF(AND('Network Data'!$C$6=1, 'Network Data'!C15=0,'Network Data'!D15=0,'Network Data'!G15&gt;0, 'Network Data'!L15&gt;0), SUBSTITUTE('Network Data'!B15," ",".")&amp;"Q &gt; "&amp;SUBSTITUTE('Network Data'!L15," ","."), IF(AND('Network Data'!$C$6=0, 'Network Data'!C15=0,'Network Data'!D15=0,'Network Data'!G15&gt;0, 'Network Data'!L15&gt;0), SUBSTITUTE('Network Data'!B15," ",".")&amp;"Q &gt; "&amp;SUBSTITUTE('Network Data'!L15," ","."),""))</f>
        <v/>
      </c>
      <c r="CR9" t="str">
        <f>IF(AND('Network Data'!$C$6=1, 'Network Data'!C15=0,'Network Data'!D15=1,'Network Data'!G15&gt;0, 'Network Data'!M15&gt;0), SUBSTITUTE('Network Data'!B15," ",".")&amp;"_GPP &lt; "&amp;SUBSTITUTE('Network Data'!M15," ","."),"")</f>
        <v/>
      </c>
      <c r="CS9" t="str">
        <f>IF(AND('Network Data'!$C$6=1, 'Network Data'!C15=0,'Network Data'!D15=0,'Network Data'!G15&gt;0, 'Network Data'!M15&gt;0), SUBSTITUTE('Network Data'!B15," ",".")&amp;"Q &lt; "&amp;SUBSTITUTE('Network Data'!M15," ","."),IF(AND('Network Data'!$C$6=0, 'Network Data'!C15=0,'Network Data'!D15=0,'Network Data'!G15&gt;0, 'Network Data'!M15&gt;0), SUBSTITUTE('Network Data'!B15," ",".")&amp;"Q &lt; "&amp;SUBSTITUTE('Network Data'!M15," ","."),""))</f>
        <v/>
      </c>
      <c r="CT9" t="str">
        <f>IF('Network Data'!M15&lt;'Network Data'!L15, "Warning, incompatible constraint", "" )</f>
        <v/>
      </c>
      <c r="CU9" t="str">
        <f>IF(AND('Network Data'!$C$6=1, 'Network Data'!C15 = 0, 'Network Data'!D15 = 1, 'Network Data'!G15 &gt; 0, 'Network Data'!N15&gt;0), SUBSTITUTE('Network Data'!B15, " ", ".")&amp;"_NPP"&amp;" &gt; "&amp;SUBSTITUTE('Network Data'!N15, ",","."), "")</f>
        <v/>
      </c>
      <c r="CV9" t="str">
        <f>IF(AND('Network Data'!$C$6=1, 'Network Data'!C15 = 0, 'Network Data'!D15 = 0, 'Network Data'!G15 &gt; 0, 'Network Data'!N15&gt;0), SUBSTITUTE('Network Data'!B15, " ", ".")&amp;"_P"&amp;" &gt; "&amp;SUBSTITUTE('Network Data'!N15, ",","."), IF(AND('Network Data'!$C$6=0, 'Network Data'!C15 = 0, 'Network Data'!G15 &gt; 0, 'Network Data'!N15&gt;0), SUBSTITUTE('Network Data'!B15, " ", ".")&amp;"_P"&amp;" &gt; "&amp;SUBSTITUTE('Network Data'!N15, ",","."),""))</f>
        <v/>
      </c>
      <c r="CW9" t="str">
        <f>IF(AND('Network Data'!$C$6=1, 'Network Data'!C15 = 0, 'Network Data'!D15 = 1, 'Network Data'!G15 &gt; 0, 'Network Data'!O15&gt;0), SUBSTITUTE('Network Data'!B15, " ", ".")&amp;"_NPP"&amp;" &lt; "&amp;SUBSTITUTE('Network Data'!O15, ",","."), "")</f>
        <v/>
      </c>
      <c r="CX9" t="str">
        <f>IF(AND('Network Data'!$C$6=1, 'Network Data'!C15 = 0, 'Network Data'!D15 = 0, 'Network Data'!G15 &gt; 0, 'Network Data'!O15&gt;0), SUBSTITUTE('Network Data'!B15, " ", ".")&amp;"_P"&amp;" &lt; "&amp;SUBSTITUTE('Network Data'!O15, ",","."), IF(AND('Network Data'!$C$6=0, 'Network Data'!C15 = 0, 'Network Data'!G15 &gt; 0, 'Network Data'!O15&gt;0), SUBSTITUTE('Network Data'!B15, " ", ".")&amp;"_P"&amp;" &lt; "&amp;SUBSTITUTE('Network Data'!O15, ",","."),""))</f>
        <v/>
      </c>
      <c r="CY9" t="str">
        <f>IF('Network Data'!O15&lt;'Network Data'!N15, "Warning, incompatible constraint", "" )</f>
        <v/>
      </c>
      <c r="CZ9" t="str">
        <f>IF(AND('Network Data'!$C$6 = 1, 'Network Data'!C15 = 0, 'Network Data'!D15 = 1, 'Network Data'!G15 &gt; 0, 'Network Data'!P15 &gt; 0), SUBSTITUTE('Network Data'!B15, " ", ".")&amp;"_R &gt; "&amp;SUBSTITUTE('Network Data'!P15, ",","."),"")</f>
        <v/>
      </c>
      <c r="DA9" t="str">
        <f>IF(AND('Network Data'!$C$6 = 1, 'Network Data'!C15 = 0, 'Network Data'!D15 = 0, 'Network Data'!G15 &gt; 0, 'Network Data'!P15 &gt; 0), SUBSTITUTE('Network Data'!B15, " ", ".")&amp;"_R &gt; "&amp;SUBSTITUTE('Network Data'!P15, ",","."),"")</f>
        <v/>
      </c>
      <c r="DB9" t="str">
        <f>IF(AND('Network Data'!$C$6 = 1, 'Network Data'!C15 = 0, 'Network Data'!D15 = 1, 'Network Data'!G15 &gt; 0, 'Network Data'!Q15 &gt; 0), SUBSTITUTE('Network Data'!B15, " ", ".")&amp;"_R &lt; "&amp;SUBSTITUTE('Network Data'!Q15, ",","."),"")</f>
        <v/>
      </c>
      <c r="DC9" t="str">
        <f>IF(AND('Network Data'!$C$6 = 1, 'Network Data'!C15 = 0, 'Network Data'!D15 = 0, 'Network Data'!G15 &gt; 0, 'Network Data'!Q15 &gt; 0), SUBSTITUTE('Network Data'!B15, " ", ".")&amp;"_R &lt; "&amp;SUBSTITUTE('Network Data'!Q15, ",","."),"")</f>
        <v/>
      </c>
      <c r="DD9" t="str">
        <f>IF(AND('Network Data'!$C$7 = 1, 'Network Data'!C15 = 0, 'Network Data'!D15 =1, 'Network Data'!G15 &gt; 0, 'Network Data'!R15 &gt; 0), SUBSTITUTE('Network Data'!B15, ",",".")&amp;"_U &gt; "&amp;SUBSTITUTE('Network Data'!R15, ",","."),"")</f>
        <v/>
      </c>
      <c r="DE9" t="str">
        <f>IF(AND('Network Data'!$C$7 = 1, 'Network Data'!C15 = 0, 'Network Data'!D15 =0, 'Network Data'!G15 &gt; 0, 'Network Data'!R15 &gt; 0), SUBSTITUTE('Network Data'!B15, ",",".")&amp;"_U &gt; "&amp;SUBSTITUTE('Network Data'!R15, ",","."),"")</f>
        <v/>
      </c>
      <c r="DF9" t="str">
        <f>IF(AND('Network Data'!$C$7 = 1, 'Network Data'!C15 = 0, 'Network Data'!D15 = 1, 'Network Data'!G15 &gt; 0, 'Network Data'!S15 &gt; 0), SUBSTITUTE('Network Data'!B15, ",",".")&amp;"_U &lt; "&amp;SUBSTITUTE('Network Data'!S15, ",","."),"")</f>
        <v/>
      </c>
      <c r="DG9" t="str">
        <f>IF(AND('Network Data'!$C$7 = 1, 'Network Data'!C15 = 0, 'Network Data'!D15 = 0, 'Network Data'!G15 &gt; 0, 'Network Data'!S15 &gt; 0), SUBSTITUTE('Network Data'!B15, ",",".")&amp;"_U &lt; "&amp;SUBSTITUTE('Network Data'!S15, ",","."),"")</f>
        <v/>
      </c>
      <c r="DJ9" t="str">
        <f>IF(AND('Network Data'!C15 = 0, 'Network Data'!E15 = 1,'Network Data'!G15 &gt; 0, 'Network Data'!H15 &gt; 0), SUBSTITUTE('Network Data'!B15, " ", ".")&amp;"_IN &gt; "&amp;SUBSTITUTE('Network Data'!H15,",","."), IF(AND('Network Data'!C15 = 1, 'Network Data'!E15 = 1,'Network Data'!G15 &gt; 0, 'Network Data'!H15 &gt; 0), SUBSTITUTE('Network Data'!B15, " ", ".")&amp;"NLNode_IN &gt; "&amp;SUBSTITUTE('Network Data'!H15,",","."), ""))</f>
        <v/>
      </c>
      <c r="DL9" t="str">
        <f>IF(AND('Network Data'!C15 = 0, 'Network Data'!E15 = 1,'Network Data'!G15 &gt; 0, 'Network Data'!I15 &gt; 0), SUBSTITUTE('Network Data'!B15, " ", ".")&amp;"_IN &lt; "&amp;SUBSTITUTE('Network Data'!I15,",","."), IF(AND('Network Data'!C15 = 1, 'Network Data'!E15 = 1,'Network Data'!G15 &gt; 0, 'Network Data'!H15 &gt; 0), SUBSTITUTE('Network Data'!B15, " ", ".")&amp;"NLNode_IN &lt; "&amp;SUBSTITUTE('Network Data'!I15,",","."), ""))</f>
        <v/>
      </c>
      <c r="DP9" t="str">
        <f>IF(AND('Network Data'!C15 = 0, 'Network Data'!F15 = 1,'Network Data'!G15 &gt; 0, 'Network Data'!J15 &gt; 0), SUBSTITUTE('Network Data'!B15, " ", ".")&amp;"_EX &gt; "&amp;SUBSTITUTE('Network Data'!J15,",","."), IF(AND('Network Data'!C15 = 1, 'Network Data'!F15 = 1,'Network Data'!G15 &gt; 0, 'Network Data'!J15 &gt; 0), SUBSTITUTE('Network Data'!B15, " ", ".")&amp;"NLNode_EX &gt; "&amp;SUBSTITUTE('Network Data'!J15,",","."), ""))</f>
        <v/>
      </c>
      <c r="DR9" t="str">
        <f>IF(AND('Network Data'!C15 = 0, 'Network Data'!F15 = 1,'Network Data'!G15 &gt; 0, 'Network Data'!K15 &gt; 0), SUBSTITUTE('Network Data'!B15, " ", ".")&amp;"_EX &lt; "&amp;SUBSTITUTE('Network Data'!K15,",","."), IF(AND('Network Data'!C15 = 1, 'Network Data'!F15 = 1,'Network Data'!G15 &gt; 0, 'Network Data'!K15 &gt; 0), SUBSTITUTE('Network Data'!B15, " ", ".")&amp;"NLNode_EX &lt; "&amp;SUBSTITUTE('Network Data'!K15,",","."), ""))</f>
        <v/>
      </c>
      <c r="DV9" t="str">
        <f>IF(AND('Network Data'!C15=0, 'Network Data'!D15=0, 'Network Data'!G15&gt;0, 'Network Data'!T15&gt;0), SUBSTITUTE('Network Data'!B15," ",".")&amp;"_AE &gt; "&amp;SUBSTITUTE('Network Data'!T15,",","."),"")</f>
        <v/>
      </c>
      <c r="DW9" t="str">
        <f>IF(AND('Network Data'!C15=0, 'Network Data'!D15=0, 'Network Data'!G15&gt;0, 'Network Data'!U15&gt;0), SUBSTITUTE('Network Data'!B15," ",".")&amp;"_AE &lt; "&amp;SUBSTITUTE('Network Data'!U15,",","."),"")</f>
        <v/>
      </c>
      <c r="EA9" t="str">
        <f>IF(AND('Network Data'!X15 &gt;0), 'Network Data'!X15, "")</f>
        <v/>
      </c>
      <c r="EB9" s="22"/>
      <c r="EC9" s="22"/>
      <c r="FD9"/>
      <c r="FE9"/>
      <c r="FF9"/>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row>
    <row r="10" spans="1:218" x14ac:dyDescent="0.3">
      <c r="A10" s="7">
        <v>5</v>
      </c>
      <c r="B10" t="str">
        <f>IF(AND('Network Data'!C16 = 0, 'Network Data'!G16 &gt;0), SUBSTITUTE('Network Data'!B16, " ", ""), IF(AND('Network Data'!C16 = 1, 'Network Data'!G16 &gt; 0), SUBSTITUTE('Network Data'!B16&amp;"NLNode", " ",""), ""))</f>
        <v/>
      </c>
      <c r="H10" s="98"/>
      <c r="AE10" t="str">
        <f>IF(AND('Network Data'!C16 = 0, 'Network Data'!G16 &gt;0), SUBSTITUTE('Network Data'!B16, " ", "")&amp;" = "&amp;SUBSTITUTE('Network Data'!G16, ",", "."), "")</f>
        <v/>
      </c>
      <c r="AF10" t="str">
        <f>IF(AND('Network Data'!C16 = 1, 'Network Data'!G16 &gt;0), SUBSTITUTE('Network Data'!B16, " ", "")&amp;"NLNode"&amp;" = "&amp;SUBSTITUTE('Network Data'!G16, ",", "."), "")</f>
        <v/>
      </c>
      <c r="AM10" t="str">
        <f>IF(AND('Network Data'!C16 = 0, 'Network Data'!G16 &gt; 0, 'Network Data'!E16 = 1), SUBSTITUTE('Network Data'!B16, " ", "")&amp;"Input", IF(AND('Network Data'!C16 = 1, 'Network Data'!G16 &gt; 0, 'Network Data'!E16 = 1), SUBSTITUTE('Network Data'!B16, " ", "")&amp;"NLNodeInput",""))</f>
        <v/>
      </c>
      <c r="AN10" t="str">
        <f>IF(AND('Network Data'!C16 = 0, 'Network Data'!G16 &gt; 0, 'Network Data'!F16 = 1), SUBSTITUTE('Network Data'!B16, " ", "")&amp;"Export", IF(AND('Network Data'!C16 = 1, 'Network Data'!G16 &gt; 0, 'Network Data'!F16 = 1), SUBSTITUTE('Network Data'!B16, " ", "")&amp;"NLNodeExport",""))</f>
        <v/>
      </c>
      <c r="AV10" t="str">
        <f>IF(AND('Network Data'!$C$6=1, 'Network Data'!C16 = 0, 'Network Data'!D16=1,'Network Data'!G16&gt;0,'Network Data'!E16=1), SUBSTITUTE('Network Data'!B16," ","")&amp;"_GPP"&amp;" = "&amp;"Flowto("&amp;SUBSTITUTE('Network Data'!B16," ","")&amp;")"&amp;" - "&amp;SUBSTITUTE('Network Data'!B16," ","")&amp;"_IN", IF(AND('Network Data'!$C$6=1, 'Network Data'!C16 = 0, 'Network Data'!D16=1,'Network Data'!G16&gt;0,'Network Data'!E16=0), SUBSTITUTE('Network Data'!B16," ","")&amp;"_GPP"&amp;" = "&amp;"Flowto("&amp;SUBSTITUTE('Network Data'!B16," ","")&amp;")", IF(OR('Network Data'!$C$6=1, 'Network Data'!$C$6=0), IF(AND('Network Data'!C16 = 0,'Network Data'!G16&gt;0,'Network Data'!E16=1), SUBSTITUTE('Network Data'!B16," ","")&amp;"_Q"&amp;" = "&amp;"Flowto("&amp;SUBSTITUTE('Network Data'!B16," ","")&amp;")"&amp;" - "&amp;SUBSTITUTE('Network Data'!B16," ","")&amp;"_IN", IF(AND('Network Data'!C16 = 0,'Network Data'!G16&gt;0,'Network Data'!E16=0), SUBSTITUTE('Network Data'!B16," ","")&amp;"_Q"&amp;" = "&amp;"Flowto("&amp;SUBSTITUTE('Network Data'!B16," ","")&amp;")","")))))</f>
        <v/>
      </c>
      <c r="AZ10" t="str">
        <f>IF(AND('Network Data'!$C$6=1,'Network Data'!$C$7=1,'Network Data'!C16 = 0,'Network Data'!D16 = 1,'Network Data'!G16&gt;0,'Network Data'!F16=1),SUBSTITUTE('Network Data'!B16," ","")&amp;"_NPP"&amp;" = Flowfrom("&amp;SUBSTITUTE('Network Data'!B16," ","")&amp;") - "&amp;SUBSTITUTE('Network Data'!B16," ","")&amp;"_R"&amp;" - "&amp;SUBSTITUTE('Network Data'!B16," ","")&amp;"_U"&amp;" - "&amp;SUBSTITUTE('Network Data'!B16," ","")&amp;"_EX", IF(AND('Network Data'!$C$6=1,'Network Data'!$C$7=0,'Network Data'!C16 = 0,'Network Data'!D16 = 1,'Network Data'!G16&gt;0,'Network Data'!F16=1),SUBSTITUTE('Network Data'!B16," ","")&amp;"_NPP"&amp;" = Flowfrom("&amp;SUBSTITUTE('Network Data'!B16," ","")&amp;") - "&amp;SUBSTITUTE('Network Data'!B16," ","")&amp;"_R - "&amp;SUBSTITUTE('Network Data'!B16," ","")&amp;"_EX", IF(AND('Network Data'!$C$6=0,'Network Data'!$C$7=1,'Network Data'!C16 = 0,'Network Data'!D16 = 1,'Network Data'!G16&gt;0,'Network Data'!F16=0),SUBSTITUTE('Network Data'!B16," ","")&amp;"_NPP"&amp;" = Flowfrom("&amp;SUBSTITUTE('Network Data'!B16," ","")&amp;") - "&amp;SUBSTITUTE('Network Data'!B16," ","")&amp;"_U - "&amp;SUBSTITUTE('Network Data'!B16," ","")&amp;"_EX", IF(AND('Network Data'!$C$6=1,'Network Data'!$C$7=0,'Network Data'!C16 = 0,'Network Data'!D16 = 1,'Network Data'!G16&gt;0,'Network Data'!F16=0),SUBSTITUTE('Network Data'!B16," ","")&amp;"_NPP"&amp;" = Flowfrom("&amp;SUBSTITUTE('Network Data'!B16," ","")&amp;") - "&amp;SUBSTITUTE('Network Data'!B16," ","")&amp;"_R", IF(AND('Network Data'!$C$6=0,'Network Data'!$C$7=0,'Network Data'!C16 = 0,'Network Data'!D16 = 1,'Network Data'!G16&gt;0,'Network Data'!F16=1),SUBSTITUTE('Network Data'!B16," ","")&amp;"_NPP"&amp;" = Flowfrom("&amp;SUBSTITUTE('Network Data'!B16," ","")&amp;") - "&amp;SUBSTITUTE('Network Data'!B16," ","")&amp;"_EX", IF(AND('Network Data'!$C$6=1,'Network Data'!$C$7=1,'Network Data'!C16 = 0,'Network Data'!D16 = 1,'Network Data'!G16&gt;0,'Network Data'!F16=0),SUBSTITUTE('Network Data'!B16," ","")&amp;"_NPP"&amp;" = Flowfrom("&amp;SUBSTITUTE('Network Data'!B16," ","")&amp;") - "&amp;SUBSTITUTE('Network Data'!B16," ","")&amp;"_R"&amp;" - "&amp;SUBSTITUTE('Network Data'!B16," ","")&amp;"_U", IF(AND('Network Data'!$C$6=0,'Network Data'!$C$7=0,'Network Data'!C16 = 0,'Network Data'!D16 = 1,'Network Data'!G16&gt;0,'Network Data'!F16=0),SUBSTITUTE('Network Data'!B16," ","")&amp;"_NPP"&amp;" = Flowfrom("&amp;SUBSTITUTE('Network Data'!B16," ","")&amp;") ", IF(AND('Network Data'!$C$6=1,'Network Data'!$C$7=1,'Network Data'!C16 = 0,'Network Data'!D16 = 0,'Network Data'!G16&gt;0,'Network Data'!F16=1),SUBSTITUTE('Network Data'!B16," ","")&amp;"_P"&amp;" = Flowfrom("&amp;SUBSTITUTE('Network Data'!B16," ","")&amp;") - "&amp;SUBSTITUTE('Network Data'!B16," ","")&amp;"_R"&amp;" - "&amp;SUBSTITUTE('Network Data'!B16," ","")&amp;"_U"&amp;" - "&amp;SUBSTITUTE('Network Data'!B16," ","")&amp;"_EX", IF(AND('Network Data'!$C$6=1,'Network Data'!$C$7=0,'Network Data'!C16 = 0,'Network Data'!D16 = 0,'Network Data'!G16&gt;0,'Network Data'!F16=1),SUBSTITUTE('Network Data'!B16," ","")&amp;"_P"&amp;" = Flowfrom("&amp;SUBSTITUTE('Network Data'!B16," ","")&amp;") - "&amp;SUBSTITUTE('Network Data'!B16," ","")&amp;"_R - "&amp;SUBSTITUTE('Network Data'!B16," ","")&amp;"_EX", IF(AND('Network Data'!$C$6=0,'Network Data'!$C$7=1,'Network Data'!C16 = 0,'Network Data'!D16 = 0,'Network Data'!G16&gt;0,'Network Data'!F16=0),SUBSTITUTE('Network Data'!B16," ","")&amp;"_P"&amp;" = Flowfrom("&amp;SUBSTITUTE('Network Data'!B16," ","")&amp;") - "&amp;SUBSTITUTE('Network Data'!B16," ","")&amp;"_U - "&amp;SUBSTITUTE('Network Data'!B16," ","")&amp;"_EX", IF(AND('Network Data'!$C$6=1,'Network Data'!$C$7=0,'Network Data'!C16 = 0,'Network Data'!D16 = 0,'Network Data'!G16&gt;0,'Network Data'!F16=0),SUBSTITUTE('Network Data'!B16," ","")&amp;"_P"&amp;" = Flowfrom("&amp;SUBSTITUTE('Network Data'!B16," ","")&amp;") - "&amp;SUBSTITUTE('Network Data'!B16," ","")&amp;"_R", IF(AND('Network Data'!$C$6=0,'Network Data'!$C$7=0,'Network Data'!C16 = 0,'Network Data'!D16 = 0,'Network Data'!G16&gt;0,'Network Data'!F16=1),SUBSTITUTE('Network Data'!B16," ","")&amp;"_P"&amp;" = Flowfrom("&amp;SUBSTITUTE('Network Data'!B16," ","")&amp;") - "&amp;SUBSTITUTE('Network Data'!B16," ","")&amp;"_EX", IF(AND('Network Data'!$C$6=1,'Network Data'!$C$7=1,'Network Data'!C16 = 0,'Network Data'!D16 = 0,'Network Data'!G16&gt;0,'Network Data'!F16=0),SUBSTITUTE('Network Data'!B16," ","")&amp;"_P"&amp;" = Flowfrom("&amp;SUBSTITUTE('Network Data'!B16," ","")&amp;") - "&amp;SUBSTITUTE('Network Data'!B16," ","")&amp;"_R"&amp;" - "&amp;SUBSTITUTE('Network Data'!B16," ","")&amp;"_U", IF(AND('Network Data'!$C$6=0,'Network Data'!$C$7=0,'Network Data'!C16 = 0,'Network Data'!D16 = 0,'Network Data'!G16&gt;0,'Network Data'!F16=0),SUBSTITUTE('Network Data'!B16," ","")&amp;"_P"&amp;" = Flowfrom("&amp;SUBSTITUTE('Network Data'!B16," ","")&amp;") ", ""))))))))))))))</f>
        <v/>
      </c>
      <c r="BD10" t="str">
        <f>IF(AND('Network Data'!$C$6=1,'Network Data'!$C$7=1,'Network Data'!C16 = 0, 'Network Data'!D16=1,'Network Data'!F16=1,'Network Data'!G16&gt;0), SUBSTITUTE('Network Data'!B16," ","")&amp;"_U"&amp;" = Flowto("&amp;SUBSTITUTE('Network Data'!B16," ","")&amp;") - "&amp;SUBSTITUTE('Network Data'!B16," ","")&amp;"_NPP"&amp;" - "&amp;SUBSTITUTE('Network Data'!B16," ","")&amp;"_R"&amp;" - "&amp;SUBSTITUTE('Network Data'!B16," ","")&amp;"_EX", IF(AND('Network Data'!$C$6=0,'Network Data'!$C$7=1,'Network Data'!C16 = 0, 'Network Data'!D16=1,'Network Data'!F16=1,'Network Data'!G16&gt;0), SUBSTITUTE('Network Data'!B16," ","")&amp;"_U"&amp;" = Flowto("&amp;SUBSTITUTE('Network Data'!B16," ","")&amp;") - "&amp;SUBSTITUTE('Network Data'!B16," ","")&amp;"_P"&amp;" - "&amp;SUBSTITUTE('Network Data'!B16," ","")&amp;"_EX", IF(AND('Network Data'!$C$6=0,'Network Data'!$C$7=1,'Network Data'!C16 = 0, 'Network Data'!D16=1,'Network Data'!F16=0,'Network Data'!G16&gt;0), SUBSTITUTE('Network Data'!B16," ","")&amp;"_U"&amp;" = Flowto("&amp;SUBSTITUTE('Network Data'!B16," ","")&amp;") - "&amp;SUBSTITUTE('Network Data'!B16," ","")&amp;"_P",IF(AND('Network Data'!$C$6=1,'Network Data'!$C$7=1,'Network Data'!C16 = 0, 'Network Data'!D16=0,'Network Data'!F16=1,'Network Data'!G16&gt;0), SUBSTITUTE('Network Data'!B16," ","")&amp;"_U"&amp;" = Flowto("&amp;SUBSTITUTE('Network Data'!B16," ","")&amp;") - "&amp;SUBSTITUTE('Network Data'!B16," ","")&amp;"_P"&amp;" - "&amp;SUBSTITUTE('Network Data'!B16," ","")&amp;"_R"&amp;" - "&amp;SUBSTITUTE('Network Data'!B16," ","")&amp;"_EX", IF(AND('Network Data'!$C$6=0,'Network Data'!$C$7=1,'Network Data'!C16 = 0, 'Network Data'!D16=0,'Network Data'!F16=1,'Network Data'!G16&gt;0), SUBSTITUTE('Network Data'!B16," ","")&amp;"_U"&amp;" = Flowto("&amp;SUBSTITUTE('Network Data'!B16," ","")&amp;") - "&amp;SUBSTITUTE('Network Data'!B16," ","")&amp;"_P"&amp;" - "&amp;SUBSTITUTE('Network Data'!B16," ","")&amp;"_EX", IF(AND('Network Data'!$C$6=0,'Network Data'!$C$7=1,'Network Data'!C16 = 0, 'Network Data'!D16=0,'Network Data'!F16=0,'Network Data'!G16&gt;0), SUBSTITUTE('Network Data'!B16," ","")&amp;"_U"&amp;" = Flowto("&amp;SUBSTITUTE('Network Data'!B16," ","")&amp;") - "&amp;SUBSTITUTE('Network Data'!B16," ","")&amp;"_P",IF(AND('Network Data'!$C$6=1,'Network Data'!$C$7=1,'Network Data'!C16 = 0, 'Network Data'!D16=0,'Network Data'!F16=0,'Network Data'!G16&gt;0), SUBSTITUTE('Network Data'!B16," ","")&amp;"_U"&amp;" = Flowto("&amp;SUBSTITUTE('Network Data'!B16," ","")&amp;") - "&amp;SUBSTITUTE('Network Data'!B16," ","")&amp;"_P - "&amp;SUBSTITUTE('Network Data'!B16," ","")&amp;"_R","")))))))</f>
        <v/>
      </c>
      <c r="BH10" t="str">
        <f>IF(AND('Network Data'!$C$6 = 1, 'Network Data'!C16 = 0, 'Network Data'!D16 = 0,'Network Data'!G16 &gt; 0, 'Network Data'!T16 &gt; 0),SUBSTITUTE('Network Data'!B16," ","")&amp;"_AE"&amp;" = "&amp;SUBSTITUTE('Network Data'!B16," ","")&amp;"_P"&amp;" + "&amp;SUBSTITUTE('Network Data'!B16," ","")&amp;"_R", IF(AND('Network Data'!$C$6 = 0, 'Network Data'!C16 = 0, 'Network Data'!D16 = 0,'Network Data'!G16 &gt; 0, 'Network Data'!T16 &gt; 0),SUBSTITUTE('Network Data'!B16," ","")&amp;" = "&amp;SUBSTITUTE('Network Data'!B16," ","")&amp;"_P",IF(AND('Network Data'!$C$6 = 1, 'Network Data'!C16 = 0, 'Network Data'!D16 = 0,'Network Data'!G16 &gt; 0, 'Network Data'!U16 &gt; 0),SUBSTITUTE('Network Data'!B16," ","")&amp;"_AE"&amp;" = "&amp;SUBSTITUTE('Network Data'!B16," ","")&amp;"_P"&amp;" + "&amp;SUBSTITUTE('Network Data'!B16," ","")&amp;"_R", IF(AND('Network Data'!$C$6 = 0, 'Network Data'!C16 = 0, 'Network Data'!D16 = 0,'Network Data'!G16 &gt; 0, 'Network Data'!U16 &gt; 0),SUBSTITUTE('Network Data'!B16," ","")&amp;" = "&amp;SUBSTITUTE('Network Data'!B16," ","")&amp;"_P",""))))</f>
        <v/>
      </c>
      <c r="BL10" t="str">
        <f xml:space="preserve"> IF('Network Data'!W16 &gt; 0, 'Network Data'!W16, "")</f>
        <v/>
      </c>
      <c r="BR10" t="str">
        <f>IF('Network Data'!V16&gt;0,SUBSTITUTE('Network Data'!V16, ",",""),"")</f>
        <v/>
      </c>
      <c r="BZ10" t="str">
        <f>IF(AND('Network Data'!$C$6=1,'Network Data'!C16=0,'Network Data'!D16=1,'Network Data'!G16&gt;0),SUBSTITUTE('Network Data'!B16," ","")&amp;"_GPP: CO2 -&gt; "&amp;SUBSTITUTE('Network Data'!B16," ",""),"")</f>
        <v/>
      </c>
      <c r="CB10" s="98"/>
      <c r="CD10" t="str">
        <f>IF(AND('Network Data'!$C$6 = 1,'Network Data'!C16 = 0, 'Network Data'!D16 = 1, 'Network Data'!G16 &gt; 0), SUBSTITUTE('Network Data'!B16, " ", "")&amp;"_R: "&amp;SUBSTITUTE('Network Data'!B16, " ", "")&amp;" -&gt; CO2", "")</f>
        <v/>
      </c>
      <c r="CE10" t="str">
        <f>IF(AND('Network Data'!$C$6 = 1,'Network Data'!C16 = 0, 'Network Data'!D16 = 0, 'Network Data'!G16 &gt; 0), SUBSTITUTE('Network Data'!B16, " ", "")&amp;"_R: "&amp;SUBSTITUTE('Network Data'!B16, " ", "")&amp;" -&gt; CO2", "")</f>
        <v/>
      </c>
      <c r="CG10" s="98"/>
      <c r="CI10" t="str">
        <f>IF(AND('Network Data'!C16 = 1, 'Network Data'!E16 = 1, 'Network Data'!G16 &gt; 0), SUBSTITUTE('Network Data'!B16, " ", "")&amp;"NLNode_IN: "&amp;SUBSTITUTE('Network Data'!B16, " ", "")&amp;"NLNodeInput -&gt; "&amp;SUBSTITUTE('Network Data'!B16, ",", "")&amp;"NLNode", IF(AND('Network Data'!C16 = 0, 'Network Data'!E16 = 1, 'Network Data'!G16 &gt; 0), SUBSTITUTE('Network Data'!B16, " ", "")&amp;"_IN: "&amp;SUBSTITUTE('Network Data'!B16, " ", "")&amp;"Input -&gt; "&amp;SUBSTITUTE('Network Data'!B16, ",", ""),""))</f>
        <v/>
      </c>
      <c r="CK10" s="98"/>
      <c r="CM10" t="str">
        <f>IF(AND('Network Data'!C16 = 1, 'Network Data'!F16 = 1, 'Network Data'!G16 &gt; 0), SUBSTITUTE('Network Data'!B16, " ", "")&amp;"NLNode_EX: "&amp;SUBSTITUTE('Network Data'!B16, " ", "")&amp;"NLNode -&gt; "&amp;SUBSTITUTE('Network Data'!B16, ",", "")&amp;"NLNodeExport", IF(AND('Network Data'!C16 = 0, 'Network Data'!F16 = 1, 'Network Data'!G16 &gt; 0), SUBSTITUTE('Network Data'!B16, " ", "")&amp;"_EX: "&amp;SUBSTITUTE('Network Data'!B16, " ", "")&amp;" -&gt; "&amp;SUBSTITUTE('Network Data'!B16, ",", "")&amp;"Export",""))</f>
        <v/>
      </c>
      <c r="CP10" t="str">
        <f>IF(AND('Network Data'!$C$6=1, 'Network Data'!C16=0,'Network Data'!D16=1,'Network Data'!G16&gt;0, 'Network Data'!L16&gt;0), SUBSTITUTE('Network Data'!B16," ",".")&amp;"_GPP &gt; "&amp;SUBSTITUTE('Network Data'!L16," ","."), IF(AND('Network Data'!$C$6=1, 'Network Data'!C16=0,'Network Data'!D16=0,'Network Data'!G16&gt;0, 'Network Data'!L16&gt;0), SUBSTITUTE('Network Data'!B16," ",".")&amp;"Q &gt; "&amp;SUBSTITUTE('Network Data'!L16," ","."), IF(AND('Network Data'!$C$6=0, 'Network Data'!C16=0,'Network Data'!D16=0,'Network Data'!G16&gt;0, 'Network Data'!L16&gt;0), SUBSTITUTE('Network Data'!B16," ",".")&amp;"Q &gt; "&amp;SUBSTITUTE('Network Data'!L16," ","."),"")))</f>
        <v/>
      </c>
      <c r="CQ10" t="str">
        <f>IF(AND('Network Data'!$C$6=1, 'Network Data'!C16=0,'Network Data'!D16=0,'Network Data'!G16&gt;0, 'Network Data'!L16&gt;0), SUBSTITUTE('Network Data'!B16," ",".")&amp;"Q &gt; "&amp;SUBSTITUTE('Network Data'!L16," ","."), IF(AND('Network Data'!$C$6=0, 'Network Data'!C16=0,'Network Data'!D16=0,'Network Data'!G16&gt;0, 'Network Data'!L16&gt;0), SUBSTITUTE('Network Data'!B16," ",".")&amp;"Q &gt; "&amp;SUBSTITUTE('Network Data'!L16," ","."),""))</f>
        <v/>
      </c>
      <c r="CR10" t="str">
        <f>IF(AND('Network Data'!$C$6=1, 'Network Data'!C16=0,'Network Data'!D16=1,'Network Data'!G16&gt;0, 'Network Data'!M16&gt;0), SUBSTITUTE('Network Data'!B16," ",".")&amp;"_GPP &lt; "&amp;SUBSTITUTE('Network Data'!M16," ","."),"")</f>
        <v/>
      </c>
      <c r="CS10" t="str">
        <f>IF(AND('Network Data'!$C$6=1, 'Network Data'!C16=0,'Network Data'!D16=0,'Network Data'!G16&gt;0, 'Network Data'!M16&gt;0), SUBSTITUTE('Network Data'!B16," ",".")&amp;"Q &lt; "&amp;SUBSTITUTE('Network Data'!M16," ","."),IF(AND('Network Data'!$C$6=0, 'Network Data'!C16=0,'Network Data'!D16=0,'Network Data'!G16&gt;0, 'Network Data'!M16&gt;0), SUBSTITUTE('Network Data'!B16," ",".")&amp;"Q &lt; "&amp;SUBSTITUTE('Network Data'!M16," ","."),""))</f>
        <v/>
      </c>
      <c r="CT10" t="str">
        <f>IF('Network Data'!M16&lt;'Network Data'!L16, "Warning, incompatible constraint", "" )</f>
        <v/>
      </c>
      <c r="CU10" t="str">
        <f>IF(AND('Network Data'!$C$6=1, 'Network Data'!C16 = 0, 'Network Data'!D16 = 1, 'Network Data'!G16 &gt; 0, 'Network Data'!N16&gt;0), SUBSTITUTE('Network Data'!B16, " ", ".")&amp;"_NPP"&amp;" &gt; "&amp;SUBSTITUTE('Network Data'!N16, ",","."), "")</f>
        <v/>
      </c>
      <c r="CV10" t="str">
        <f>IF(AND('Network Data'!$C$6=1, 'Network Data'!C16 = 0, 'Network Data'!D16 = 0, 'Network Data'!G16 &gt; 0, 'Network Data'!N16&gt;0), SUBSTITUTE('Network Data'!B16, " ", ".")&amp;"_P"&amp;" &gt; "&amp;SUBSTITUTE('Network Data'!N16, ",","."), IF(AND('Network Data'!$C$6=0, 'Network Data'!C16 = 0, 'Network Data'!G16 &gt; 0, 'Network Data'!N16&gt;0), SUBSTITUTE('Network Data'!B16, " ", ".")&amp;"_P"&amp;" &gt; "&amp;SUBSTITUTE('Network Data'!N16, ",","."),""))</f>
        <v/>
      </c>
      <c r="CW10" t="str">
        <f>IF(AND('Network Data'!$C$6=1, 'Network Data'!C16 = 0, 'Network Data'!D16 = 1, 'Network Data'!G16 &gt; 0, 'Network Data'!O16&gt;0), SUBSTITUTE('Network Data'!B16, " ", ".")&amp;"_NPP"&amp;" &lt; "&amp;SUBSTITUTE('Network Data'!O16, ",","."), "")</f>
        <v/>
      </c>
      <c r="CX10" t="str">
        <f>IF(AND('Network Data'!$C$6=1, 'Network Data'!C16 = 0, 'Network Data'!D16 = 0, 'Network Data'!G16 &gt; 0, 'Network Data'!O16&gt;0), SUBSTITUTE('Network Data'!B16, " ", ".")&amp;"_P"&amp;" &lt; "&amp;SUBSTITUTE('Network Data'!O16, ",","."), IF(AND('Network Data'!$C$6=0, 'Network Data'!C16 = 0, 'Network Data'!G16 &gt; 0, 'Network Data'!O16&gt;0), SUBSTITUTE('Network Data'!B16, " ", ".")&amp;"_P"&amp;" &lt; "&amp;SUBSTITUTE('Network Data'!O16, ",","."),""))</f>
        <v/>
      </c>
      <c r="CY10" t="str">
        <f>IF('Network Data'!O16&lt;'Network Data'!N16, "Warning, incompatible constraint", "" )</f>
        <v/>
      </c>
      <c r="CZ10" t="str">
        <f>IF(AND('Network Data'!$C$6 = 1, 'Network Data'!C16 = 0, 'Network Data'!D16 = 1, 'Network Data'!G16 &gt; 0, 'Network Data'!P16 &gt; 0), SUBSTITUTE('Network Data'!B16, " ", ".")&amp;"_R &gt; "&amp;SUBSTITUTE('Network Data'!P16, ",","."),"")</f>
        <v/>
      </c>
      <c r="DA10" t="str">
        <f>IF(AND('Network Data'!$C$6 = 1, 'Network Data'!C16 = 0, 'Network Data'!D16 = 0, 'Network Data'!G16 &gt; 0, 'Network Data'!P16 &gt; 0), SUBSTITUTE('Network Data'!B16, " ", ".")&amp;"_R &gt; "&amp;SUBSTITUTE('Network Data'!P16, ",","."),"")</f>
        <v/>
      </c>
      <c r="DB10" t="str">
        <f>IF(AND('Network Data'!$C$6 = 1, 'Network Data'!C16 = 0, 'Network Data'!D16 = 1, 'Network Data'!G16 &gt; 0, 'Network Data'!Q16 &gt; 0), SUBSTITUTE('Network Data'!B16, " ", ".")&amp;"_R &lt; "&amp;SUBSTITUTE('Network Data'!Q16, ",","."),"")</f>
        <v/>
      </c>
      <c r="DC10" t="str">
        <f>IF(AND('Network Data'!$C$6 = 1, 'Network Data'!C16 = 0, 'Network Data'!D16 = 0, 'Network Data'!G16 &gt; 0, 'Network Data'!Q16 &gt; 0), SUBSTITUTE('Network Data'!B16, " ", ".")&amp;"_R &lt; "&amp;SUBSTITUTE('Network Data'!Q16, ",","."),"")</f>
        <v/>
      </c>
      <c r="DD10" t="str">
        <f>IF(AND('Network Data'!$C$7 = 1, 'Network Data'!C16 = 0, 'Network Data'!D16 =1, 'Network Data'!G16 &gt; 0, 'Network Data'!R16 &gt; 0), SUBSTITUTE('Network Data'!B16, ",",".")&amp;"_U &gt; "&amp;SUBSTITUTE('Network Data'!R16, ",","."),"")</f>
        <v/>
      </c>
      <c r="DE10" t="str">
        <f>IF(AND('Network Data'!$C$7 = 1, 'Network Data'!C16 = 0, 'Network Data'!D16 =0, 'Network Data'!G16 &gt; 0, 'Network Data'!R16 &gt; 0), SUBSTITUTE('Network Data'!B16, ",",".")&amp;"_U &gt; "&amp;SUBSTITUTE('Network Data'!R16, ",","."),"")</f>
        <v/>
      </c>
      <c r="DF10" t="str">
        <f>IF(AND('Network Data'!$C$7 = 1, 'Network Data'!C16 = 0, 'Network Data'!D16 = 1, 'Network Data'!G16 &gt; 0, 'Network Data'!S16 &gt; 0), SUBSTITUTE('Network Data'!B16, ",",".")&amp;"_U &lt; "&amp;SUBSTITUTE('Network Data'!S16, ",","."),"")</f>
        <v/>
      </c>
      <c r="DG10" t="str">
        <f>IF(AND('Network Data'!$C$7 = 1, 'Network Data'!C16 = 0, 'Network Data'!D16 = 0, 'Network Data'!G16 &gt; 0, 'Network Data'!S16 &gt; 0), SUBSTITUTE('Network Data'!B16, ",",".")&amp;"_U &lt; "&amp;SUBSTITUTE('Network Data'!S16, ",","."),"")</f>
        <v/>
      </c>
      <c r="DJ10" t="str">
        <f>IF(AND('Network Data'!C16 = 0, 'Network Data'!E16 = 1,'Network Data'!G16 &gt; 0, 'Network Data'!H16 &gt; 0), SUBSTITUTE('Network Data'!B16, " ", ".")&amp;"_IN &gt; "&amp;SUBSTITUTE('Network Data'!H16,",","."), IF(AND('Network Data'!C16 = 1, 'Network Data'!E16 = 1,'Network Data'!G16 &gt; 0, 'Network Data'!H16 &gt; 0), SUBSTITUTE('Network Data'!B16, " ", ".")&amp;"NLNode_IN &gt; "&amp;SUBSTITUTE('Network Data'!H16,",","."), ""))</f>
        <v/>
      </c>
      <c r="DL10" t="str">
        <f>IF(AND('Network Data'!C16 = 0, 'Network Data'!E16 = 1,'Network Data'!G16 &gt; 0, 'Network Data'!I16 &gt; 0), SUBSTITUTE('Network Data'!B16, " ", ".")&amp;"_IN &lt; "&amp;SUBSTITUTE('Network Data'!I16,",","."), IF(AND('Network Data'!C16 = 1, 'Network Data'!E16 = 1,'Network Data'!G16 &gt; 0, 'Network Data'!H16 &gt; 0), SUBSTITUTE('Network Data'!B16, " ", ".")&amp;"NLNode_IN &lt; "&amp;SUBSTITUTE('Network Data'!I16,",","."), ""))</f>
        <v/>
      </c>
      <c r="DP10" t="str">
        <f>IF(AND('Network Data'!C16 = 0, 'Network Data'!F16 = 1,'Network Data'!G16 &gt; 0, 'Network Data'!J16 &gt; 0), SUBSTITUTE('Network Data'!B16, " ", ".")&amp;"_EX &gt; "&amp;SUBSTITUTE('Network Data'!J16,",","."), IF(AND('Network Data'!C16 = 1, 'Network Data'!F16 = 1,'Network Data'!G16 &gt; 0, 'Network Data'!J16 &gt; 0), SUBSTITUTE('Network Data'!B16, " ", ".")&amp;"NLNode_EX &gt; "&amp;SUBSTITUTE('Network Data'!J16,",","."), ""))</f>
        <v/>
      </c>
      <c r="DR10" t="str">
        <f>IF(AND('Network Data'!C16 = 0, 'Network Data'!F16 = 1,'Network Data'!G16 &gt; 0, 'Network Data'!K16 &gt; 0), SUBSTITUTE('Network Data'!B16, " ", ".")&amp;"_EX &lt; "&amp;SUBSTITUTE('Network Data'!K16,",","."), IF(AND('Network Data'!C16 = 1, 'Network Data'!F16 = 1,'Network Data'!G16 &gt; 0, 'Network Data'!K16 &gt; 0), SUBSTITUTE('Network Data'!B16, " ", ".")&amp;"NLNode_EX &lt; "&amp;SUBSTITUTE('Network Data'!K16,",","."), ""))</f>
        <v/>
      </c>
      <c r="DV10" t="str">
        <f>IF(AND('Network Data'!C16=0, 'Network Data'!D16=0, 'Network Data'!G16&gt;0, 'Network Data'!T16&gt;0), SUBSTITUTE('Network Data'!B16," ",".")&amp;"_AE &gt; "&amp;SUBSTITUTE('Network Data'!T16,",","."),"")</f>
        <v/>
      </c>
      <c r="DW10" t="str">
        <f>IF(AND('Network Data'!C16=0, 'Network Data'!D16=0, 'Network Data'!G16&gt;0, 'Network Data'!U16&gt;0), SUBSTITUTE('Network Data'!B16," ",".")&amp;"_AE &lt; "&amp;SUBSTITUTE('Network Data'!U16,",","."),"")</f>
        <v/>
      </c>
      <c r="EA10" t="str">
        <f>IF(AND('Network Data'!X16 &gt;0), 'Network Data'!X16, "")</f>
        <v/>
      </c>
      <c r="EB10" s="22"/>
      <c r="EC10" s="22"/>
      <c r="FD10"/>
      <c r="FE10"/>
      <c r="FF10"/>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row>
    <row r="11" spans="1:218" x14ac:dyDescent="0.3">
      <c r="A11" s="7">
        <v>6</v>
      </c>
      <c r="B11" t="str">
        <f>IF(AND('Network Data'!C17 = 0, 'Network Data'!G17 &gt;0), SUBSTITUTE('Network Data'!B17, " ", ""), IF(AND('Network Data'!C17 = 1, 'Network Data'!G17 &gt; 0), SUBSTITUTE('Network Data'!B17&amp;"NLNode", " ",""), ""))</f>
        <v/>
      </c>
      <c r="H11" s="98"/>
      <c r="AE11" t="str">
        <f>IF(AND('Network Data'!C17 = 0, 'Network Data'!G17 &gt;0), SUBSTITUTE('Network Data'!B17, " ", "")&amp;" = "&amp;SUBSTITUTE('Network Data'!G17, ",", "."), "")</f>
        <v/>
      </c>
      <c r="AF11" t="str">
        <f>IF(AND('Network Data'!C17 = 1, 'Network Data'!G17 &gt;0), SUBSTITUTE('Network Data'!B17, " ", "")&amp;"NLNode"&amp;" = "&amp;SUBSTITUTE('Network Data'!G17, ",", "."), "")</f>
        <v/>
      </c>
      <c r="AM11" t="str">
        <f>IF(AND('Network Data'!C17 = 0, 'Network Data'!G17 &gt; 0, 'Network Data'!E17 = 1), SUBSTITUTE('Network Data'!B17, " ", "")&amp;"Input", IF(AND('Network Data'!C17 = 1, 'Network Data'!G17 &gt; 0, 'Network Data'!E17 = 1), SUBSTITUTE('Network Data'!B17, " ", "")&amp;"NLNodeInput",""))</f>
        <v/>
      </c>
      <c r="AN11" t="str">
        <f>IF(AND('Network Data'!C17 = 0, 'Network Data'!G17 &gt; 0, 'Network Data'!F17 = 1), SUBSTITUTE('Network Data'!B17, " ", "")&amp;"Export", IF(AND('Network Data'!C17 = 1, 'Network Data'!G17 &gt; 0, 'Network Data'!F17 = 1), SUBSTITUTE('Network Data'!B17, " ", "")&amp;"NLNodeExport",""))</f>
        <v/>
      </c>
      <c r="AV11" t="str">
        <f>IF(AND('Network Data'!$C$6=1, 'Network Data'!C17 = 0, 'Network Data'!D17=1,'Network Data'!G17&gt;0,'Network Data'!E17=1), SUBSTITUTE('Network Data'!B17," ","")&amp;"_GPP"&amp;" = "&amp;"Flowto("&amp;SUBSTITUTE('Network Data'!B17," ","")&amp;")"&amp;" - "&amp;SUBSTITUTE('Network Data'!B17," ","")&amp;"_IN", IF(AND('Network Data'!$C$6=1, 'Network Data'!C17 = 0, 'Network Data'!D17=1,'Network Data'!G17&gt;0,'Network Data'!E17=0), SUBSTITUTE('Network Data'!B17," ","")&amp;"_GPP"&amp;" = "&amp;"Flowto("&amp;SUBSTITUTE('Network Data'!B17," ","")&amp;")", IF(OR('Network Data'!$C$6=1, 'Network Data'!$C$6=0), IF(AND('Network Data'!C17 = 0,'Network Data'!G17&gt;0,'Network Data'!E17=1), SUBSTITUTE('Network Data'!B17," ","")&amp;"_Q"&amp;" = "&amp;"Flowto("&amp;SUBSTITUTE('Network Data'!B17," ","")&amp;")"&amp;" - "&amp;SUBSTITUTE('Network Data'!B17," ","")&amp;"_IN", IF(AND('Network Data'!C17 = 0,'Network Data'!G17&gt;0,'Network Data'!E17=0), SUBSTITUTE('Network Data'!B17," ","")&amp;"_Q"&amp;" = "&amp;"Flowto("&amp;SUBSTITUTE('Network Data'!B17," ","")&amp;")","")))))</f>
        <v/>
      </c>
      <c r="AZ11" t="str">
        <f>IF(AND('Network Data'!$C$6=1,'Network Data'!$C$7=1,'Network Data'!C17 = 0,'Network Data'!D17 = 1,'Network Data'!G17&gt;0,'Network Data'!F17=1),SUBSTITUTE('Network Data'!B17," ","")&amp;"_NPP"&amp;" = Flowfrom("&amp;SUBSTITUTE('Network Data'!B17," ","")&amp;") - "&amp;SUBSTITUTE('Network Data'!B17," ","")&amp;"_R"&amp;" - "&amp;SUBSTITUTE('Network Data'!B17," ","")&amp;"_U"&amp;" - "&amp;SUBSTITUTE('Network Data'!B17," ","")&amp;"_EX", IF(AND('Network Data'!$C$6=1,'Network Data'!$C$7=0,'Network Data'!C17 = 0,'Network Data'!D17 = 1,'Network Data'!G17&gt;0,'Network Data'!F17=1),SUBSTITUTE('Network Data'!B17," ","")&amp;"_NPP"&amp;" = Flowfrom("&amp;SUBSTITUTE('Network Data'!B17," ","")&amp;") - "&amp;SUBSTITUTE('Network Data'!B17," ","")&amp;"_R - "&amp;SUBSTITUTE('Network Data'!B17," ","")&amp;"_EX", IF(AND('Network Data'!$C$6=0,'Network Data'!$C$7=1,'Network Data'!C17 = 0,'Network Data'!D17 = 1,'Network Data'!G17&gt;0,'Network Data'!F17=0),SUBSTITUTE('Network Data'!B17," ","")&amp;"_NPP"&amp;" = Flowfrom("&amp;SUBSTITUTE('Network Data'!B17," ","")&amp;") - "&amp;SUBSTITUTE('Network Data'!B17," ","")&amp;"_U - "&amp;SUBSTITUTE('Network Data'!B17," ","")&amp;"_EX", IF(AND('Network Data'!$C$6=1,'Network Data'!$C$7=0,'Network Data'!C17 = 0,'Network Data'!D17 = 1,'Network Data'!G17&gt;0,'Network Data'!F17=0),SUBSTITUTE('Network Data'!B17," ","")&amp;"_NPP"&amp;" = Flowfrom("&amp;SUBSTITUTE('Network Data'!B17," ","")&amp;") - "&amp;SUBSTITUTE('Network Data'!B17," ","")&amp;"_R", IF(AND('Network Data'!$C$6=0,'Network Data'!$C$7=0,'Network Data'!C17 = 0,'Network Data'!D17 = 1,'Network Data'!G17&gt;0,'Network Data'!F17=1),SUBSTITUTE('Network Data'!B17," ","")&amp;"_NPP"&amp;" = Flowfrom("&amp;SUBSTITUTE('Network Data'!B17," ","")&amp;") - "&amp;SUBSTITUTE('Network Data'!B17," ","")&amp;"_EX", IF(AND('Network Data'!$C$6=1,'Network Data'!$C$7=1,'Network Data'!C17 = 0,'Network Data'!D17 = 1,'Network Data'!G17&gt;0,'Network Data'!F17=0),SUBSTITUTE('Network Data'!B17," ","")&amp;"_NPP"&amp;" = Flowfrom("&amp;SUBSTITUTE('Network Data'!B17," ","")&amp;") - "&amp;SUBSTITUTE('Network Data'!B17," ","")&amp;"_R"&amp;" - "&amp;SUBSTITUTE('Network Data'!B17," ","")&amp;"_U", IF(AND('Network Data'!$C$6=0,'Network Data'!$C$7=0,'Network Data'!C17 = 0,'Network Data'!D17 = 1,'Network Data'!G17&gt;0,'Network Data'!F17=0),SUBSTITUTE('Network Data'!B17," ","")&amp;"_NPP"&amp;" = Flowfrom("&amp;SUBSTITUTE('Network Data'!B17," ","")&amp;") ", IF(AND('Network Data'!$C$6=1,'Network Data'!$C$7=1,'Network Data'!C17 = 0,'Network Data'!D17 = 0,'Network Data'!G17&gt;0,'Network Data'!F17=1),SUBSTITUTE('Network Data'!B17," ","")&amp;"_P"&amp;" = Flowfrom("&amp;SUBSTITUTE('Network Data'!B17," ","")&amp;") - "&amp;SUBSTITUTE('Network Data'!B17," ","")&amp;"_R"&amp;" - "&amp;SUBSTITUTE('Network Data'!B17," ","")&amp;"_U"&amp;" - "&amp;SUBSTITUTE('Network Data'!B17," ","")&amp;"_EX", IF(AND('Network Data'!$C$6=1,'Network Data'!$C$7=0,'Network Data'!C17 = 0,'Network Data'!D17 = 0,'Network Data'!G17&gt;0,'Network Data'!F17=1),SUBSTITUTE('Network Data'!B17," ","")&amp;"_P"&amp;" = Flowfrom("&amp;SUBSTITUTE('Network Data'!B17," ","")&amp;") - "&amp;SUBSTITUTE('Network Data'!B17," ","")&amp;"_R - "&amp;SUBSTITUTE('Network Data'!B17," ","")&amp;"_EX", IF(AND('Network Data'!$C$6=0,'Network Data'!$C$7=1,'Network Data'!C17 = 0,'Network Data'!D17 = 0,'Network Data'!G17&gt;0,'Network Data'!F17=0),SUBSTITUTE('Network Data'!B17," ","")&amp;"_P"&amp;" = Flowfrom("&amp;SUBSTITUTE('Network Data'!B17," ","")&amp;") - "&amp;SUBSTITUTE('Network Data'!B17," ","")&amp;"_U - "&amp;SUBSTITUTE('Network Data'!B17," ","")&amp;"_EX", IF(AND('Network Data'!$C$6=1,'Network Data'!$C$7=0,'Network Data'!C17 = 0,'Network Data'!D17 = 0,'Network Data'!G17&gt;0,'Network Data'!F17=0),SUBSTITUTE('Network Data'!B17," ","")&amp;"_P"&amp;" = Flowfrom("&amp;SUBSTITUTE('Network Data'!B17," ","")&amp;") - "&amp;SUBSTITUTE('Network Data'!B17," ","")&amp;"_R", IF(AND('Network Data'!$C$6=0,'Network Data'!$C$7=0,'Network Data'!C17 = 0,'Network Data'!D17 = 0,'Network Data'!G17&gt;0,'Network Data'!F17=1),SUBSTITUTE('Network Data'!B17," ","")&amp;"_P"&amp;" = Flowfrom("&amp;SUBSTITUTE('Network Data'!B17," ","")&amp;") - "&amp;SUBSTITUTE('Network Data'!B17," ","")&amp;"_EX", IF(AND('Network Data'!$C$6=1,'Network Data'!$C$7=1,'Network Data'!C17 = 0,'Network Data'!D17 = 0,'Network Data'!G17&gt;0,'Network Data'!F17=0),SUBSTITUTE('Network Data'!B17," ","")&amp;"_P"&amp;" = Flowfrom("&amp;SUBSTITUTE('Network Data'!B17," ","")&amp;") - "&amp;SUBSTITUTE('Network Data'!B17," ","")&amp;"_R"&amp;" - "&amp;SUBSTITUTE('Network Data'!B17," ","")&amp;"_U", IF(AND('Network Data'!$C$6=0,'Network Data'!$C$7=0,'Network Data'!C17 = 0,'Network Data'!D17 = 0,'Network Data'!G17&gt;0,'Network Data'!F17=0),SUBSTITUTE('Network Data'!B17," ","")&amp;"_P"&amp;" = Flowfrom("&amp;SUBSTITUTE('Network Data'!B17," ","")&amp;") ", ""))))))))))))))</f>
        <v/>
      </c>
      <c r="BD11" t="str">
        <f>IF(AND('Network Data'!$C$6=1,'Network Data'!$C$7=1,'Network Data'!C17 = 0, 'Network Data'!D17=1,'Network Data'!F17=1,'Network Data'!G17&gt;0), SUBSTITUTE('Network Data'!B17," ","")&amp;"_U"&amp;" = Flowto("&amp;SUBSTITUTE('Network Data'!B17," ","")&amp;") - "&amp;SUBSTITUTE('Network Data'!B17," ","")&amp;"_NPP"&amp;" - "&amp;SUBSTITUTE('Network Data'!B17," ","")&amp;"_R"&amp;" - "&amp;SUBSTITUTE('Network Data'!B17," ","")&amp;"_EX", IF(AND('Network Data'!$C$6=0,'Network Data'!$C$7=1,'Network Data'!C17 = 0, 'Network Data'!D17=1,'Network Data'!F17=1,'Network Data'!G17&gt;0), SUBSTITUTE('Network Data'!B17," ","")&amp;"_U"&amp;" = Flowto("&amp;SUBSTITUTE('Network Data'!B17," ","")&amp;") - "&amp;SUBSTITUTE('Network Data'!B17," ","")&amp;"_P"&amp;" - "&amp;SUBSTITUTE('Network Data'!B17," ","")&amp;"_EX", IF(AND('Network Data'!$C$6=0,'Network Data'!$C$7=1,'Network Data'!C17 = 0, 'Network Data'!D17=1,'Network Data'!F17=0,'Network Data'!G17&gt;0), SUBSTITUTE('Network Data'!B17," ","")&amp;"_U"&amp;" = Flowto("&amp;SUBSTITUTE('Network Data'!B17," ","")&amp;") - "&amp;SUBSTITUTE('Network Data'!B17," ","")&amp;"_P",IF(AND('Network Data'!$C$6=1,'Network Data'!$C$7=1,'Network Data'!C17 = 0, 'Network Data'!D17=0,'Network Data'!F17=1,'Network Data'!G17&gt;0), SUBSTITUTE('Network Data'!B17," ","")&amp;"_U"&amp;" = Flowto("&amp;SUBSTITUTE('Network Data'!B17," ","")&amp;") - "&amp;SUBSTITUTE('Network Data'!B17," ","")&amp;"_P"&amp;" - "&amp;SUBSTITUTE('Network Data'!B17," ","")&amp;"_R"&amp;" - "&amp;SUBSTITUTE('Network Data'!B17," ","")&amp;"_EX", IF(AND('Network Data'!$C$6=0,'Network Data'!$C$7=1,'Network Data'!C17 = 0, 'Network Data'!D17=0,'Network Data'!F17=1,'Network Data'!G17&gt;0), SUBSTITUTE('Network Data'!B17," ","")&amp;"_U"&amp;" = Flowto("&amp;SUBSTITUTE('Network Data'!B17," ","")&amp;") - "&amp;SUBSTITUTE('Network Data'!B17," ","")&amp;"_P"&amp;" - "&amp;SUBSTITUTE('Network Data'!B17," ","")&amp;"_EX", IF(AND('Network Data'!$C$6=0,'Network Data'!$C$7=1,'Network Data'!C17 = 0, 'Network Data'!D17=0,'Network Data'!F17=0,'Network Data'!G17&gt;0), SUBSTITUTE('Network Data'!B17," ","")&amp;"_U"&amp;" = Flowto("&amp;SUBSTITUTE('Network Data'!B17," ","")&amp;") - "&amp;SUBSTITUTE('Network Data'!B17," ","")&amp;"_P",IF(AND('Network Data'!$C$6=1,'Network Data'!$C$7=1,'Network Data'!C17 = 0, 'Network Data'!D17=0,'Network Data'!F17=0,'Network Data'!G17&gt;0), SUBSTITUTE('Network Data'!B17," ","")&amp;"_U"&amp;" = Flowto("&amp;SUBSTITUTE('Network Data'!B17," ","")&amp;") - "&amp;SUBSTITUTE('Network Data'!B17," ","")&amp;"_P - "&amp;SUBSTITUTE('Network Data'!B17," ","")&amp;"_R","")))))))</f>
        <v/>
      </c>
      <c r="BH11" t="str">
        <f>IF(AND('Network Data'!$C$6 = 1, 'Network Data'!C17 = 0, 'Network Data'!D17 = 0,'Network Data'!G17 &gt; 0, 'Network Data'!T17 &gt; 0),SUBSTITUTE('Network Data'!B17," ","")&amp;"_AE"&amp;" = "&amp;SUBSTITUTE('Network Data'!B17," ","")&amp;"_P"&amp;" + "&amp;SUBSTITUTE('Network Data'!B17," ","")&amp;"_R", IF(AND('Network Data'!$C$6 = 0, 'Network Data'!C17 = 0, 'Network Data'!D17 = 0,'Network Data'!G17 &gt; 0, 'Network Data'!T17 &gt; 0),SUBSTITUTE('Network Data'!B17," ","")&amp;" = "&amp;SUBSTITUTE('Network Data'!B17," ","")&amp;"_P",IF(AND('Network Data'!$C$6 = 1, 'Network Data'!C17 = 0, 'Network Data'!D17 = 0,'Network Data'!G17 &gt; 0, 'Network Data'!U17 &gt; 0),SUBSTITUTE('Network Data'!B17," ","")&amp;"_AE"&amp;" = "&amp;SUBSTITUTE('Network Data'!B17," ","")&amp;"_P"&amp;" + "&amp;SUBSTITUTE('Network Data'!B17," ","")&amp;"_R", IF(AND('Network Data'!$C$6 = 0, 'Network Data'!C17 = 0, 'Network Data'!D17 = 0,'Network Data'!G17 &gt; 0, 'Network Data'!U17 &gt; 0),SUBSTITUTE('Network Data'!B17," ","")&amp;" = "&amp;SUBSTITUTE('Network Data'!B17," ","")&amp;"_P",""))))</f>
        <v/>
      </c>
      <c r="BL11" t="str">
        <f xml:space="preserve"> IF('Network Data'!W17 &gt; 0, 'Network Data'!W17, "")</f>
        <v/>
      </c>
      <c r="BR11" t="str">
        <f>IF('Network Data'!V17&gt;0,SUBSTITUTE('Network Data'!V17, ",",""),"")</f>
        <v/>
      </c>
      <c r="BZ11" t="str">
        <f>IF(AND('Network Data'!$C$6=1,'Network Data'!C17=0,'Network Data'!D17=1,'Network Data'!G17&gt;0),SUBSTITUTE('Network Data'!B17," ","")&amp;"_GPP: CO2 -&gt; "&amp;SUBSTITUTE('Network Data'!B17," ",""),"")</f>
        <v/>
      </c>
      <c r="CB11" s="98"/>
      <c r="CD11" t="str">
        <f>IF(AND('Network Data'!$C$6 = 1,'Network Data'!C17 = 0, 'Network Data'!D17 = 1, 'Network Data'!G17 &gt; 0), SUBSTITUTE('Network Data'!B17, " ", "")&amp;"_R: "&amp;SUBSTITUTE('Network Data'!B17, " ", "")&amp;" -&gt; CO2", "")</f>
        <v/>
      </c>
      <c r="CE11" t="str">
        <f>IF(AND('Network Data'!$C$6 = 1,'Network Data'!C17 = 0, 'Network Data'!D17 = 0, 'Network Data'!G17 &gt; 0), SUBSTITUTE('Network Data'!B17, " ", "")&amp;"_R: "&amp;SUBSTITUTE('Network Data'!B17, " ", "")&amp;" -&gt; CO2", "")</f>
        <v/>
      </c>
      <c r="CG11" s="98"/>
      <c r="CI11" t="str">
        <f>IF(AND('Network Data'!C17 = 1, 'Network Data'!E17 = 1, 'Network Data'!G17 &gt; 0), SUBSTITUTE('Network Data'!B17, " ", "")&amp;"NLNode_IN: "&amp;SUBSTITUTE('Network Data'!B17, " ", "")&amp;"NLNodeInput -&gt; "&amp;SUBSTITUTE('Network Data'!B17, ",", "")&amp;"NLNode", IF(AND('Network Data'!C17 = 0, 'Network Data'!E17 = 1, 'Network Data'!G17 &gt; 0), SUBSTITUTE('Network Data'!B17, " ", "")&amp;"_IN: "&amp;SUBSTITUTE('Network Data'!B17, " ", "")&amp;"Input -&gt; "&amp;SUBSTITUTE('Network Data'!B17, ",", ""),""))</f>
        <v/>
      </c>
      <c r="CK11" s="98"/>
      <c r="CM11" t="str">
        <f>IF(AND('Network Data'!C17 = 1, 'Network Data'!F17 = 1, 'Network Data'!G17 &gt; 0), SUBSTITUTE('Network Data'!B17, " ", "")&amp;"NLNode_EX: "&amp;SUBSTITUTE('Network Data'!B17, " ", "")&amp;"NLNode -&gt; "&amp;SUBSTITUTE('Network Data'!B17, ",", "")&amp;"NLNodeExport", IF(AND('Network Data'!C17 = 0, 'Network Data'!F17 = 1, 'Network Data'!G17 &gt; 0), SUBSTITUTE('Network Data'!B17, " ", "")&amp;"_EX: "&amp;SUBSTITUTE('Network Data'!B17, " ", "")&amp;" -&gt; "&amp;SUBSTITUTE('Network Data'!B17, ",", "")&amp;"Export",""))</f>
        <v/>
      </c>
      <c r="CP11" t="str">
        <f>IF(AND('Network Data'!$C$6=1, 'Network Data'!C17=0,'Network Data'!D17=1,'Network Data'!G17&gt;0, 'Network Data'!L17&gt;0), SUBSTITUTE('Network Data'!B17," ",".")&amp;"_GPP &gt; "&amp;SUBSTITUTE('Network Data'!L17," ","."), IF(AND('Network Data'!$C$6=1, 'Network Data'!C17=0,'Network Data'!D17=0,'Network Data'!G17&gt;0, 'Network Data'!L17&gt;0), SUBSTITUTE('Network Data'!B17," ",".")&amp;"Q &gt; "&amp;SUBSTITUTE('Network Data'!L17," ","."), IF(AND('Network Data'!$C$6=0, 'Network Data'!C17=0,'Network Data'!D17=0,'Network Data'!G17&gt;0, 'Network Data'!L17&gt;0), SUBSTITUTE('Network Data'!B17," ",".")&amp;"Q &gt; "&amp;SUBSTITUTE('Network Data'!L17," ","."),"")))</f>
        <v/>
      </c>
      <c r="CQ11" t="str">
        <f>IF(AND('Network Data'!$C$6=1, 'Network Data'!C17=0,'Network Data'!D17=0,'Network Data'!G17&gt;0, 'Network Data'!L17&gt;0), SUBSTITUTE('Network Data'!B17," ",".")&amp;"Q &gt; "&amp;SUBSTITUTE('Network Data'!L17," ","."), IF(AND('Network Data'!$C$6=0, 'Network Data'!C17=0,'Network Data'!D17=0,'Network Data'!G17&gt;0, 'Network Data'!L17&gt;0), SUBSTITUTE('Network Data'!B17," ",".")&amp;"Q &gt; "&amp;SUBSTITUTE('Network Data'!L17," ","."),""))</f>
        <v/>
      </c>
      <c r="CR11" t="str">
        <f>IF(AND('Network Data'!$C$6=1, 'Network Data'!C17=0,'Network Data'!D17=1,'Network Data'!G17&gt;0, 'Network Data'!M17&gt;0), SUBSTITUTE('Network Data'!B17," ",".")&amp;"_GPP &lt; "&amp;SUBSTITUTE('Network Data'!M17," ","."),"")</f>
        <v/>
      </c>
      <c r="CS11" t="str">
        <f>IF(AND('Network Data'!$C$6=1, 'Network Data'!C17=0,'Network Data'!D17=0,'Network Data'!G17&gt;0, 'Network Data'!M17&gt;0), SUBSTITUTE('Network Data'!B17," ",".")&amp;"Q &lt; "&amp;SUBSTITUTE('Network Data'!M17," ","."),IF(AND('Network Data'!$C$6=0, 'Network Data'!C17=0,'Network Data'!D17=0,'Network Data'!G17&gt;0, 'Network Data'!M17&gt;0), SUBSTITUTE('Network Data'!B17," ",".")&amp;"Q &lt; "&amp;SUBSTITUTE('Network Data'!M17," ","."),""))</f>
        <v/>
      </c>
      <c r="CT11" t="str">
        <f>IF('Network Data'!M17&lt;'Network Data'!L17, "Warning, incompatible constraint", "" )</f>
        <v/>
      </c>
      <c r="CU11" t="str">
        <f>IF(AND('Network Data'!$C$6=1, 'Network Data'!C17 = 0, 'Network Data'!D17 = 1, 'Network Data'!G17 &gt; 0, 'Network Data'!N17&gt;0), SUBSTITUTE('Network Data'!B17, " ", ".")&amp;"_NPP"&amp;" &gt; "&amp;SUBSTITUTE('Network Data'!N17, ",","."), "")</f>
        <v/>
      </c>
      <c r="CV11" t="str">
        <f>IF(AND('Network Data'!$C$6=1, 'Network Data'!C17 = 0, 'Network Data'!D17 = 0, 'Network Data'!G17 &gt; 0, 'Network Data'!N17&gt;0), SUBSTITUTE('Network Data'!B17, " ", ".")&amp;"_P"&amp;" &gt; "&amp;SUBSTITUTE('Network Data'!N17, ",","."), IF(AND('Network Data'!$C$6=0, 'Network Data'!C17 = 0, 'Network Data'!G17 &gt; 0, 'Network Data'!N17&gt;0), SUBSTITUTE('Network Data'!B17, " ", ".")&amp;"_P"&amp;" &gt; "&amp;SUBSTITUTE('Network Data'!N17, ",","."),""))</f>
        <v/>
      </c>
      <c r="CW11" t="str">
        <f>IF(AND('Network Data'!$C$6=1, 'Network Data'!C17 = 0, 'Network Data'!D17 = 1, 'Network Data'!G17 &gt; 0, 'Network Data'!O17&gt;0), SUBSTITUTE('Network Data'!B17, " ", ".")&amp;"_NPP"&amp;" &lt; "&amp;SUBSTITUTE('Network Data'!O17, ",","."), "")</f>
        <v/>
      </c>
      <c r="CX11" t="str">
        <f>IF(AND('Network Data'!$C$6=1, 'Network Data'!C17 = 0, 'Network Data'!D17 = 0, 'Network Data'!G17 &gt; 0, 'Network Data'!O17&gt;0), SUBSTITUTE('Network Data'!B17, " ", ".")&amp;"_P"&amp;" &lt; "&amp;SUBSTITUTE('Network Data'!O17, ",","."), IF(AND('Network Data'!$C$6=0, 'Network Data'!C17 = 0, 'Network Data'!G17 &gt; 0, 'Network Data'!O17&gt;0), SUBSTITUTE('Network Data'!B17, " ", ".")&amp;"_P"&amp;" &lt; "&amp;SUBSTITUTE('Network Data'!O17, ",","."),""))</f>
        <v/>
      </c>
      <c r="CY11" t="str">
        <f>IF('Network Data'!O17&lt;'Network Data'!N17, "Warning, incompatible constraint", "" )</f>
        <v/>
      </c>
      <c r="CZ11" t="str">
        <f>IF(AND('Network Data'!$C$6 = 1, 'Network Data'!C17 = 0, 'Network Data'!D17 = 1, 'Network Data'!G17 &gt; 0, 'Network Data'!P17 &gt; 0), SUBSTITUTE('Network Data'!B17, " ", ".")&amp;"_R &gt; "&amp;SUBSTITUTE('Network Data'!P17, ",","."),"")</f>
        <v/>
      </c>
      <c r="DA11" t="str">
        <f>IF(AND('Network Data'!$C$6 = 1, 'Network Data'!C17 = 0, 'Network Data'!D17 = 0, 'Network Data'!G17 &gt; 0, 'Network Data'!P17 &gt; 0), SUBSTITUTE('Network Data'!B17, " ", ".")&amp;"_R &gt; "&amp;SUBSTITUTE('Network Data'!P17, ",","."),"")</f>
        <v/>
      </c>
      <c r="DB11" t="str">
        <f>IF(AND('Network Data'!$C$6 = 1, 'Network Data'!C17 = 0, 'Network Data'!D17 = 1, 'Network Data'!G17 &gt; 0, 'Network Data'!Q17 &gt; 0), SUBSTITUTE('Network Data'!B17, " ", ".")&amp;"_R &lt; "&amp;SUBSTITUTE('Network Data'!Q17, ",","."),"")</f>
        <v/>
      </c>
      <c r="DC11" t="str">
        <f>IF(AND('Network Data'!$C$6 = 1, 'Network Data'!C17 = 0, 'Network Data'!D17 = 0, 'Network Data'!G17 &gt; 0, 'Network Data'!Q17 &gt; 0), SUBSTITUTE('Network Data'!B17, " ", ".")&amp;"_R &lt; "&amp;SUBSTITUTE('Network Data'!Q17, ",","."),"")</f>
        <v/>
      </c>
      <c r="DD11" t="str">
        <f>IF(AND('Network Data'!$C$7 = 1, 'Network Data'!C17 = 0, 'Network Data'!D17 =1, 'Network Data'!G17 &gt; 0, 'Network Data'!R17 &gt; 0), SUBSTITUTE('Network Data'!B17, ",",".")&amp;"_U &gt; "&amp;SUBSTITUTE('Network Data'!R17, ",","."),"")</f>
        <v/>
      </c>
      <c r="DE11" t="str">
        <f>IF(AND('Network Data'!$C$7 = 1, 'Network Data'!C17 = 0, 'Network Data'!D17 =0, 'Network Data'!G17 &gt; 0, 'Network Data'!R17 &gt; 0), SUBSTITUTE('Network Data'!B17, ",",".")&amp;"_U &gt; "&amp;SUBSTITUTE('Network Data'!R17, ",","."),"")</f>
        <v/>
      </c>
      <c r="DF11" t="str">
        <f>IF(AND('Network Data'!$C$7 = 1, 'Network Data'!C17 = 0, 'Network Data'!D17 = 1, 'Network Data'!G17 &gt; 0, 'Network Data'!S17 &gt; 0), SUBSTITUTE('Network Data'!B17, ",",".")&amp;"_U &lt; "&amp;SUBSTITUTE('Network Data'!S17, ",","."),"")</f>
        <v/>
      </c>
      <c r="DG11" t="str">
        <f>IF(AND('Network Data'!$C$7 = 1, 'Network Data'!C17 = 0, 'Network Data'!D17 = 0, 'Network Data'!G17 &gt; 0, 'Network Data'!S17 &gt; 0), SUBSTITUTE('Network Data'!B17, ",",".")&amp;"_U &lt; "&amp;SUBSTITUTE('Network Data'!S17, ",","."),"")</f>
        <v/>
      </c>
      <c r="DJ11" t="str">
        <f>IF(AND('Network Data'!C17 = 0, 'Network Data'!E17 = 1,'Network Data'!G17 &gt; 0, 'Network Data'!H17 &gt; 0), SUBSTITUTE('Network Data'!B17, " ", ".")&amp;"_IN &gt; "&amp;SUBSTITUTE('Network Data'!H17,",","."), IF(AND('Network Data'!C17 = 1, 'Network Data'!E17 = 1,'Network Data'!G17 &gt; 0, 'Network Data'!H17 &gt; 0), SUBSTITUTE('Network Data'!B17, " ", ".")&amp;"NLNode_IN &gt; "&amp;SUBSTITUTE('Network Data'!H17,",","."), ""))</f>
        <v/>
      </c>
      <c r="DL11" t="str">
        <f>IF(AND('Network Data'!C17 = 0, 'Network Data'!E17 = 1,'Network Data'!G17 &gt; 0, 'Network Data'!I17 &gt; 0), SUBSTITUTE('Network Data'!B17, " ", ".")&amp;"_IN &lt; "&amp;SUBSTITUTE('Network Data'!I17,",","."), IF(AND('Network Data'!C17 = 1, 'Network Data'!E17 = 1,'Network Data'!G17 &gt; 0, 'Network Data'!H17 &gt; 0), SUBSTITUTE('Network Data'!B17, " ", ".")&amp;"NLNode_IN &lt; "&amp;SUBSTITUTE('Network Data'!I17,",","."), ""))</f>
        <v/>
      </c>
      <c r="DP11" t="str">
        <f>IF(AND('Network Data'!C17 = 0, 'Network Data'!F17 = 1,'Network Data'!G17 &gt; 0, 'Network Data'!J17 &gt; 0), SUBSTITUTE('Network Data'!B17, " ", ".")&amp;"_EX &gt; "&amp;SUBSTITUTE('Network Data'!J17,",","."), IF(AND('Network Data'!C17 = 1, 'Network Data'!F17 = 1,'Network Data'!G17 &gt; 0, 'Network Data'!J17 &gt; 0), SUBSTITUTE('Network Data'!B17, " ", ".")&amp;"NLNode_EX &gt; "&amp;SUBSTITUTE('Network Data'!J17,",","."), ""))</f>
        <v/>
      </c>
      <c r="DR11" t="str">
        <f>IF(AND('Network Data'!C17 = 0, 'Network Data'!F17 = 1,'Network Data'!G17 &gt; 0, 'Network Data'!K17 &gt; 0), SUBSTITUTE('Network Data'!B17, " ", ".")&amp;"_EX &lt; "&amp;SUBSTITUTE('Network Data'!K17,",","."), IF(AND('Network Data'!C17 = 1, 'Network Data'!F17 = 1,'Network Data'!G17 &gt; 0, 'Network Data'!K17 &gt; 0), SUBSTITUTE('Network Data'!B17, " ", ".")&amp;"NLNode_EX &lt; "&amp;SUBSTITUTE('Network Data'!K17,",","."), ""))</f>
        <v/>
      </c>
      <c r="DV11" t="str">
        <f>IF(AND('Network Data'!C17=0, 'Network Data'!D17=0, 'Network Data'!G17&gt;0, 'Network Data'!T17&gt;0), SUBSTITUTE('Network Data'!B17," ",".")&amp;"_AE &gt; "&amp;SUBSTITUTE('Network Data'!T17,",","."),"")</f>
        <v/>
      </c>
      <c r="DW11" t="str">
        <f>IF(AND('Network Data'!C17=0, 'Network Data'!D17=0, 'Network Data'!G17&gt;0, 'Network Data'!U17&gt;0), SUBSTITUTE('Network Data'!B17," ",".")&amp;"_AE &lt; "&amp;SUBSTITUTE('Network Data'!U17,",","."),"")</f>
        <v/>
      </c>
      <c r="EA11" t="str">
        <f>IF(AND('Network Data'!X17 &gt;0), 'Network Data'!X17, "")</f>
        <v/>
      </c>
      <c r="EB11" s="22"/>
      <c r="EC11" s="22"/>
      <c r="FD11"/>
      <c r="FE11"/>
      <c r="FF11"/>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row>
    <row r="12" spans="1:218" x14ac:dyDescent="0.3">
      <c r="A12" s="7">
        <v>7</v>
      </c>
      <c r="B12" t="str">
        <f>IF(AND('Network Data'!C18 = 0, 'Network Data'!G18 &gt;0), SUBSTITUTE('Network Data'!B18, " ", ""), IF(AND('Network Data'!C18 = 1, 'Network Data'!G18 &gt; 0), SUBSTITUTE('Network Data'!B18&amp;"NLNode", " ",""), ""))</f>
        <v/>
      </c>
      <c r="H12" s="98"/>
      <c r="AE12" t="str">
        <f>IF(AND('Network Data'!C18 = 0, 'Network Data'!G18 &gt;0), SUBSTITUTE('Network Data'!B18, " ", "")&amp;" = "&amp;SUBSTITUTE('Network Data'!G18, ",", "."), "")</f>
        <v/>
      </c>
      <c r="AF12" t="str">
        <f>IF(AND('Network Data'!C18 = 1, 'Network Data'!G18 &gt;0), SUBSTITUTE('Network Data'!B18, " ", "")&amp;"NLNode"&amp;" = "&amp;SUBSTITUTE('Network Data'!G18, ",", "."), "")</f>
        <v/>
      </c>
      <c r="AM12" t="str">
        <f>IF(AND('Network Data'!C18 = 0, 'Network Data'!G18 &gt; 0, 'Network Data'!E18 = 1), SUBSTITUTE('Network Data'!B18, " ", "")&amp;"Input", IF(AND('Network Data'!C18 = 1, 'Network Data'!G18 &gt; 0, 'Network Data'!E18 = 1), SUBSTITUTE('Network Data'!B18, " ", "")&amp;"NLNodeInput",""))</f>
        <v/>
      </c>
      <c r="AN12" t="str">
        <f>IF(AND('Network Data'!C18 = 0, 'Network Data'!G18 &gt; 0, 'Network Data'!F18 = 1), SUBSTITUTE('Network Data'!B18, " ", "")&amp;"Export", IF(AND('Network Data'!C18 = 1, 'Network Data'!G18 &gt; 0, 'Network Data'!F18 = 1), SUBSTITUTE('Network Data'!B18, " ", "")&amp;"NLNodeExport",""))</f>
        <v/>
      </c>
      <c r="AV12" t="str">
        <f>IF(AND('Network Data'!$C$6=1, 'Network Data'!C18 = 0, 'Network Data'!D18=1,'Network Data'!G18&gt;0,'Network Data'!E18=1), SUBSTITUTE('Network Data'!B18," ","")&amp;"_GPP"&amp;" = "&amp;"Flowto("&amp;SUBSTITUTE('Network Data'!B18," ","")&amp;")"&amp;" - "&amp;SUBSTITUTE('Network Data'!B18," ","")&amp;"_IN", IF(AND('Network Data'!$C$6=1, 'Network Data'!C18 = 0, 'Network Data'!D18=1,'Network Data'!G18&gt;0,'Network Data'!E18=0), SUBSTITUTE('Network Data'!B18," ","")&amp;"_GPP"&amp;" = "&amp;"Flowto("&amp;SUBSTITUTE('Network Data'!B18," ","")&amp;")", IF(OR('Network Data'!$C$6=1, 'Network Data'!$C$6=0), IF(AND('Network Data'!C18 = 0,'Network Data'!G18&gt;0,'Network Data'!E18=1), SUBSTITUTE('Network Data'!B18," ","")&amp;"_Q"&amp;" = "&amp;"Flowto("&amp;SUBSTITUTE('Network Data'!B18," ","")&amp;")"&amp;" - "&amp;SUBSTITUTE('Network Data'!B18," ","")&amp;"_IN", IF(AND('Network Data'!C18 = 0,'Network Data'!G18&gt;0,'Network Data'!E18=0), SUBSTITUTE('Network Data'!B18," ","")&amp;"_Q"&amp;" = "&amp;"Flowto("&amp;SUBSTITUTE('Network Data'!B18," ","")&amp;")","")))))</f>
        <v/>
      </c>
      <c r="AZ12" t="str">
        <f>IF(AND('Network Data'!$C$6=1,'Network Data'!$C$7=1,'Network Data'!C18 = 0,'Network Data'!D18 = 1,'Network Data'!G18&gt;0,'Network Data'!F18=1),SUBSTITUTE('Network Data'!B18," ","")&amp;"_NPP"&amp;" = Flowfrom("&amp;SUBSTITUTE('Network Data'!B18," ","")&amp;") - "&amp;SUBSTITUTE('Network Data'!B18," ","")&amp;"_R"&amp;" - "&amp;SUBSTITUTE('Network Data'!B18," ","")&amp;"_U"&amp;" - "&amp;SUBSTITUTE('Network Data'!B18," ","")&amp;"_EX", IF(AND('Network Data'!$C$6=1,'Network Data'!$C$7=0,'Network Data'!C18 = 0,'Network Data'!D18 = 1,'Network Data'!G18&gt;0,'Network Data'!F18=1),SUBSTITUTE('Network Data'!B18," ","")&amp;"_NPP"&amp;" = Flowfrom("&amp;SUBSTITUTE('Network Data'!B18," ","")&amp;") - "&amp;SUBSTITUTE('Network Data'!B18," ","")&amp;"_R - "&amp;SUBSTITUTE('Network Data'!B18," ","")&amp;"_EX", IF(AND('Network Data'!$C$6=0,'Network Data'!$C$7=1,'Network Data'!C18 = 0,'Network Data'!D18 = 1,'Network Data'!G18&gt;0,'Network Data'!F18=0),SUBSTITUTE('Network Data'!B18," ","")&amp;"_NPP"&amp;" = Flowfrom("&amp;SUBSTITUTE('Network Data'!B18," ","")&amp;") - "&amp;SUBSTITUTE('Network Data'!B18," ","")&amp;"_U - "&amp;SUBSTITUTE('Network Data'!B18," ","")&amp;"_EX", IF(AND('Network Data'!$C$6=1,'Network Data'!$C$7=0,'Network Data'!C18 = 0,'Network Data'!D18 = 1,'Network Data'!G18&gt;0,'Network Data'!F18=0),SUBSTITUTE('Network Data'!B18," ","")&amp;"_NPP"&amp;" = Flowfrom("&amp;SUBSTITUTE('Network Data'!B18," ","")&amp;") - "&amp;SUBSTITUTE('Network Data'!B18," ","")&amp;"_R", IF(AND('Network Data'!$C$6=0,'Network Data'!$C$7=0,'Network Data'!C18 = 0,'Network Data'!D18 = 1,'Network Data'!G18&gt;0,'Network Data'!F18=1),SUBSTITUTE('Network Data'!B18," ","")&amp;"_NPP"&amp;" = Flowfrom("&amp;SUBSTITUTE('Network Data'!B18," ","")&amp;") - "&amp;SUBSTITUTE('Network Data'!B18," ","")&amp;"_EX", IF(AND('Network Data'!$C$6=1,'Network Data'!$C$7=1,'Network Data'!C18 = 0,'Network Data'!D18 = 1,'Network Data'!G18&gt;0,'Network Data'!F18=0),SUBSTITUTE('Network Data'!B18," ","")&amp;"_NPP"&amp;" = Flowfrom("&amp;SUBSTITUTE('Network Data'!B18," ","")&amp;") - "&amp;SUBSTITUTE('Network Data'!B18," ","")&amp;"_R"&amp;" - "&amp;SUBSTITUTE('Network Data'!B18," ","")&amp;"_U", IF(AND('Network Data'!$C$6=0,'Network Data'!$C$7=0,'Network Data'!C18 = 0,'Network Data'!D18 = 1,'Network Data'!G18&gt;0,'Network Data'!F18=0),SUBSTITUTE('Network Data'!B18," ","")&amp;"_NPP"&amp;" = Flowfrom("&amp;SUBSTITUTE('Network Data'!B18," ","")&amp;") ", IF(AND('Network Data'!$C$6=1,'Network Data'!$C$7=1,'Network Data'!C18 = 0,'Network Data'!D18 = 0,'Network Data'!G18&gt;0,'Network Data'!F18=1),SUBSTITUTE('Network Data'!B18," ","")&amp;"_P"&amp;" = Flowfrom("&amp;SUBSTITUTE('Network Data'!B18," ","")&amp;") - "&amp;SUBSTITUTE('Network Data'!B18," ","")&amp;"_R"&amp;" - "&amp;SUBSTITUTE('Network Data'!B18," ","")&amp;"_U"&amp;" - "&amp;SUBSTITUTE('Network Data'!B18," ","")&amp;"_EX", IF(AND('Network Data'!$C$6=1,'Network Data'!$C$7=0,'Network Data'!C18 = 0,'Network Data'!D18 = 0,'Network Data'!G18&gt;0,'Network Data'!F18=1),SUBSTITUTE('Network Data'!B18," ","")&amp;"_P"&amp;" = Flowfrom("&amp;SUBSTITUTE('Network Data'!B18," ","")&amp;") - "&amp;SUBSTITUTE('Network Data'!B18," ","")&amp;"_R - "&amp;SUBSTITUTE('Network Data'!B18," ","")&amp;"_EX", IF(AND('Network Data'!$C$6=0,'Network Data'!$C$7=1,'Network Data'!C18 = 0,'Network Data'!D18 = 0,'Network Data'!G18&gt;0,'Network Data'!F18=0),SUBSTITUTE('Network Data'!B18," ","")&amp;"_P"&amp;" = Flowfrom("&amp;SUBSTITUTE('Network Data'!B18," ","")&amp;") - "&amp;SUBSTITUTE('Network Data'!B18," ","")&amp;"_U - "&amp;SUBSTITUTE('Network Data'!B18," ","")&amp;"_EX", IF(AND('Network Data'!$C$6=1,'Network Data'!$C$7=0,'Network Data'!C18 = 0,'Network Data'!D18 = 0,'Network Data'!G18&gt;0,'Network Data'!F18=0),SUBSTITUTE('Network Data'!B18," ","")&amp;"_P"&amp;" = Flowfrom("&amp;SUBSTITUTE('Network Data'!B18," ","")&amp;") - "&amp;SUBSTITUTE('Network Data'!B18," ","")&amp;"_R", IF(AND('Network Data'!$C$6=0,'Network Data'!$C$7=0,'Network Data'!C18 = 0,'Network Data'!D18 = 0,'Network Data'!G18&gt;0,'Network Data'!F18=1),SUBSTITUTE('Network Data'!B18," ","")&amp;"_P"&amp;" = Flowfrom("&amp;SUBSTITUTE('Network Data'!B18," ","")&amp;") - "&amp;SUBSTITUTE('Network Data'!B18," ","")&amp;"_EX", IF(AND('Network Data'!$C$6=1,'Network Data'!$C$7=1,'Network Data'!C18 = 0,'Network Data'!D18 = 0,'Network Data'!G18&gt;0,'Network Data'!F18=0),SUBSTITUTE('Network Data'!B18," ","")&amp;"_P"&amp;" = Flowfrom("&amp;SUBSTITUTE('Network Data'!B18," ","")&amp;") - "&amp;SUBSTITUTE('Network Data'!B18," ","")&amp;"_R"&amp;" - "&amp;SUBSTITUTE('Network Data'!B18," ","")&amp;"_U", IF(AND('Network Data'!$C$6=0,'Network Data'!$C$7=0,'Network Data'!C18 = 0,'Network Data'!D18 = 0,'Network Data'!G18&gt;0,'Network Data'!F18=0),SUBSTITUTE('Network Data'!B18," ","")&amp;"_P"&amp;" = Flowfrom("&amp;SUBSTITUTE('Network Data'!B18," ","")&amp;") ", ""))))))))))))))</f>
        <v/>
      </c>
      <c r="BD12" t="str">
        <f>IF(AND('Network Data'!$C$6=1,'Network Data'!$C$7=1,'Network Data'!C18 = 0, 'Network Data'!D18=1,'Network Data'!F18=1,'Network Data'!G18&gt;0), SUBSTITUTE('Network Data'!B18," ","")&amp;"_U"&amp;" = Flowto("&amp;SUBSTITUTE('Network Data'!B18," ","")&amp;") - "&amp;SUBSTITUTE('Network Data'!B18," ","")&amp;"_NPP"&amp;" - "&amp;SUBSTITUTE('Network Data'!B18," ","")&amp;"_R"&amp;" - "&amp;SUBSTITUTE('Network Data'!B18," ","")&amp;"_EX", IF(AND('Network Data'!$C$6=0,'Network Data'!$C$7=1,'Network Data'!C18 = 0, 'Network Data'!D18=1,'Network Data'!F18=1,'Network Data'!G18&gt;0), SUBSTITUTE('Network Data'!B18," ","")&amp;"_U"&amp;" = Flowto("&amp;SUBSTITUTE('Network Data'!B18," ","")&amp;") - "&amp;SUBSTITUTE('Network Data'!B18," ","")&amp;"_P"&amp;" - "&amp;SUBSTITUTE('Network Data'!B18," ","")&amp;"_EX", IF(AND('Network Data'!$C$6=0,'Network Data'!$C$7=1,'Network Data'!C18 = 0, 'Network Data'!D18=1,'Network Data'!F18=0,'Network Data'!G18&gt;0), SUBSTITUTE('Network Data'!B18," ","")&amp;"_U"&amp;" = Flowto("&amp;SUBSTITUTE('Network Data'!B18," ","")&amp;") - "&amp;SUBSTITUTE('Network Data'!B18," ","")&amp;"_P",IF(AND('Network Data'!$C$6=1,'Network Data'!$C$7=1,'Network Data'!C18 = 0, 'Network Data'!D18=0,'Network Data'!F18=1,'Network Data'!G18&gt;0), SUBSTITUTE('Network Data'!B18," ","")&amp;"_U"&amp;" = Flowto("&amp;SUBSTITUTE('Network Data'!B18," ","")&amp;") - "&amp;SUBSTITUTE('Network Data'!B18," ","")&amp;"_P"&amp;" - "&amp;SUBSTITUTE('Network Data'!B18," ","")&amp;"_R"&amp;" - "&amp;SUBSTITUTE('Network Data'!B18," ","")&amp;"_EX", IF(AND('Network Data'!$C$6=0,'Network Data'!$C$7=1,'Network Data'!C18 = 0, 'Network Data'!D18=0,'Network Data'!F18=1,'Network Data'!G18&gt;0), SUBSTITUTE('Network Data'!B18," ","")&amp;"_U"&amp;" = Flowto("&amp;SUBSTITUTE('Network Data'!B18," ","")&amp;") - "&amp;SUBSTITUTE('Network Data'!B18," ","")&amp;"_P"&amp;" - "&amp;SUBSTITUTE('Network Data'!B18," ","")&amp;"_EX", IF(AND('Network Data'!$C$6=0,'Network Data'!$C$7=1,'Network Data'!C18 = 0, 'Network Data'!D18=0,'Network Data'!F18=0,'Network Data'!G18&gt;0), SUBSTITUTE('Network Data'!B18," ","")&amp;"_U"&amp;" = Flowto("&amp;SUBSTITUTE('Network Data'!B18," ","")&amp;") - "&amp;SUBSTITUTE('Network Data'!B18," ","")&amp;"_P",IF(AND('Network Data'!$C$6=1,'Network Data'!$C$7=1,'Network Data'!C18 = 0, 'Network Data'!D18=0,'Network Data'!F18=0,'Network Data'!G18&gt;0), SUBSTITUTE('Network Data'!B18," ","")&amp;"_U"&amp;" = Flowto("&amp;SUBSTITUTE('Network Data'!B18," ","")&amp;") - "&amp;SUBSTITUTE('Network Data'!B18," ","")&amp;"_P - "&amp;SUBSTITUTE('Network Data'!B18," ","")&amp;"_R","")))))))</f>
        <v/>
      </c>
      <c r="BH12" t="str">
        <f>IF(AND('Network Data'!$C$6 = 1, 'Network Data'!C18 = 0, 'Network Data'!D18 = 0,'Network Data'!G18 &gt; 0, 'Network Data'!T18 &gt; 0),SUBSTITUTE('Network Data'!B18," ","")&amp;"_AE"&amp;" = "&amp;SUBSTITUTE('Network Data'!B18," ","")&amp;"_P"&amp;" + "&amp;SUBSTITUTE('Network Data'!B18," ","")&amp;"_R", IF(AND('Network Data'!$C$6 = 0, 'Network Data'!C18 = 0, 'Network Data'!D18 = 0,'Network Data'!G18 &gt; 0, 'Network Data'!T18 &gt; 0),SUBSTITUTE('Network Data'!B18," ","")&amp;" = "&amp;SUBSTITUTE('Network Data'!B18," ","")&amp;"_P",IF(AND('Network Data'!$C$6 = 1, 'Network Data'!C18 = 0, 'Network Data'!D18 = 0,'Network Data'!G18 &gt; 0, 'Network Data'!U18 &gt; 0),SUBSTITUTE('Network Data'!B18," ","")&amp;"_AE"&amp;" = "&amp;SUBSTITUTE('Network Data'!B18," ","")&amp;"_P"&amp;" + "&amp;SUBSTITUTE('Network Data'!B18," ","")&amp;"_R", IF(AND('Network Data'!$C$6 = 0, 'Network Data'!C18 = 0, 'Network Data'!D18 = 0,'Network Data'!G18 &gt; 0, 'Network Data'!U18 &gt; 0),SUBSTITUTE('Network Data'!B18," ","")&amp;" = "&amp;SUBSTITUTE('Network Data'!B18," ","")&amp;"_P",""))))</f>
        <v/>
      </c>
      <c r="BL12" t="str">
        <f xml:space="preserve"> IF('Network Data'!W18 &gt; 0, 'Network Data'!W18, "")</f>
        <v/>
      </c>
      <c r="BR12" t="str">
        <f>IF('Network Data'!V18&gt;0,SUBSTITUTE('Network Data'!V18, ",",""),"")</f>
        <v/>
      </c>
      <c r="BZ12" t="str">
        <f>IF(AND('Network Data'!$C$6=1,'Network Data'!C18=0,'Network Data'!D18=1,'Network Data'!G18&gt;0),SUBSTITUTE('Network Data'!B18," ","")&amp;"_GPP: CO2 -&gt; "&amp;SUBSTITUTE('Network Data'!B18," ",""),"")</f>
        <v/>
      </c>
      <c r="CB12" s="98"/>
      <c r="CD12" t="str">
        <f>IF(AND('Network Data'!$C$6 = 1,'Network Data'!C18 = 0, 'Network Data'!D18 = 1, 'Network Data'!G18 &gt; 0), SUBSTITUTE('Network Data'!B18, " ", "")&amp;"_R: "&amp;SUBSTITUTE('Network Data'!B18, " ", "")&amp;" -&gt; CO2", "")</f>
        <v/>
      </c>
      <c r="CE12" t="str">
        <f>IF(AND('Network Data'!$C$6 = 1,'Network Data'!C18 = 0, 'Network Data'!D18 = 0, 'Network Data'!G18 &gt; 0), SUBSTITUTE('Network Data'!B18, " ", "")&amp;"_R: "&amp;SUBSTITUTE('Network Data'!B18, " ", "")&amp;" -&gt; CO2", "")</f>
        <v/>
      </c>
      <c r="CG12" s="98"/>
      <c r="CI12" t="str">
        <f>IF(AND('Network Data'!C18 = 1, 'Network Data'!E18 = 1, 'Network Data'!G18 &gt; 0), SUBSTITUTE('Network Data'!B18, " ", "")&amp;"NLNode_IN: "&amp;SUBSTITUTE('Network Data'!B18, " ", "")&amp;"NLNodeInput -&gt; "&amp;SUBSTITUTE('Network Data'!B18, ",", "")&amp;"NLNode", IF(AND('Network Data'!C18 = 0, 'Network Data'!E18 = 1, 'Network Data'!G18 &gt; 0), SUBSTITUTE('Network Data'!B18, " ", "")&amp;"_IN: "&amp;SUBSTITUTE('Network Data'!B18, " ", "")&amp;"Input -&gt; "&amp;SUBSTITUTE('Network Data'!B18, ",", ""),""))</f>
        <v/>
      </c>
      <c r="CK12" s="98"/>
      <c r="CM12" t="str">
        <f>IF(AND('Network Data'!C18 = 1, 'Network Data'!F18 = 1, 'Network Data'!G18 &gt; 0), SUBSTITUTE('Network Data'!B18, " ", "")&amp;"NLNode_EX: "&amp;SUBSTITUTE('Network Data'!B18, " ", "")&amp;"NLNode -&gt; "&amp;SUBSTITUTE('Network Data'!B18, ",", "")&amp;"NLNodeExport", IF(AND('Network Data'!C18 = 0, 'Network Data'!F18 = 1, 'Network Data'!G18 &gt; 0), SUBSTITUTE('Network Data'!B18, " ", "")&amp;"_EX: "&amp;SUBSTITUTE('Network Data'!B18, " ", "")&amp;" -&gt; "&amp;SUBSTITUTE('Network Data'!B18, ",", "")&amp;"Export",""))</f>
        <v/>
      </c>
      <c r="CP12" t="str">
        <f>IF(AND('Network Data'!$C$6=1, 'Network Data'!C18=0,'Network Data'!D18=1,'Network Data'!G18&gt;0, 'Network Data'!L18&gt;0), SUBSTITUTE('Network Data'!B18," ",".")&amp;"_GPP &gt; "&amp;SUBSTITUTE('Network Data'!L18," ","."), IF(AND('Network Data'!$C$6=1, 'Network Data'!C18=0,'Network Data'!D18=0,'Network Data'!G18&gt;0, 'Network Data'!L18&gt;0), SUBSTITUTE('Network Data'!B18," ",".")&amp;"Q &gt; "&amp;SUBSTITUTE('Network Data'!L18," ","."), IF(AND('Network Data'!$C$6=0, 'Network Data'!C18=0,'Network Data'!D18=0,'Network Data'!G18&gt;0, 'Network Data'!L18&gt;0), SUBSTITUTE('Network Data'!B18," ",".")&amp;"Q &gt; "&amp;SUBSTITUTE('Network Data'!L18," ","."),"")))</f>
        <v/>
      </c>
      <c r="CQ12" t="str">
        <f>IF(AND('Network Data'!$C$6=1, 'Network Data'!C18=0,'Network Data'!D18=0,'Network Data'!G18&gt;0, 'Network Data'!L18&gt;0), SUBSTITUTE('Network Data'!B18," ",".")&amp;"Q &gt; "&amp;SUBSTITUTE('Network Data'!L18," ","."), IF(AND('Network Data'!$C$6=0, 'Network Data'!C18=0,'Network Data'!D18=0,'Network Data'!G18&gt;0, 'Network Data'!L18&gt;0), SUBSTITUTE('Network Data'!B18," ",".")&amp;"Q &gt; "&amp;SUBSTITUTE('Network Data'!L18," ","."),""))</f>
        <v/>
      </c>
      <c r="CR12" t="str">
        <f>IF(AND('Network Data'!$C$6=1, 'Network Data'!C18=0,'Network Data'!D18=1,'Network Data'!G18&gt;0, 'Network Data'!M18&gt;0), SUBSTITUTE('Network Data'!B18," ",".")&amp;"_GPP &lt; "&amp;SUBSTITUTE('Network Data'!M18," ","."),"")</f>
        <v/>
      </c>
      <c r="CS12" t="str">
        <f>IF(AND('Network Data'!$C$6=1, 'Network Data'!C18=0,'Network Data'!D18=0,'Network Data'!G18&gt;0, 'Network Data'!M18&gt;0), SUBSTITUTE('Network Data'!B18," ",".")&amp;"Q &lt; "&amp;SUBSTITUTE('Network Data'!M18," ","."),IF(AND('Network Data'!$C$6=0, 'Network Data'!C18=0,'Network Data'!D18=0,'Network Data'!G18&gt;0, 'Network Data'!M18&gt;0), SUBSTITUTE('Network Data'!B18," ",".")&amp;"Q &lt; "&amp;SUBSTITUTE('Network Data'!M18," ","."),""))</f>
        <v/>
      </c>
      <c r="CT12" t="str">
        <f>IF('Network Data'!M18&lt;'Network Data'!L18, "Warning, incompatible constraint", "" )</f>
        <v/>
      </c>
      <c r="CU12" t="str">
        <f>IF(AND('Network Data'!$C$6=1, 'Network Data'!C18 = 0, 'Network Data'!D18 = 1, 'Network Data'!G18 &gt; 0, 'Network Data'!N18&gt;0), SUBSTITUTE('Network Data'!B18, " ", ".")&amp;"_NPP"&amp;" &gt; "&amp;SUBSTITUTE('Network Data'!N18, ",","."), "")</f>
        <v/>
      </c>
      <c r="CV12" t="str">
        <f>IF(AND('Network Data'!$C$6=1, 'Network Data'!C18 = 0, 'Network Data'!D18 = 0, 'Network Data'!G18 &gt; 0, 'Network Data'!N18&gt;0), SUBSTITUTE('Network Data'!B18, " ", ".")&amp;"_P"&amp;" &gt; "&amp;SUBSTITUTE('Network Data'!N18, ",","."), IF(AND('Network Data'!$C$6=0, 'Network Data'!C18 = 0, 'Network Data'!G18 &gt; 0, 'Network Data'!N18&gt;0), SUBSTITUTE('Network Data'!B18, " ", ".")&amp;"_P"&amp;" &gt; "&amp;SUBSTITUTE('Network Data'!N18, ",","."),""))</f>
        <v/>
      </c>
      <c r="CW12" t="str">
        <f>IF(AND('Network Data'!$C$6=1, 'Network Data'!C18 = 0, 'Network Data'!D18 = 1, 'Network Data'!G18 &gt; 0, 'Network Data'!O18&gt;0), SUBSTITUTE('Network Data'!B18, " ", ".")&amp;"_NPP"&amp;" &lt; "&amp;SUBSTITUTE('Network Data'!O18, ",","."), "")</f>
        <v/>
      </c>
      <c r="CX12" t="str">
        <f>IF(AND('Network Data'!$C$6=1, 'Network Data'!C18 = 0, 'Network Data'!D18 = 0, 'Network Data'!G18 &gt; 0, 'Network Data'!O18&gt;0), SUBSTITUTE('Network Data'!B18, " ", ".")&amp;"_P"&amp;" &lt; "&amp;SUBSTITUTE('Network Data'!O18, ",","."), IF(AND('Network Data'!$C$6=0, 'Network Data'!C18 = 0, 'Network Data'!G18 &gt; 0, 'Network Data'!O18&gt;0), SUBSTITUTE('Network Data'!B18, " ", ".")&amp;"_P"&amp;" &lt; "&amp;SUBSTITUTE('Network Data'!O18, ",","."),""))</f>
        <v/>
      </c>
      <c r="CY12" t="str">
        <f>IF('Network Data'!O18&lt;'Network Data'!N18, "Warning, incompatible constraint", "" )</f>
        <v/>
      </c>
      <c r="CZ12" t="str">
        <f>IF(AND('Network Data'!$C$6 = 1, 'Network Data'!C18 = 0, 'Network Data'!D18 = 1, 'Network Data'!G18 &gt; 0, 'Network Data'!P18 &gt; 0), SUBSTITUTE('Network Data'!B18, " ", ".")&amp;"_R &gt; "&amp;SUBSTITUTE('Network Data'!P18, ",","."),"")</f>
        <v/>
      </c>
      <c r="DA12" t="str">
        <f>IF(AND('Network Data'!$C$6 = 1, 'Network Data'!C18 = 0, 'Network Data'!D18 = 0, 'Network Data'!G18 &gt; 0, 'Network Data'!P18 &gt; 0), SUBSTITUTE('Network Data'!B18, " ", ".")&amp;"_R &gt; "&amp;SUBSTITUTE('Network Data'!P18, ",","."),"")</f>
        <v/>
      </c>
      <c r="DB12" t="str">
        <f>IF(AND('Network Data'!$C$6 = 1, 'Network Data'!C18 = 0, 'Network Data'!D18 = 1, 'Network Data'!G18 &gt; 0, 'Network Data'!Q18 &gt; 0), SUBSTITUTE('Network Data'!B18, " ", ".")&amp;"_R &lt; "&amp;SUBSTITUTE('Network Data'!Q18, ",","."),"")</f>
        <v/>
      </c>
      <c r="DC12" t="str">
        <f>IF(AND('Network Data'!$C$6 = 1, 'Network Data'!C18 = 0, 'Network Data'!D18 = 0, 'Network Data'!G18 &gt; 0, 'Network Data'!Q18 &gt; 0), SUBSTITUTE('Network Data'!B18, " ", ".")&amp;"_R &lt; "&amp;SUBSTITUTE('Network Data'!Q18, ",","."),"")</f>
        <v/>
      </c>
      <c r="DD12" t="str">
        <f>IF(AND('Network Data'!$C$7 = 1, 'Network Data'!C18 = 0, 'Network Data'!D18 =1, 'Network Data'!G18 &gt; 0, 'Network Data'!R18 &gt; 0), SUBSTITUTE('Network Data'!B18, ",",".")&amp;"_U &gt; "&amp;SUBSTITUTE('Network Data'!R18, ",","."),"")</f>
        <v/>
      </c>
      <c r="DE12" t="str">
        <f>IF(AND('Network Data'!$C$7 = 1, 'Network Data'!C18 = 0, 'Network Data'!D18 =0, 'Network Data'!G18 &gt; 0, 'Network Data'!R18 &gt; 0), SUBSTITUTE('Network Data'!B18, ",",".")&amp;"_U &gt; "&amp;SUBSTITUTE('Network Data'!R18, ",","."),"")</f>
        <v/>
      </c>
      <c r="DF12" t="str">
        <f>IF(AND('Network Data'!$C$7 = 1, 'Network Data'!C18 = 0, 'Network Data'!D18 = 1, 'Network Data'!G18 &gt; 0, 'Network Data'!S18 &gt; 0), SUBSTITUTE('Network Data'!B18, ",",".")&amp;"_U &lt; "&amp;SUBSTITUTE('Network Data'!S18, ",","."),"")</f>
        <v/>
      </c>
      <c r="DG12" t="str">
        <f>IF(AND('Network Data'!$C$7 = 1, 'Network Data'!C18 = 0, 'Network Data'!D18 = 0, 'Network Data'!G18 &gt; 0, 'Network Data'!S18 &gt; 0), SUBSTITUTE('Network Data'!B18, ",",".")&amp;"_U &lt; "&amp;SUBSTITUTE('Network Data'!S18, ",","."),"")</f>
        <v/>
      </c>
      <c r="DJ12" t="str">
        <f>IF(AND('Network Data'!C18 = 0, 'Network Data'!E18 = 1,'Network Data'!G18 &gt; 0, 'Network Data'!H18 &gt; 0), SUBSTITUTE('Network Data'!B18, " ", ".")&amp;"_IN &gt; "&amp;SUBSTITUTE('Network Data'!H18,",","."), IF(AND('Network Data'!C18 = 1, 'Network Data'!E18 = 1,'Network Data'!G18 &gt; 0, 'Network Data'!H18 &gt; 0), SUBSTITUTE('Network Data'!B18, " ", ".")&amp;"NLNode_IN &gt; "&amp;SUBSTITUTE('Network Data'!H18,",","."), ""))</f>
        <v/>
      </c>
      <c r="DL12" t="str">
        <f>IF(AND('Network Data'!C18 = 0, 'Network Data'!E18 = 1,'Network Data'!G18 &gt; 0, 'Network Data'!I18 &gt; 0), SUBSTITUTE('Network Data'!B18, " ", ".")&amp;"_IN &lt; "&amp;SUBSTITUTE('Network Data'!I18,",","."), IF(AND('Network Data'!C18 = 1, 'Network Data'!E18 = 1,'Network Data'!G18 &gt; 0, 'Network Data'!H18 &gt; 0), SUBSTITUTE('Network Data'!B18, " ", ".")&amp;"NLNode_IN &lt; "&amp;SUBSTITUTE('Network Data'!I18,",","."), ""))</f>
        <v/>
      </c>
      <c r="DP12" t="str">
        <f>IF(AND('Network Data'!C18 = 0, 'Network Data'!F18 = 1,'Network Data'!G18 &gt; 0, 'Network Data'!J18 &gt; 0), SUBSTITUTE('Network Data'!B18, " ", ".")&amp;"_EX &gt; "&amp;SUBSTITUTE('Network Data'!J18,",","."), IF(AND('Network Data'!C18 = 1, 'Network Data'!F18 = 1,'Network Data'!G18 &gt; 0, 'Network Data'!J18 &gt; 0), SUBSTITUTE('Network Data'!B18, " ", ".")&amp;"NLNode_EX &gt; "&amp;SUBSTITUTE('Network Data'!J18,",","."), ""))</f>
        <v/>
      </c>
      <c r="DR12" t="str">
        <f>IF(AND('Network Data'!C18 = 0, 'Network Data'!F18 = 1,'Network Data'!G18 &gt; 0, 'Network Data'!K18 &gt; 0), SUBSTITUTE('Network Data'!B18, " ", ".")&amp;"_EX &lt; "&amp;SUBSTITUTE('Network Data'!K18,",","."), IF(AND('Network Data'!C18 = 1, 'Network Data'!F18 = 1,'Network Data'!G18 &gt; 0, 'Network Data'!K18 &gt; 0), SUBSTITUTE('Network Data'!B18, " ", ".")&amp;"NLNode_EX &lt; "&amp;SUBSTITUTE('Network Data'!K18,",","."), ""))</f>
        <v/>
      </c>
      <c r="DV12" t="str">
        <f>IF(AND('Network Data'!C18=0, 'Network Data'!D18=0, 'Network Data'!G18&gt;0, 'Network Data'!T18&gt;0), SUBSTITUTE('Network Data'!B18," ",".")&amp;"_AE &gt; "&amp;SUBSTITUTE('Network Data'!T18,",","."),"")</f>
        <v/>
      </c>
      <c r="DW12" t="str">
        <f>IF(AND('Network Data'!C18=0, 'Network Data'!D18=0, 'Network Data'!G18&gt;0, 'Network Data'!U18&gt;0), SUBSTITUTE('Network Data'!B18," ",".")&amp;"_AE &lt; "&amp;SUBSTITUTE('Network Data'!U18,",","."),"")</f>
        <v/>
      </c>
      <c r="EA12" t="str">
        <f>IF(AND('Network Data'!X18 &gt;0), 'Network Data'!X18, "")</f>
        <v/>
      </c>
      <c r="EB12" s="22"/>
      <c r="EC12" s="22"/>
      <c r="FD12"/>
      <c r="FE12"/>
      <c r="FF12"/>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row>
    <row r="13" spans="1:218" x14ac:dyDescent="0.3">
      <c r="A13" s="7">
        <v>8</v>
      </c>
      <c r="B13" t="str">
        <f>IF(AND('Network Data'!C19 = 0, 'Network Data'!G19 &gt;0), SUBSTITUTE('Network Data'!B19, " ", ""), IF(AND('Network Data'!C19 = 1, 'Network Data'!G19 &gt; 0), SUBSTITUTE('Network Data'!B19&amp;"NLNode", " ",""), ""))</f>
        <v/>
      </c>
      <c r="H13" s="98"/>
      <c r="AE13" t="str">
        <f>IF(AND('Network Data'!C19 = 0, 'Network Data'!G19 &gt;0), SUBSTITUTE('Network Data'!B19, " ", "")&amp;" = "&amp;SUBSTITUTE('Network Data'!G19, ",", "."), "")</f>
        <v/>
      </c>
      <c r="AF13" t="str">
        <f>IF(AND('Network Data'!C19 = 1, 'Network Data'!G19 &gt;0), SUBSTITUTE('Network Data'!B19, " ", "")&amp;"NLNode"&amp;" = "&amp;SUBSTITUTE('Network Data'!G19, ",", "."), "")</f>
        <v/>
      </c>
      <c r="AM13" t="str">
        <f>IF(AND('Network Data'!C19 = 0, 'Network Data'!G19 &gt; 0, 'Network Data'!E19 = 1), SUBSTITUTE('Network Data'!B19, " ", "")&amp;"Input", IF(AND('Network Data'!C19 = 1, 'Network Data'!G19 &gt; 0, 'Network Data'!E19 = 1), SUBSTITUTE('Network Data'!B19, " ", "")&amp;"NLNodeInput",""))</f>
        <v/>
      </c>
      <c r="AN13" t="str">
        <f>IF(AND('Network Data'!C19 = 0, 'Network Data'!G19 &gt; 0, 'Network Data'!F19 = 1), SUBSTITUTE('Network Data'!B19, " ", "")&amp;"Export", IF(AND('Network Data'!C19 = 1, 'Network Data'!G19 &gt; 0, 'Network Data'!F19 = 1), SUBSTITUTE('Network Data'!B19, " ", "")&amp;"NLNodeExport",""))</f>
        <v/>
      </c>
      <c r="AV13" t="str">
        <f>IF(AND('Network Data'!$C$6=1, 'Network Data'!C19 = 0, 'Network Data'!D19=1,'Network Data'!G19&gt;0,'Network Data'!E19=1), SUBSTITUTE('Network Data'!B19," ","")&amp;"_GPP"&amp;" = "&amp;"Flowto("&amp;SUBSTITUTE('Network Data'!B19," ","")&amp;")"&amp;" - "&amp;SUBSTITUTE('Network Data'!B19," ","")&amp;"_IN", IF(AND('Network Data'!$C$6=1, 'Network Data'!C19 = 0, 'Network Data'!D19=1,'Network Data'!G19&gt;0,'Network Data'!E19=0), SUBSTITUTE('Network Data'!B19," ","")&amp;"_GPP"&amp;" = "&amp;"Flowto("&amp;SUBSTITUTE('Network Data'!B19," ","")&amp;")", IF(OR('Network Data'!$C$6=1, 'Network Data'!$C$6=0), IF(AND('Network Data'!C19 = 0,'Network Data'!G19&gt;0,'Network Data'!E19=1), SUBSTITUTE('Network Data'!B19," ","")&amp;"_Q"&amp;" = "&amp;"Flowto("&amp;SUBSTITUTE('Network Data'!B19," ","")&amp;")"&amp;" - "&amp;SUBSTITUTE('Network Data'!B19," ","")&amp;"_IN", IF(AND('Network Data'!C19 = 0,'Network Data'!G19&gt;0,'Network Data'!E19=0), SUBSTITUTE('Network Data'!B19," ","")&amp;"_Q"&amp;" = "&amp;"Flowto("&amp;SUBSTITUTE('Network Data'!B19," ","")&amp;")","")))))</f>
        <v/>
      </c>
      <c r="AZ13" t="str">
        <f>IF(AND('Network Data'!$C$6=1,'Network Data'!$C$7=1,'Network Data'!C19 = 0,'Network Data'!D19 = 1,'Network Data'!G19&gt;0,'Network Data'!F19=1),SUBSTITUTE('Network Data'!B19," ","")&amp;"_NPP"&amp;" = Flowfrom("&amp;SUBSTITUTE('Network Data'!B19," ","")&amp;") - "&amp;SUBSTITUTE('Network Data'!B19," ","")&amp;"_R"&amp;" - "&amp;SUBSTITUTE('Network Data'!B19," ","")&amp;"_U"&amp;" - "&amp;SUBSTITUTE('Network Data'!B19," ","")&amp;"_EX", IF(AND('Network Data'!$C$6=1,'Network Data'!$C$7=0,'Network Data'!C19 = 0,'Network Data'!D19 = 1,'Network Data'!G19&gt;0,'Network Data'!F19=1),SUBSTITUTE('Network Data'!B19," ","")&amp;"_NPP"&amp;" = Flowfrom("&amp;SUBSTITUTE('Network Data'!B19," ","")&amp;") - "&amp;SUBSTITUTE('Network Data'!B19," ","")&amp;"_R - "&amp;SUBSTITUTE('Network Data'!B19," ","")&amp;"_EX", IF(AND('Network Data'!$C$6=0,'Network Data'!$C$7=1,'Network Data'!C19 = 0,'Network Data'!D19 = 1,'Network Data'!G19&gt;0,'Network Data'!F19=0),SUBSTITUTE('Network Data'!B19," ","")&amp;"_NPP"&amp;" = Flowfrom("&amp;SUBSTITUTE('Network Data'!B19," ","")&amp;") - "&amp;SUBSTITUTE('Network Data'!B19," ","")&amp;"_U - "&amp;SUBSTITUTE('Network Data'!B19," ","")&amp;"_EX", IF(AND('Network Data'!$C$6=1,'Network Data'!$C$7=0,'Network Data'!C19 = 0,'Network Data'!D19 = 1,'Network Data'!G19&gt;0,'Network Data'!F19=0),SUBSTITUTE('Network Data'!B19," ","")&amp;"_NPP"&amp;" = Flowfrom("&amp;SUBSTITUTE('Network Data'!B19," ","")&amp;") - "&amp;SUBSTITUTE('Network Data'!B19," ","")&amp;"_R", IF(AND('Network Data'!$C$6=0,'Network Data'!$C$7=0,'Network Data'!C19 = 0,'Network Data'!D19 = 1,'Network Data'!G19&gt;0,'Network Data'!F19=1),SUBSTITUTE('Network Data'!B19," ","")&amp;"_NPP"&amp;" = Flowfrom("&amp;SUBSTITUTE('Network Data'!B19," ","")&amp;") - "&amp;SUBSTITUTE('Network Data'!B19," ","")&amp;"_EX", IF(AND('Network Data'!$C$6=1,'Network Data'!$C$7=1,'Network Data'!C19 = 0,'Network Data'!D19 = 1,'Network Data'!G19&gt;0,'Network Data'!F19=0),SUBSTITUTE('Network Data'!B19," ","")&amp;"_NPP"&amp;" = Flowfrom("&amp;SUBSTITUTE('Network Data'!B19," ","")&amp;") - "&amp;SUBSTITUTE('Network Data'!B19," ","")&amp;"_R"&amp;" - "&amp;SUBSTITUTE('Network Data'!B19," ","")&amp;"_U", IF(AND('Network Data'!$C$6=0,'Network Data'!$C$7=0,'Network Data'!C19 = 0,'Network Data'!D19 = 1,'Network Data'!G19&gt;0,'Network Data'!F19=0),SUBSTITUTE('Network Data'!B19," ","")&amp;"_NPP"&amp;" = Flowfrom("&amp;SUBSTITUTE('Network Data'!B19," ","")&amp;") ", IF(AND('Network Data'!$C$6=1,'Network Data'!$C$7=1,'Network Data'!C19 = 0,'Network Data'!D19 = 0,'Network Data'!G19&gt;0,'Network Data'!F19=1),SUBSTITUTE('Network Data'!B19," ","")&amp;"_P"&amp;" = Flowfrom("&amp;SUBSTITUTE('Network Data'!B19," ","")&amp;") - "&amp;SUBSTITUTE('Network Data'!B19," ","")&amp;"_R"&amp;" - "&amp;SUBSTITUTE('Network Data'!B19," ","")&amp;"_U"&amp;" - "&amp;SUBSTITUTE('Network Data'!B19," ","")&amp;"_EX", IF(AND('Network Data'!$C$6=1,'Network Data'!$C$7=0,'Network Data'!C19 = 0,'Network Data'!D19 = 0,'Network Data'!G19&gt;0,'Network Data'!F19=1),SUBSTITUTE('Network Data'!B19," ","")&amp;"_P"&amp;" = Flowfrom("&amp;SUBSTITUTE('Network Data'!B19," ","")&amp;") - "&amp;SUBSTITUTE('Network Data'!B19," ","")&amp;"_R - "&amp;SUBSTITUTE('Network Data'!B19," ","")&amp;"_EX", IF(AND('Network Data'!$C$6=0,'Network Data'!$C$7=1,'Network Data'!C19 = 0,'Network Data'!D19 = 0,'Network Data'!G19&gt;0,'Network Data'!F19=0),SUBSTITUTE('Network Data'!B19," ","")&amp;"_P"&amp;" = Flowfrom("&amp;SUBSTITUTE('Network Data'!B19," ","")&amp;") - "&amp;SUBSTITUTE('Network Data'!B19," ","")&amp;"_U - "&amp;SUBSTITUTE('Network Data'!B19," ","")&amp;"_EX", IF(AND('Network Data'!$C$6=1,'Network Data'!$C$7=0,'Network Data'!C19 = 0,'Network Data'!D19 = 0,'Network Data'!G19&gt;0,'Network Data'!F19=0),SUBSTITUTE('Network Data'!B19," ","")&amp;"_P"&amp;" = Flowfrom("&amp;SUBSTITUTE('Network Data'!B19," ","")&amp;") - "&amp;SUBSTITUTE('Network Data'!B19," ","")&amp;"_R", IF(AND('Network Data'!$C$6=0,'Network Data'!$C$7=0,'Network Data'!C19 = 0,'Network Data'!D19 = 0,'Network Data'!G19&gt;0,'Network Data'!F19=1),SUBSTITUTE('Network Data'!B19," ","")&amp;"_P"&amp;" = Flowfrom("&amp;SUBSTITUTE('Network Data'!B19," ","")&amp;") - "&amp;SUBSTITUTE('Network Data'!B19," ","")&amp;"_EX", IF(AND('Network Data'!$C$6=1,'Network Data'!$C$7=1,'Network Data'!C19 = 0,'Network Data'!D19 = 0,'Network Data'!G19&gt;0,'Network Data'!F19=0),SUBSTITUTE('Network Data'!B19," ","")&amp;"_P"&amp;" = Flowfrom("&amp;SUBSTITUTE('Network Data'!B19," ","")&amp;") - "&amp;SUBSTITUTE('Network Data'!B19," ","")&amp;"_R"&amp;" - "&amp;SUBSTITUTE('Network Data'!B19," ","")&amp;"_U", IF(AND('Network Data'!$C$6=0,'Network Data'!$C$7=0,'Network Data'!C19 = 0,'Network Data'!D19 = 0,'Network Data'!G19&gt;0,'Network Data'!F19=0),SUBSTITUTE('Network Data'!B19," ","")&amp;"_P"&amp;" = Flowfrom("&amp;SUBSTITUTE('Network Data'!B19," ","")&amp;") ", ""))))))))))))))</f>
        <v/>
      </c>
      <c r="BD13" t="str">
        <f>IF(AND('Network Data'!$C$6=1,'Network Data'!$C$7=1,'Network Data'!C19 = 0, 'Network Data'!D19=1,'Network Data'!F19=1,'Network Data'!G19&gt;0), SUBSTITUTE('Network Data'!B19," ","")&amp;"_U"&amp;" = Flowto("&amp;SUBSTITUTE('Network Data'!B19," ","")&amp;") - "&amp;SUBSTITUTE('Network Data'!B19," ","")&amp;"_NPP"&amp;" - "&amp;SUBSTITUTE('Network Data'!B19," ","")&amp;"_R"&amp;" - "&amp;SUBSTITUTE('Network Data'!B19," ","")&amp;"_EX", IF(AND('Network Data'!$C$6=0,'Network Data'!$C$7=1,'Network Data'!C19 = 0, 'Network Data'!D19=1,'Network Data'!F19=1,'Network Data'!G19&gt;0), SUBSTITUTE('Network Data'!B19," ","")&amp;"_U"&amp;" = Flowto("&amp;SUBSTITUTE('Network Data'!B19," ","")&amp;") - "&amp;SUBSTITUTE('Network Data'!B19," ","")&amp;"_P"&amp;" - "&amp;SUBSTITUTE('Network Data'!B19," ","")&amp;"_EX", IF(AND('Network Data'!$C$6=0,'Network Data'!$C$7=1,'Network Data'!C19 = 0, 'Network Data'!D19=1,'Network Data'!F19=0,'Network Data'!G19&gt;0), SUBSTITUTE('Network Data'!B19," ","")&amp;"_U"&amp;" = Flowto("&amp;SUBSTITUTE('Network Data'!B19," ","")&amp;") - "&amp;SUBSTITUTE('Network Data'!B19," ","")&amp;"_P",IF(AND('Network Data'!$C$6=1,'Network Data'!$C$7=1,'Network Data'!C19 = 0, 'Network Data'!D19=0,'Network Data'!F19=1,'Network Data'!G19&gt;0), SUBSTITUTE('Network Data'!B19," ","")&amp;"_U"&amp;" = Flowto("&amp;SUBSTITUTE('Network Data'!B19," ","")&amp;") - "&amp;SUBSTITUTE('Network Data'!B19," ","")&amp;"_P"&amp;" - "&amp;SUBSTITUTE('Network Data'!B19," ","")&amp;"_R"&amp;" - "&amp;SUBSTITUTE('Network Data'!B19," ","")&amp;"_EX", IF(AND('Network Data'!$C$6=0,'Network Data'!$C$7=1,'Network Data'!C19 = 0, 'Network Data'!D19=0,'Network Data'!F19=1,'Network Data'!G19&gt;0), SUBSTITUTE('Network Data'!B19," ","")&amp;"_U"&amp;" = Flowto("&amp;SUBSTITUTE('Network Data'!B19," ","")&amp;") - "&amp;SUBSTITUTE('Network Data'!B19," ","")&amp;"_P"&amp;" - "&amp;SUBSTITUTE('Network Data'!B19," ","")&amp;"_EX", IF(AND('Network Data'!$C$6=0,'Network Data'!$C$7=1,'Network Data'!C19 = 0, 'Network Data'!D19=0,'Network Data'!F19=0,'Network Data'!G19&gt;0), SUBSTITUTE('Network Data'!B19," ","")&amp;"_U"&amp;" = Flowto("&amp;SUBSTITUTE('Network Data'!B19," ","")&amp;") - "&amp;SUBSTITUTE('Network Data'!B19," ","")&amp;"_P",IF(AND('Network Data'!$C$6=1,'Network Data'!$C$7=1,'Network Data'!C19 = 0, 'Network Data'!D19=0,'Network Data'!F19=0,'Network Data'!G19&gt;0), SUBSTITUTE('Network Data'!B19," ","")&amp;"_U"&amp;" = Flowto("&amp;SUBSTITUTE('Network Data'!B19," ","")&amp;") - "&amp;SUBSTITUTE('Network Data'!B19," ","")&amp;"_P - "&amp;SUBSTITUTE('Network Data'!B19," ","")&amp;"_R","")))))))</f>
        <v/>
      </c>
      <c r="BH13" t="str">
        <f>IF(AND('Network Data'!$C$6 = 1, 'Network Data'!C19 = 0, 'Network Data'!D19 = 0,'Network Data'!G19 &gt; 0, 'Network Data'!T19 &gt; 0),SUBSTITUTE('Network Data'!B19," ","")&amp;"_AE"&amp;" = "&amp;SUBSTITUTE('Network Data'!B19," ","")&amp;"_P"&amp;" + "&amp;SUBSTITUTE('Network Data'!B19," ","")&amp;"_R", IF(AND('Network Data'!$C$6 = 0, 'Network Data'!C19 = 0, 'Network Data'!D19 = 0,'Network Data'!G19 &gt; 0, 'Network Data'!T19 &gt; 0),SUBSTITUTE('Network Data'!B19," ","")&amp;" = "&amp;SUBSTITUTE('Network Data'!B19," ","")&amp;"_P",IF(AND('Network Data'!$C$6 = 1, 'Network Data'!C19 = 0, 'Network Data'!D19 = 0,'Network Data'!G19 &gt; 0, 'Network Data'!U19 &gt; 0),SUBSTITUTE('Network Data'!B19," ","")&amp;"_AE"&amp;" = "&amp;SUBSTITUTE('Network Data'!B19," ","")&amp;"_P"&amp;" + "&amp;SUBSTITUTE('Network Data'!B19," ","")&amp;"_R", IF(AND('Network Data'!$C$6 = 0, 'Network Data'!C19 = 0, 'Network Data'!D19 = 0,'Network Data'!G19 &gt; 0, 'Network Data'!U19 &gt; 0),SUBSTITUTE('Network Data'!B19," ","")&amp;" = "&amp;SUBSTITUTE('Network Data'!B19," ","")&amp;"_P",""))))</f>
        <v/>
      </c>
      <c r="BL13" t="str">
        <f xml:space="preserve"> IF('Network Data'!W19 &gt; 0, 'Network Data'!W19, "")</f>
        <v/>
      </c>
      <c r="BR13" t="str">
        <f>IF('Network Data'!V19&gt;0,SUBSTITUTE('Network Data'!V19, ",",""),"")</f>
        <v/>
      </c>
      <c r="BZ13" t="str">
        <f>IF(AND('Network Data'!$C$6=1,'Network Data'!C19=0,'Network Data'!D19=1,'Network Data'!G19&gt;0),SUBSTITUTE('Network Data'!B19," ","")&amp;"_GPP: CO2 -&gt; "&amp;SUBSTITUTE('Network Data'!B19," ",""),"")</f>
        <v/>
      </c>
      <c r="CB13" s="98"/>
      <c r="CD13" t="str">
        <f>IF(AND('Network Data'!$C$6 = 1,'Network Data'!C19 = 0, 'Network Data'!D19 = 1, 'Network Data'!G19 &gt; 0), SUBSTITUTE('Network Data'!B19, " ", "")&amp;"_R: "&amp;SUBSTITUTE('Network Data'!B19, " ", "")&amp;" -&gt; CO2", "")</f>
        <v/>
      </c>
      <c r="CE13" t="str">
        <f>IF(AND('Network Data'!$C$6 = 1,'Network Data'!C19 = 0, 'Network Data'!D19 = 0, 'Network Data'!G19 &gt; 0), SUBSTITUTE('Network Data'!B19, " ", "")&amp;"_R: "&amp;SUBSTITUTE('Network Data'!B19, " ", "")&amp;" -&gt; CO2", "")</f>
        <v/>
      </c>
      <c r="CG13" s="98"/>
      <c r="CI13" t="str">
        <f>IF(AND('Network Data'!C19 = 1, 'Network Data'!E19 = 1, 'Network Data'!G19 &gt; 0), SUBSTITUTE('Network Data'!B19, " ", "")&amp;"NLNode_IN: "&amp;SUBSTITUTE('Network Data'!B19, " ", "")&amp;"NLNodeInput -&gt; "&amp;SUBSTITUTE('Network Data'!B19, ",", "")&amp;"NLNode", IF(AND('Network Data'!C19 = 0, 'Network Data'!E19 = 1, 'Network Data'!G19 &gt; 0), SUBSTITUTE('Network Data'!B19, " ", "")&amp;"_IN: "&amp;SUBSTITUTE('Network Data'!B19, " ", "")&amp;"Input -&gt; "&amp;SUBSTITUTE('Network Data'!B19, ",", ""),""))</f>
        <v/>
      </c>
      <c r="CK13" s="98"/>
      <c r="CM13" t="str">
        <f>IF(AND('Network Data'!C19 = 1, 'Network Data'!F19 = 1, 'Network Data'!G19 &gt; 0), SUBSTITUTE('Network Data'!B19, " ", "")&amp;"NLNode_EX: "&amp;SUBSTITUTE('Network Data'!B19, " ", "")&amp;"NLNode -&gt; "&amp;SUBSTITUTE('Network Data'!B19, ",", "")&amp;"NLNodeExport", IF(AND('Network Data'!C19 = 0, 'Network Data'!F19 = 1, 'Network Data'!G19 &gt; 0), SUBSTITUTE('Network Data'!B19, " ", "")&amp;"_EX: "&amp;SUBSTITUTE('Network Data'!B19, " ", "")&amp;" -&gt; "&amp;SUBSTITUTE('Network Data'!B19, ",", "")&amp;"Export",""))</f>
        <v/>
      </c>
      <c r="CP13" t="str">
        <f>IF(AND('Network Data'!$C$6=1, 'Network Data'!C19=0,'Network Data'!D19=1,'Network Data'!G19&gt;0, 'Network Data'!L19&gt;0), SUBSTITUTE('Network Data'!B19," ",".")&amp;"_GPP &gt; "&amp;SUBSTITUTE('Network Data'!L19," ","."), IF(AND('Network Data'!$C$6=1, 'Network Data'!C19=0,'Network Data'!D19=0,'Network Data'!G19&gt;0, 'Network Data'!L19&gt;0), SUBSTITUTE('Network Data'!B19," ",".")&amp;"Q &gt; "&amp;SUBSTITUTE('Network Data'!L19," ","."), IF(AND('Network Data'!$C$6=0, 'Network Data'!C19=0,'Network Data'!D19=0,'Network Data'!G19&gt;0, 'Network Data'!L19&gt;0), SUBSTITUTE('Network Data'!B19," ",".")&amp;"Q &gt; "&amp;SUBSTITUTE('Network Data'!L19," ","."),"")))</f>
        <v/>
      </c>
      <c r="CQ13" t="str">
        <f>IF(AND('Network Data'!$C$6=1, 'Network Data'!C19=0,'Network Data'!D19=0,'Network Data'!G19&gt;0, 'Network Data'!L19&gt;0), SUBSTITUTE('Network Data'!B19," ",".")&amp;"Q &gt; "&amp;SUBSTITUTE('Network Data'!L19," ","."), IF(AND('Network Data'!$C$6=0, 'Network Data'!C19=0,'Network Data'!D19=0,'Network Data'!G19&gt;0, 'Network Data'!L19&gt;0), SUBSTITUTE('Network Data'!B19," ",".")&amp;"Q &gt; "&amp;SUBSTITUTE('Network Data'!L19," ","."),""))</f>
        <v/>
      </c>
      <c r="CR13" t="str">
        <f>IF(AND('Network Data'!$C$6=1, 'Network Data'!C19=0,'Network Data'!D19=1,'Network Data'!G19&gt;0, 'Network Data'!M19&gt;0), SUBSTITUTE('Network Data'!B19," ",".")&amp;"_GPP &lt; "&amp;SUBSTITUTE('Network Data'!M19," ","."),"")</f>
        <v/>
      </c>
      <c r="CS13" t="str">
        <f>IF(AND('Network Data'!$C$6=1, 'Network Data'!C19=0,'Network Data'!D19=0,'Network Data'!G19&gt;0, 'Network Data'!M19&gt;0), SUBSTITUTE('Network Data'!B19," ",".")&amp;"Q &lt; "&amp;SUBSTITUTE('Network Data'!M19," ","."),IF(AND('Network Data'!$C$6=0, 'Network Data'!C19=0,'Network Data'!D19=0,'Network Data'!G19&gt;0, 'Network Data'!M19&gt;0), SUBSTITUTE('Network Data'!B19," ",".")&amp;"Q &lt; "&amp;SUBSTITUTE('Network Data'!M19," ","."),""))</f>
        <v/>
      </c>
      <c r="CT13" t="str">
        <f>IF('Network Data'!M19&lt;'Network Data'!L19, "Warning, incompatible constraint", "" )</f>
        <v/>
      </c>
      <c r="CU13" t="str">
        <f>IF(AND('Network Data'!$C$6=1, 'Network Data'!C19 = 0, 'Network Data'!D19 = 1, 'Network Data'!G19 &gt; 0, 'Network Data'!N19&gt;0), SUBSTITUTE('Network Data'!B19, " ", ".")&amp;"_NPP"&amp;" &gt; "&amp;SUBSTITUTE('Network Data'!N19, ",","."), "")</f>
        <v/>
      </c>
      <c r="CV13" t="str">
        <f>IF(AND('Network Data'!$C$6=1, 'Network Data'!C19 = 0, 'Network Data'!D19 = 0, 'Network Data'!G19 &gt; 0, 'Network Data'!N19&gt;0), SUBSTITUTE('Network Data'!B19, " ", ".")&amp;"_P"&amp;" &gt; "&amp;SUBSTITUTE('Network Data'!N19, ",","."), IF(AND('Network Data'!$C$6=0, 'Network Data'!C19 = 0, 'Network Data'!G19 &gt; 0, 'Network Data'!N19&gt;0), SUBSTITUTE('Network Data'!B19, " ", ".")&amp;"_P"&amp;" &gt; "&amp;SUBSTITUTE('Network Data'!N19, ",","."),""))</f>
        <v/>
      </c>
      <c r="CW13" t="str">
        <f>IF(AND('Network Data'!$C$6=1, 'Network Data'!C19 = 0, 'Network Data'!D19 = 1, 'Network Data'!G19 &gt; 0, 'Network Data'!O19&gt;0), SUBSTITUTE('Network Data'!B19, " ", ".")&amp;"_NPP"&amp;" &lt; "&amp;SUBSTITUTE('Network Data'!O19, ",","."), "")</f>
        <v/>
      </c>
      <c r="CX13" t="str">
        <f>IF(AND('Network Data'!$C$6=1, 'Network Data'!C19 = 0, 'Network Data'!D19 = 0, 'Network Data'!G19 &gt; 0, 'Network Data'!O19&gt;0), SUBSTITUTE('Network Data'!B19, " ", ".")&amp;"_P"&amp;" &lt; "&amp;SUBSTITUTE('Network Data'!O19, ",","."), IF(AND('Network Data'!$C$6=0, 'Network Data'!C19 = 0, 'Network Data'!G19 &gt; 0, 'Network Data'!O19&gt;0), SUBSTITUTE('Network Data'!B19, " ", ".")&amp;"_P"&amp;" &lt; "&amp;SUBSTITUTE('Network Data'!O19, ",","."),""))</f>
        <v/>
      </c>
      <c r="CY13" t="str">
        <f>IF('Network Data'!O19&lt;'Network Data'!N19, "Warning, incompatible constraint", "" )</f>
        <v/>
      </c>
      <c r="CZ13" t="str">
        <f>IF(AND('Network Data'!$C$6 = 1, 'Network Data'!C19 = 0, 'Network Data'!D19 = 1, 'Network Data'!G19 &gt; 0, 'Network Data'!P19 &gt; 0), SUBSTITUTE('Network Data'!B19, " ", ".")&amp;"_R &gt; "&amp;SUBSTITUTE('Network Data'!P19, ",","."),"")</f>
        <v/>
      </c>
      <c r="DA13" t="str">
        <f>IF(AND('Network Data'!$C$6 = 1, 'Network Data'!C19 = 0, 'Network Data'!D19 = 0, 'Network Data'!G19 &gt; 0, 'Network Data'!P19 &gt; 0), SUBSTITUTE('Network Data'!B19, " ", ".")&amp;"_R &gt; "&amp;SUBSTITUTE('Network Data'!P19, ",","."),"")</f>
        <v/>
      </c>
      <c r="DB13" t="str">
        <f>IF(AND('Network Data'!$C$6 = 1, 'Network Data'!C19 = 0, 'Network Data'!D19 = 1, 'Network Data'!G19 &gt; 0, 'Network Data'!Q19 &gt; 0), SUBSTITUTE('Network Data'!B19, " ", ".")&amp;"_R &lt; "&amp;SUBSTITUTE('Network Data'!Q19, ",","."),"")</f>
        <v/>
      </c>
      <c r="DC13" t="str">
        <f>IF(AND('Network Data'!$C$6 = 1, 'Network Data'!C19 = 0, 'Network Data'!D19 = 0, 'Network Data'!G19 &gt; 0, 'Network Data'!Q19 &gt; 0), SUBSTITUTE('Network Data'!B19, " ", ".")&amp;"_R &lt; "&amp;SUBSTITUTE('Network Data'!Q19, ",","."),"")</f>
        <v/>
      </c>
      <c r="DD13" t="str">
        <f>IF(AND('Network Data'!$C$7 = 1, 'Network Data'!C19 = 0, 'Network Data'!D19 =1, 'Network Data'!G19 &gt; 0, 'Network Data'!R19 &gt; 0), SUBSTITUTE('Network Data'!B19, ",",".")&amp;"_U &gt; "&amp;SUBSTITUTE('Network Data'!R19, ",","."),"")</f>
        <v/>
      </c>
      <c r="DE13" t="str">
        <f>IF(AND('Network Data'!$C$7 = 1, 'Network Data'!C19 = 0, 'Network Data'!D19 =0, 'Network Data'!G19 &gt; 0, 'Network Data'!R19 &gt; 0), SUBSTITUTE('Network Data'!B19, ",",".")&amp;"_U &gt; "&amp;SUBSTITUTE('Network Data'!R19, ",","."),"")</f>
        <v/>
      </c>
      <c r="DF13" t="str">
        <f>IF(AND('Network Data'!$C$7 = 1, 'Network Data'!C19 = 0, 'Network Data'!D19 = 1, 'Network Data'!G19 &gt; 0, 'Network Data'!S19 &gt; 0), SUBSTITUTE('Network Data'!B19, ",",".")&amp;"_U &lt; "&amp;SUBSTITUTE('Network Data'!S19, ",","."),"")</f>
        <v/>
      </c>
      <c r="DG13" t="str">
        <f>IF(AND('Network Data'!$C$7 = 1, 'Network Data'!C19 = 0, 'Network Data'!D19 = 0, 'Network Data'!G19 &gt; 0, 'Network Data'!S19 &gt; 0), SUBSTITUTE('Network Data'!B19, ",",".")&amp;"_U &lt; "&amp;SUBSTITUTE('Network Data'!S19, ",","."),"")</f>
        <v/>
      </c>
      <c r="DJ13" t="str">
        <f>IF(AND('Network Data'!C19 = 0, 'Network Data'!E19 = 1,'Network Data'!G19 &gt; 0, 'Network Data'!H19 &gt; 0), SUBSTITUTE('Network Data'!B19, " ", ".")&amp;"_IN &gt; "&amp;SUBSTITUTE('Network Data'!H19,",","."), IF(AND('Network Data'!C19 = 1, 'Network Data'!E19 = 1,'Network Data'!G19 &gt; 0, 'Network Data'!H19 &gt; 0), SUBSTITUTE('Network Data'!B19, " ", ".")&amp;"NLNode_IN &gt; "&amp;SUBSTITUTE('Network Data'!H19,",","."), ""))</f>
        <v/>
      </c>
      <c r="DL13" t="str">
        <f>IF(AND('Network Data'!C19 = 0, 'Network Data'!E19 = 1,'Network Data'!G19 &gt; 0, 'Network Data'!I19 &gt; 0), SUBSTITUTE('Network Data'!B19, " ", ".")&amp;"_IN &lt; "&amp;SUBSTITUTE('Network Data'!I19,",","."), IF(AND('Network Data'!C19 = 1, 'Network Data'!E19 = 1,'Network Data'!G19 &gt; 0, 'Network Data'!H19 &gt; 0), SUBSTITUTE('Network Data'!B19, " ", ".")&amp;"NLNode_IN &lt; "&amp;SUBSTITUTE('Network Data'!I19,",","."), ""))</f>
        <v/>
      </c>
      <c r="DP13" t="str">
        <f>IF(AND('Network Data'!C19 = 0, 'Network Data'!F19 = 1,'Network Data'!G19 &gt; 0, 'Network Data'!J19 &gt; 0), SUBSTITUTE('Network Data'!B19, " ", ".")&amp;"_EX &gt; "&amp;SUBSTITUTE('Network Data'!J19,",","."), IF(AND('Network Data'!C19 = 1, 'Network Data'!F19 = 1,'Network Data'!G19 &gt; 0, 'Network Data'!J19 &gt; 0), SUBSTITUTE('Network Data'!B19, " ", ".")&amp;"NLNode_EX &gt; "&amp;SUBSTITUTE('Network Data'!J19,",","."), ""))</f>
        <v/>
      </c>
      <c r="DR13" t="str">
        <f>IF(AND('Network Data'!C19 = 0, 'Network Data'!F19 = 1,'Network Data'!G19 &gt; 0, 'Network Data'!K19 &gt; 0), SUBSTITUTE('Network Data'!B19, " ", ".")&amp;"_EX &lt; "&amp;SUBSTITUTE('Network Data'!K19,",","."), IF(AND('Network Data'!C19 = 1, 'Network Data'!F19 = 1,'Network Data'!G19 &gt; 0, 'Network Data'!K19 &gt; 0), SUBSTITUTE('Network Data'!B19, " ", ".")&amp;"NLNode_EX &lt; "&amp;SUBSTITUTE('Network Data'!K19,",","."), ""))</f>
        <v/>
      </c>
      <c r="DV13" t="str">
        <f>IF(AND('Network Data'!C19=0, 'Network Data'!D19=0, 'Network Data'!G19&gt;0, 'Network Data'!T19&gt;0), SUBSTITUTE('Network Data'!B19," ",".")&amp;"_AE &gt; "&amp;SUBSTITUTE('Network Data'!T19,",","."),"")</f>
        <v/>
      </c>
      <c r="DW13" t="str">
        <f>IF(AND('Network Data'!C19=0, 'Network Data'!D19=0, 'Network Data'!G19&gt;0, 'Network Data'!U19&gt;0), SUBSTITUTE('Network Data'!B19," ",".")&amp;"_AE &lt; "&amp;SUBSTITUTE('Network Data'!U19,",","."),"")</f>
        <v/>
      </c>
      <c r="EA13" t="str">
        <f>IF(AND('Network Data'!X19 &gt;0), 'Network Data'!X19, "")</f>
        <v/>
      </c>
      <c r="EB13" s="22"/>
      <c r="EC13" s="22"/>
      <c r="FD13"/>
      <c r="FE13"/>
      <c r="FF1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row>
    <row r="14" spans="1:218" x14ac:dyDescent="0.3">
      <c r="A14" s="7">
        <v>9</v>
      </c>
      <c r="B14" t="str">
        <f>IF(AND('Network Data'!C20 = 0, 'Network Data'!G20 &gt;0), SUBSTITUTE('Network Data'!B20, " ", ""), IF(AND('Network Data'!C20 = 1, 'Network Data'!G20 &gt; 0), SUBSTITUTE('Network Data'!B20&amp;"NLNode", " ",""), ""))</f>
        <v/>
      </c>
      <c r="H14" s="98"/>
      <c r="AE14" t="str">
        <f>IF(AND('Network Data'!C20 = 0, 'Network Data'!G20 &gt;0), SUBSTITUTE('Network Data'!B20, " ", "")&amp;" = "&amp;SUBSTITUTE('Network Data'!G20, ",", "."), "")</f>
        <v/>
      </c>
      <c r="AF14" t="str">
        <f>IF(AND('Network Data'!C20 = 1, 'Network Data'!G20 &gt;0), SUBSTITUTE('Network Data'!B20, " ", "")&amp;"NLNode"&amp;" = "&amp;SUBSTITUTE('Network Data'!G20, ",", "."), "")</f>
        <v/>
      </c>
      <c r="AM14" t="str">
        <f>IF(AND('Network Data'!C20 = 0, 'Network Data'!G20 &gt; 0, 'Network Data'!E20 = 1), SUBSTITUTE('Network Data'!B20, " ", "")&amp;"Input", IF(AND('Network Data'!C20 = 1, 'Network Data'!G20 &gt; 0, 'Network Data'!E20 = 1), SUBSTITUTE('Network Data'!B20, " ", "")&amp;"NLNodeInput",""))</f>
        <v/>
      </c>
      <c r="AN14" t="str">
        <f>IF(AND('Network Data'!C20 = 0, 'Network Data'!G20 &gt; 0, 'Network Data'!F20 = 1), SUBSTITUTE('Network Data'!B20, " ", "")&amp;"Export", IF(AND('Network Data'!C20 = 1, 'Network Data'!G20 &gt; 0, 'Network Data'!F20 = 1), SUBSTITUTE('Network Data'!B20, " ", "")&amp;"NLNodeExport",""))</f>
        <v/>
      </c>
      <c r="AV14" t="str">
        <f>IF(AND('Network Data'!$C$6=1, 'Network Data'!C20 = 0, 'Network Data'!D20=1,'Network Data'!G20&gt;0,'Network Data'!E20=1), SUBSTITUTE('Network Data'!B20," ","")&amp;"_GPP"&amp;" = "&amp;"Flowto("&amp;SUBSTITUTE('Network Data'!B20," ","")&amp;")"&amp;" - "&amp;SUBSTITUTE('Network Data'!B20," ","")&amp;"_IN", IF(AND('Network Data'!$C$6=1, 'Network Data'!C20 = 0, 'Network Data'!D20=1,'Network Data'!G20&gt;0,'Network Data'!E20=0), SUBSTITUTE('Network Data'!B20," ","")&amp;"_GPP"&amp;" = "&amp;"Flowto("&amp;SUBSTITUTE('Network Data'!B20," ","")&amp;")", IF(OR('Network Data'!$C$6=1, 'Network Data'!$C$6=0), IF(AND('Network Data'!C20 = 0,'Network Data'!G20&gt;0,'Network Data'!E20=1), SUBSTITUTE('Network Data'!B20," ","")&amp;"_Q"&amp;" = "&amp;"Flowto("&amp;SUBSTITUTE('Network Data'!B20," ","")&amp;")"&amp;" - "&amp;SUBSTITUTE('Network Data'!B20," ","")&amp;"_IN", IF(AND('Network Data'!C20 = 0,'Network Data'!G20&gt;0,'Network Data'!E20=0), SUBSTITUTE('Network Data'!B20," ","")&amp;"_Q"&amp;" = "&amp;"Flowto("&amp;SUBSTITUTE('Network Data'!B20," ","")&amp;")","")))))</f>
        <v/>
      </c>
      <c r="AZ14" t="str">
        <f>IF(AND('Network Data'!$C$6=1,'Network Data'!$C$7=1,'Network Data'!C20 = 0,'Network Data'!D20 = 1,'Network Data'!G20&gt;0,'Network Data'!F20=1),SUBSTITUTE('Network Data'!B20," ","")&amp;"_NPP"&amp;" = Flowfrom("&amp;SUBSTITUTE('Network Data'!B20," ","")&amp;") - "&amp;SUBSTITUTE('Network Data'!B20," ","")&amp;"_R"&amp;" - "&amp;SUBSTITUTE('Network Data'!B20," ","")&amp;"_U"&amp;" - "&amp;SUBSTITUTE('Network Data'!B20," ","")&amp;"_EX", IF(AND('Network Data'!$C$6=1,'Network Data'!$C$7=0,'Network Data'!C20 = 0,'Network Data'!D20 = 1,'Network Data'!G20&gt;0,'Network Data'!F20=1),SUBSTITUTE('Network Data'!B20," ","")&amp;"_NPP"&amp;" = Flowfrom("&amp;SUBSTITUTE('Network Data'!B20," ","")&amp;") - "&amp;SUBSTITUTE('Network Data'!B20," ","")&amp;"_R - "&amp;SUBSTITUTE('Network Data'!B20," ","")&amp;"_EX", IF(AND('Network Data'!$C$6=0,'Network Data'!$C$7=1,'Network Data'!C20 = 0,'Network Data'!D20 = 1,'Network Data'!G20&gt;0,'Network Data'!F20=0),SUBSTITUTE('Network Data'!B20," ","")&amp;"_NPP"&amp;" = Flowfrom("&amp;SUBSTITUTE('Network Data'!B20," ","")&amp;") - "&amp;SUBSTITUTE('Network Data'!B20," ","")&amp;"_U - "&amp;SUBSTITUTE('Network Data'!B20," ","")&amp;"_EX", IF(AND('Network Data'!$C$6=1,'Network Data'!$C$7=0,'Network Data'!C20 = 0,'Network Data'!D20 = 1,'Network Data'!G20&gt;0,'Network Data'!F20=0),SUBSTITUTE('Network Data'!B20," ","")&amp;"_NPP"&amp;" = Flowfrom("&amp;SUBSTITUTE('Network Data'!B20," ","")&amp;") - "&amp;SUBSTITUTE('Network Data'!B20," ","")&amp;"_R", IF(AND('Network Data'!$C$6=0,'Network Data'!$C$7=0,'Network Data'!C20 = 0,'Network Data'!D20 = 1,'Network Data'!G20&gt;0,'Network Data'!F20=1),SUBSTITUTE('Network Data'!B20," ","")&amp;"_NPP"&amp;" = Flowfrom("&amp;SUBSTITUTE('Network Data'!B20," ","")&amp;") - "&amp;SUBSTITUTE('Network Data'!B20," ","")&amp;"_EX", IF(AND('Network Data'!$C$6=1,'Network Data'!$C$7=1,'Network Data'!C20 = 0,'Network Data'!D20 = 1,'Network Data'!G20&gt;0,'Network Data'!F20=0),SUBSTITUTE('Network Data'!B20," ","")&amp;"_NPP"&amp;" = Flowfrom("&amp;SUBSTITUTE('Network Data'!B20," ","")&amp;") - "&amp;SUBSTITUTE('Network Data'!B20," ","")&amp;"_R"&amp;" - "&amp;SUBSTITUTE('Network Data'!B20," ","")&amp;"_U", IF(AND('Network Data'!$C$6=0,'Network Data'!$C$7=0,'Network Data'!C20 = 0,'Network Data'!D20 = 1,'Network Data'!G20&gt;0,'Network Data'!F20=0),SUBSTITUTE('Network Data'!B20," ","")&amp;"_NPP"&amp;" = Flowfrom("&amp;SUBSTITUTE('Network Data'!B20," ","")&amp;") ", IF(AND('Network Data'!$C$6=1,'Network Data'!$C$7=1,'Network Data'!C20 = 0,'Network Data'!D20 = 0,'Network Data'!G20&gt;0,'Network Data'!F20=1),SUBSTITUTE('Network Data'!B20," ","")&amp;"_P"&amp;" = Flowfrom("&amp;SUBSTITUTE('Network Data'!B20," ","")&amp;") - "&amp;SUBSTITUTE('Network Data'!B20," ","")&amp;"_R"&amp;" - "&amp;SUBSTITUTE('Network Data'!B20," ","")&amp;"_U"&amp;" - "&amp;SUBSTITUTE('Network Data'!B20," ","")&amp;"_EX", IF(AND('Network Data'!$C$6=1,'Network Data'!$C$7=0,'Network Data'!C20 = 0,'Network Data'!D20 = 0,'Network Data'!G20&gt;0,'Network Data'!F20=1),SUBSTITUTE('Network Data'!B20," ","")&amp;"_P"&amp;" = Flowfrom("&amp;SUBSTITUTE('Network Data'!B20," ","")&amp;") - "&amp;SUBSTITUTE('Network Data'!B20," ","")&amp;"_R - "&amp;SUBSTITUTE('Network Data'!B20," ","")&amp;"_EX", IF(AND('Network Data'!$C$6=0,'Network Data'!$C$7=1,'Network Data'!C20 = 0,'Network Data'!D20 = 0,'Network Data'!G20&gt;0,'Network Data'!F20=0),SUBSTITUTE('Network Data'!B20," ","")&amp;"_P"&amp;" = Flowfrom("&amp;SUBSTITUTE('Network Data'!B20," ","")&amp;") - "&amp;SUBSTITUTE('Network Data'!B20," ","")&amp;"_U - "&amp;SUBSTITUTE('Network Data'!B20," ","")&amp;"_EX", IF(AND('Network Data'!$C$6=1,'Network Data'!$C$7=0,'Network Data'!C20 = 0,'Network Data'!D20 = 0,'Network Data'!G20&gt;0,'Network Data'!F20=0),SUBSTITUTE('Network Data'!B20," ","")&amp;"_P"&amp;" = Flowfrom("&amp;SUBSTITUTE('Network Data'!B20," ","")&amp;") - "&amp;SUBSTITUTE('Network Data'!B20," ","")&amp;"_R", IF(AND('Network Data'!$C$6=0,'Network Data'!$C$7=0,'Network Data'!C20 = 0,'Network Data'!D20 = 0,'Network Data'!G20&gt;0,'Network Data'!F20=1),SUBSTITUTE('Network Data'!B20," ","")&amp;"_P"&amp;" = Flowfrom("&amp;SUBSTITUTE('Network Data'!B20," ","")&amp;") - "&amp;SUBSTITUTE('Network Data'!B20," ","")&amp;"_EX", IF(AND('Network Data'!$C$6=1,'Network Data'!$C$7=1,'Network Data'!C20 = 0,'Network Data'!D20 = 0,'Network Data'!G20&gt;0,'Network Data'!F20=0),SUBSTITUTE('Network Data'!B20," ","")&amp;"_P"&amp;" = Flowfrom("&amp;SUBSTITUTE('Network Data'!B20," ","")&amp;") - "&amp;SUBSTITUTE('Network Data'!B20," ","")&amp;"_R"&amp;" - "&amp;SUBSTITUTE('Network Data'!B20," ","")&amp;"_U", IF(AND('Network Data'!$C$6=0,'Network Data'!$C$7=0,'Network Data'!C20 = 0,'Network Data'!D20 = 0,'Network Data'!G20&gt;0,'Network Data'!F20=0),SUBSTITUTE('Network Data'!B20," ","")&amp;"_P"&amp;" = Flowfrom("&amp;SUBSTITUTE('Network Data'!B20," ","")&amp;") ", ""))))))))))))))</f>
        <v/>
      </c>
      <c r="BD14" t="str">
        <f>IF(AND('Network Data'!$C$6=1,'Network Data'!$C$7=1,'Network Data'!C20 = 0, 'Network Data'!D20=1,'Network Data'!F20=1,'Network Data'!G20&gt;0), SUBSTITUTE('Network Data'!B20," ","")&amp;"_U"&amp;" = Flowto("&amp;SUBSTITUTE('Network Data'!B20," ","")&amp;") - "&amp;SUBSTITUTE('Network Data'!B20," ","")&amp;"_NPP"&amp;" - "&amp;SUBSTITUTE('Network Data'!B20," ","")&amp;"_R"&amp;" - "&amp;SUBSTITUTE('Network Data'!B20," ","")&amp;"_EX", IF(AND('Network Data'!$C$6=0,'Network Data'!$C$7=1,'Network Data'!C20 = 0, 'Network Data'!D20=1,'Network Data'!F20=1,'Network Data'!G20&gt;0), SUBSTITUTE('Network Data'!B20," ","")&amp;"_U"&amp;" = Flowto("&amp;SUBSTITUTE('Network Data'!B20," ","")&amp;") - "&amp;SUBSTITUTE('Network Data'!B20," ","")&amp;"_P"&amp;" - "&amp;SUBSTITUTE('Network Data'!B20," ","")&amp;"_EX", IF(AND('Network Data'!$C$6=0,'Network Data'!$C$7=1,'Network Data'!C20 = 0, 'Network Data'!D20=1,'Network Data'!F20=0,'Network Data'!G20&gt;0), SUBSTITUTE('Network Data'!B20," ","")&amp;"_U"&amp;" = Flowto("&amp;SUBSTITUTE('Network Data'!B20," ","")&amp;") - "&amp;SUBSTITUTE('Network Data'!B20," ","")&amp;"_P",IF(AND('Network Data'!$C$6=1,'Network Data'!$C$7=1,'Network Data'!C20 = 0, 'Network Data'!D20=0,'Network Data'!F20=1,'Network Data'!G20&gt;0), SUBSTITUTE('Network Data'!B20," ","")&amp;"_U"&amp;" = Flowto("&amp;SUBSTITUTE('Network Data'!B20," ","")&amp;") - "&amp;SUBSTITUTE('Network Data'!B20," ","")&amp;"_P"&amp;" - "&amp;SUBSTITUTE('Network Data'!B20," ","")&amp;"_R"&amp;" - "&amp;SUBSTITUTE('Network Data'!B20," ","")&amp;"_EX", IF(AND('Network Data'!$C$6=0,'Network Data'!$C$7=1,'Network Data'!C20 = 0, 'Network Data'!D20=0,'Network Data'!F20=1,'Network Data'!G20&gt;0), SUBSTITUTE('Network Data'!B20," ","")&amp;"_U"&amp;" = Flowto("&amp;SUBSTITUTE('Network Data'!B20," ","")&amp;") - "&amp;SUBSTITUTE('Network Data'!B20," ","")&amp;"_P"&amp;" - "&amp;SUBSTITUTE('Network Data'!B20," ","")&amp;"_EX", IF(AND('Network Data'!$C$6=0,'Network Data'!$C$7=1,'Network Data'!C20 = 0, 'Network Data'!D20=0,'Network Data'!F20=0,'Network Data'!G20&gt;0), SUBSTITUTE('Network Data'!B20," ","")&amp;"_U"&amp;" = Flowto("&amp;SUBSTITUTE('Network Data'!B20," ","")&amp;") - "&amp;SUBSTITUTE('Network Data'!B20," ","")&amp;"_P",IF(AND('Network Data'!$C$6=1,'Network Data'!$C$7=1,'Network Data'!C20 = 0, 'Network Data'!D20=0,'Network Data'!F20=0,'Network Data'!G20&gt;0), SUBSTITUTE('Network Data'!B20," ","")&amp;"_U"&amp;" = Flowto("&amp;SUBSTITUTE('Network Data'!B20," ","")&amp;") - "&amp;SUBSTITUTE('Network Data'!B20," ","")&amp;"_P - "&amp;SUBSTITUTE('Network Data'!B20," ","")&amp;"_R","")))))))</f>
        <v/>
      </c>
      <c r="BH14" t="str">
        <f>IF(AND('Network Data'!$C$6 = 1, 'Network Data'!C20 = 0, 'Network Data'!D20 = 0,'Network Data'!G20 &gt; 0, 'Network Data'!T20 &gt; 0),SUBSTITUTE('Network Data'!B20," ","")&amp;"_AE"&amp;" = "&amp;SUBSTITUTE('Network Data'!B20," ","")&amp;"_P"&amp;" + "&amp;SUBSTITUTE('Network Data'!B20," ","")&amp;"_R", IF(AND('Network Data'!$C$6 = 0, 'Network Data'!C20 = 0, 'Network Data'!D20 = 0,'Network Data'!G20 &gt; 0, 'Network Data'!T20 &gt; 0),SUBSTITUTE('Network Data'!B20," ","")&amp;" = "&amp;SUBSTITUTE('Network Data'!B20," ","")&amp;"_P",IF(AND('Network Data'!$C$6 = 1, 'Network Data'!C20 = 0, 'Network Data'!D20 = 0,'Network Data'!G20 &gt; 0, 'Network Data'!U20 &gt; 0),SUBSTITUTE('Network Data'!B20," ","")&amp;"_AE"&amp;" = "&amp;SUBSTITUTE('Network Data'!B20," ","")&amp;"_P"&amp;" + "&amp;SUBSTITUTE('Network Data'!B20," ","")&amp;"_R", IF(AND('Network Data'!$C$6 = 0, 'Network Data'!C20 = 0, 'Network Data'!D20 = 0,'Network Data'!G20 &gt; 0, 'Network Data'!U20 &gt; 0),SUBSTITUTE('Network Data'!B20," ","")&amp;" = "&amp;SUBSTITUTE('Network Data'!B20," ","")&amp;"_P",""))))</f>
        <v/>
      </c>
      <c r="BL14" t="str">
        <f xml:space="preserve"> IF('Network Data'!W20 &gt; 0, 'Network Data'!W20, "")</f>
        <v/>
      </c>
      <c r="BR14" t="str">
        <f>IF('Network Data'!V20&gt;0,SUBSTITUTE('Network Data'!V20, ",",""),"")</f>
        <v/>
      </c>
      <c r="BZ14" t="str">
        <f>IF(AND('Network Data'!$C$6=1,'Network Data'!C20=0,'Network Data'!D20=1,'Network Data'!G20&gt;0),SUBSTITUTE('Network Data'!B20," ","")&amp;"_GPP: CO2 -&gt; "&amp;SUBSTITUTE('Network Data'!B20," ",""),"")</f>
        <v/>
      </c>
      <c r="CB14" s="98"/>
      <c r="CD14" t="str">
        <f>IF(AND('Network Data'!$C$6 = 1,'Network Data'!C20 = 0, 'Network Data'!D20 = 1, 'Network Data'!G20 &gt; 0), SUBSTITUTE('Network Data'!B20, " ", "")&amp;"_R: "&amp;SUBSTITUTE('Network Data'!B20, " ", "")&amp;" -&gt; CO2", "")</f>
        <v/>
      </c>
      <c r="CE14" t="str">
        <f>IF(AND('Network Data'!$C$6 = 1,'Network Data'!C20 = 0, 'Network Data'!D20 = 0, 'Network Data'!G20 &gt; 0), SUBSTITUTE('Network Data'!B20, " ", "")&amp;"_R: "&amp;SUBSTITUTE('Network Data'!B20, " ", "")&amp;" -&gt; CO2", "")</f>
        <v/>
      </c>
      <c r="CG14" s="98"/>
      <c r="CI14" t="str">
        <f>IF(AND('Network Data'!C20 = 1, 'Network Data'!E20 = 1, 'Network Data'!G20 &gt; 0), SUBSTITUTE('Network Data'!B20, " ", "")&amp;"NLNode_IN: "&amp;SUBSTITUTE('Network Data'!B20, " ", "")&amp;"NLNodeInput -&gt; "&amp;SUBSTITUTE('Network Data'!B20, ",", "")&amp;"NLNode", IF(AND('Network Data'!C20 = 0, 'Network Data'!E20 = 1, 'Network Data'!G20 &gt; 0), SUBSTITUTE('Network Data'!B20, " ", "")&amp;"_IN: "&amp;SUBSTITUTE('Network Data'!B20, " ", "")&amp;"Input -&gt; "&amp;SUBSTITUTE('Network Data'!B20, ",", ""),""))</f>
        <v/>
      </c>
      <c r="CK14" s="98"/>
      <c r="CM14" t="str">
        <f>IF(AND('Network Data'!C20 = 1, 'Network Data'!F20 = 1, 'Network Data'!G20 &gt; 0), SUBSTITUTE('Network Data'!B20, " ", "")&amp;"NLNode_EX: "&amp;SUBSTITUTE('Network Data'!B20, " ", "")&amp;"NLNode -&gt; "&amp;SUBSTITUTE('Network Data'!B20, ",", "")&amp;"NLNodeExport", IF(AND('Network Data'!C20 = 0, 'Network Data'!F20 = 1, 'Network Data'!G20 &gt; 0), SUBSTITUTE('Network Data'!B20, " ", "")&amp;"_EX: "&amp;SUBSTITUTE('Network Data'!B20, " ", "")&amp;" -&gt; "&amp;SUBSTITUTE('Network Data'!B20, ",", "")&amp;"Export",""))</f>
        <v/>
      </c>
      <c r="CP14" t="str">
        <f>IF(AND('Network Data'!$C$6=1, 'Network Data'!C20=0,'Network Data'!D20=1,'Network Data'!G20&gt;0, 'Network Data'!L20&gt;0), SUBSTITUTE('Network Data'!B20," ",".")&amp;"_GPP &gt; "&amp;SUBSTITUTE('Network Data'!L20," ","."), IF(AND('Network Data'!$C$6=1, 'Network Data'!C20=0,'Network Data'!D20=0,'Network Data'!G20&gt;0, 'Network Data'!L20&gt;0), SUBSTITUTE('Network Data'!B20," ",".")&amp;"Q &gt; "&amp;SUBSTITUTE('Network Data'!L20," ","."), IF(AND('Network Data'!$C$6=0, 'Network Data'!C20=0,'Network Data'!D20=0,'Network Data'!G20&gt;0, 'Network Data'!L20&gt;0), SUBSTITUTE('Network Data'!B20," ",".")&amp;"Q &gt; "&amp;SUBSTITUTE('Network Data'!L20," ","."),"")))</f>
        <v/>
      </c>
      <c r="CQ14" t="str">
        <f>IF(AND('Network Data'!$C$6=1, 'Network Data'!C20=0,'Network Data'!D20=0,'Network Data'!G20&gt;0, 'Network Data'!L20&gt;0), SUBSTITUTE('Network Data'!B20," ",".")&amp;"Q &gt; "&amp;SUBSTITUTE('Network Data'!L20," ","."), IF(AND('Network Data'!$C$6=0, 'Network Data'!C20=0,'Network Data'!D20=0,'Network Data'!G20&gt;0, 'Network Data'!L20&gt;0), SUBSTITUTE('Network Data'!B20," ",".")&amp;"Q &gt; "&amp;SUBSTITUTE('Network Data'!L20," ","."),""))</f>
        <v/>
      </c>
      <c r="CR14" t="str">
        <f>IF(AND('Network Data'!$C$6=1, 'Network Data'!C20=0,'Network Data'!D20=1,'Network Data'!G20&gt;0, 'Network Data'!M20&gt;0), SUBSTITUTE('Network Data'!B20," ",".")&amp;"_GPP &lt; "&amp;SUBSTITUTE('Network Data'!M20," ","."),"")</f>
        <v/>
      </c>
      <c r="CS14" t="str">
        <f>IF(AND('Network Data'!$C$6=1, 'Network Data'!C20=0,'Network Data'!D20=0,'Network Data'!G20&gt;0, 'Network Data'!M20&gt;0), SUBSTITUTE('Network Data'!B20," ",".")&amp;"Q &lt; "&amp;SUBSTITUTE('Network Data'!M20," ","."),IF(AND('Network Data'!$C$6=0, 'Network Data'!C20=0,'Network Data'!D20=0,'Network Data'!G20&gt;0, 'Network Data'!M20&gt;0), SUBSTITUTE('Network Data'!B20," ",".")&amp;"Q &lt; "&amp;SUBSTITUTE('Network Data'!M20," ","."),""))</f>
        <v/>
      </c>
      <c r="CT14" t="str">
        <f>IF('Network Data'!M20&lt;'Network Data'!L20, "Warning, incompatible constraint", "" )</f>
        <v/>
      </c>
      <c r="CU14" t="str">
        <f>IF(AND('Network Data'!$C$6=1, 'Network Data'!C20 = 0, 'Network Data'!D20 = 1, 'Network Data'!G20 &gt; 0, 'Network Data'!N20&gt;0), SUBSTITUTE('Network Data'!B20, " ", ".")&amp;"_NPP"&amp;" &gt; "&amp;SUBSTITUTE('Network Data'!N20, ",","."), "")</f>
        <v/>
      </c>
      <c r="CV14" t="str">
        <f>IF(AND('Network Data'!$C$6=1, 'Network Data'!C20 = 0, 'Network Data'!D20 = 0, 'Network Data'!G20 &gt; 0, 'Network Data'!N20&gt;0), SUBSTITUTE('Network Data'!B20, " ", ".")&amp;"_P"&amp;" &gt; "&amp;SUBSTITUTE('Network Data'!N20, ",","."), IF(AND('Network Data'!$C$6=0, 'Network Data'!C20 = 0, 'Network Data'!G20 &gt; 0, 'Network Data'!N20&gt;0), SUBSTITUTE('Network Data'!B20, " ", ".")&amp;"_P"&amp;" &gt; "&amp;SUBSTITUTE('Network Data'!N20, ",","."),""))</f>
        <v/>
      </c>
      <c r="CW14" t="str">
        <f>IF(AND('Network Data'!$C$6=1, 'Network Data'!C20 = 0, 'Network Data'!D20 = 1, 'Network Data'!G20 &gt; 0, 'Network Data'!O20&gt;0), SUBSTITUTE('Network Data'!B20, " ", ".")&amp;"_NPP"&amp;" &lt; "&amp;SUBSTITUTE('Network Data'!O20, ",","."), "")</f>
        <v/>
      </c>
      <c r="CX14" t="str">
        <f>IF(AND('Network Data'!$C$6=1, 'Network Data'!C20 = 0, 'Network Data'!D20 = 0, 'Network Data'!G20 &gt; 0, 'Network Data'!O20&gt;0), SUBSTITUTE('Network Data'!B20, " ", ".")&amp;"_P"&amp;" &lt; "&amp;SUBSTITUTE('Network Data'!O20, ",","."), IF(AND('Network Data'!$C$6=0, 'Network Data'!C20 = 0, 'Network Data'!G20 &gt; 0, 'Network Data'!O20&gt;0), SUBSTITUTE('Network Data'!B20, " ", ".")&amp;"_P"&amp;" &lt; "&amp;SUBSTITUTE('Network Data'!O20, ",","."),""))</f>
        <v/>
      </c>
      <c r="CY14" t="str">
        <f>IF('Network Data'!O20&lt;'Network Data'!N20, "Warning, incompatible constraint", "" )</f>
        <v/>
      </c>
      <c r="CZ14" t="str">
        <f>IF(AND('Network Data'!$C$6 = 1, 'Network Data'!C20 = 0, 'Network Data'!D20 = 1, 'Network Data'!G20 &gt; 0, 'Network Data'!P20 &gt; 0), SUBSTITUTE('Network Data'!B20, " ", ".")&amp;"_R &gt; "&amp;SUBSTITUTE('Network Data'!P20, ",","."),"")</f>
        <v/>
      </c>
      <c r="DA14" t="str">
        <f>IF(AND('Network Data'!$C$6 = 1, 'Network Data'!C20 = 0, 'Network Data'!D20 = 0, 'Network Data'!G20 &gt; 0, 'Network Data'!P20 &gt; 0), SUBSTITUTE('Network Data'!B20, " ", ".")&amp;"_R &gt; "&amp;SUBSTITUTE('Network Data'!P20, ",","."),"")</f>
        <v/>
      </c>
      <c r="DB14" t="str">
        <f>IF(AND('Network Data'!$C$6 = 1, 'Network Data'!C20 = 0, 'Network Data'!D20 = 1, 'Network Data'!G20 &gt; 0, 'Network Data'!Q20 &gt; 0), SUBSTITUTE('Network Data'!B20, " ", ".")&amp;"_R &lt; "&amp;SUBSTITUTE('Network Data'!Q20, ",","."),"")</f>
        <v/>
      </c>
      <c r="DC14" t="str">
        <f>IF(AND('Network Data'!$C$6 = 1, 'Network Data'!C20 = 0, 'Network Data'!D20 = 0, 'Network Data'!G20 &gt; 0, 'Network Data'!Q20 &gt; 0), SUBSTITUTE('Network Data'!B20, " ", ".")&amp;"_R &lt; "&amp;SUBSTITUTE('Network Data'!Q20, ",","."),"")</f>
        <v/>
      </c>
      <c r="DD14" t="str">
        <f>IF(AND('Network Data'!$C$7 = 1, 'Network Data'!C20 = 0, 'Network Data'!D20 =1, 'Network Data'!G20 &gt; 0, 'Network Data'!R20 &gt; 0), SUBSTITUTE('Network Data'!B20, ",",".")&amp;"_U &gt; "&amp;SUBSTITUTE('Network Data'!R20, ",","."),"")</f>
        <v/>
      </c>
      <c r="DE14" t="str">
        <f>IF(AND('Network Data'!$C$7 = 1, 'Network Data'!C20 = 0, 'Network Data'!D20 =0, 'Network Data'!G20 &gt; 0, 'Network Data'!R20 &gt; 0), SUBSTITUTE('Network Data'!B20, ",",".")&amp;"_U &gt; "&amp;SUBSTITUTE('Network Data'!R20, ",","."),"")</f>
        <v/>
      </c>
      <c r="DF14" t="str">
        <f>IF(AND('Network Data'!$C$7 = 1, 'Network Data'!C20 = 0, 'Network Data'!D20 = 1, 'Network Data'!G20 &gt; 0, 'Network Data'!S20 &gt; 0), SUBSTITUTE('Network Data'!B20, ",",".")&amp;"_U &lt; "&amp;SUBSTITUTE('Network Data'!S20, ",","."),"")</f>
        <v/>
      </c>
      <c r="DG14" t="str">
        <f>IF(AND('Network Data'!$C$7 = 1, 'Network Data'!C20 = 0, 'Network Data'!D20 = 0, 'Network Data'!G20 &gt; 0, 'Network Data'!S20 &gt; 0), SUBSTITUTE('Network Data'!B20, ",",".")&amp;"_U &lt; "&amp;SUBSTITUTE('Network Data'!S20, ",","."),"")</f>
        <v/>
      </c>
      <c r="DJ14" t="str">
        <f>IF(AND('Network Data'!C20 = 0, 'Network Data'!E20 = 1,'Network Data'!G20 &gt; 0, 'Network Data'!H20 &gt; 0), SUBSTITUTE('Network Data'!B20, " ", ".")&amp;"_IN &gt; "&amp;SUBSTITUTE('Network Data'!H20,",","."), IF(AND('Network Data'!C20 = 1, 'Network Data'!E20 = 1,'Network Data'!G20 &gt; 0, 'Network Data'!H20 &gt; 0), SUBSTITUTE('Network Data'!B20, " ", ".")&amp;"NLNode_IN &gt; "&amp;SUBSTITUTE('Network Data'!H20,",","."), ""))</f>
        <v/>
      </c>
      <c r="DL14" t="str">
        <f>IF(AND('Network Data'!C20 = 0, 'Network Data'!E20 = 1,'Network Data'!G20 &gt; 0, 'Network Data'!I20 &gt; 0), SUBSTITUTE('Network Data'!B20, " ", ".")&amp;"_IN &lt; "&amp;SUBSTITUTE('Network Data'!I20,",","."), IF(AND('Network Data'!C20 = 1, 'Network Data'!E20 = 1,'Network Data'!G20 &gt; 0, 'Network Data'!H20 &gt; 0), SUBSTITUTE('Network Data'!B20, " ", ".")&amp;"NLNode_IN &lt; "&amp;SUBSTITUTE('Network Data'!I20,",","."), ""))</f>
        <v/>
      </c>
      <c r="DP14" t="str">
        <f>IF(AND('Network Data'!C20 = 0, 'Network Data'!F20 = 1,'Network Data'!G20 &gt; 0, 'Network Data'!J20 &gt; 0), SUBSTITUTE('Network Data'!B20, " ", ".")&amp;"_EX &gt; "&amp;SUBSTITUTE('Network Data'!J20,",","."), IF(AND('Network Data'!C20 = 1, 'Network Data'!F20 = 1,'Network Data'!G20 &gt; 0, 'Network Data'!J20 &gt; 0), SUBSTITUTE('Network Data'!B20, " ", ".")&amp;"NLNode_EX &gt; "&amp;SUBSTITUTE('Network Data'!J20,",","."), ""))</f>
        <v/>
      </c>
      <c r="DR14" t="str">
        <f>IF(AND('Network Data'!C20 = 0, 'Network Data'!F20 = 1,'Network Data'!G20 &gt; 0, 'Network Data'!K20 &gt; 0), SUBSTITUTE('Network Data'!B20, " ", ".")&amp;"_EX &lt; "&amp;SUBSTITUTE('Network Data'!K20,",","."), IF(AND('Network Data'!C20 = 1, 'Network Data'!F20 = 1,'Network Data'!G20 &gt; 0, 'Network Data'!K20 &gt; 0), SUBSTITUTE('Network Data'!B20, " ", ".")&amp;"NLNode_EX &lt; "&amp;SUBSTITUTE('Network Data'!K20,",","."), ""))</f>
        <v/>
      </c>
      <c r="DV14" t="str">
        <f>IF(AND('Network Data'!C20=0, 'Network Data'!D20=0, 'Network Data'!G20&gt;0, 'Network Data'!T20&gt;0), SUBSTITUTE('Network Data'!B20," ",".")&amp;"_AE &gt; "&amp;SUBSTITUTE('Network Data'!T20,",","."),"")</f>
        <v/>
      </c>
      <c r="DW14" t="str">
        <f>IF(AND('Network Data'!C20=0, 'Network Data'!D20=0, 'Network Data'!G20&gt;0, 'Network Data'!U20&gt;0), SUBSTITUTE('Network Data'!B20," ",".")&amp;"_AE &lt; "&amp;SUBSTITUTE('Network Data'!U20,",","."),"")</f>
        <v/>
      </c>
      <c r="EA14" t="str">
        <f>IF(AND('Network Data'!X20 &gt;0), 'Network Data'!X20, "")</f>
        <v/>
      </c>
      <c r="EB14" s="22"/>
      <c r="EC14" s="22"/>
      <c r="FD14"/>
      <c r="FE14"/>
      <c r="FF14"/>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row>
    <row r="15" spans="1:218" x14ac:dyDescent="0.3">
      <c r="A15" s="7">
        <v>10</v>
      </c>
      <c r="B15" t="str">
        <f>IF(AND('Network Data'!C21 = 0, 'Network Data'!G21 &gt;0), SUBSTITUTE('Network Data'!B21, " ", ""), IF(AND('Network Data'!C21 = 1, 'Network Data'!G21 &gt; 0), SUBSTITUTE('Network Data'!B21&amp;"NLNode", " ",""), ""))</f>
        <v/>
      </c>
      <c r="H15" s="98"/>
      <c r="AE15" t="str">
        <f>IF(AND('Network Data'!C21 = 0, 'Network Data'!G21 &gt;0), SUBSTITUTE('Network Data'!B21, " ", "")&amp;" = "&amp;SUBSTITUTE('Network Data'!G21, ",", "."), "")</f>
        <v/>
      </c>
      <c r="AF15" t="str">
        <f>IF(AND('Network Data'!C21 = 1, 'Network Data'!G21 &gt;0), SUBSTITUTE('Network Data'!B21, " ", "")&amp;"NLNode"&amp;" = "&amp;SUBSTITUTE('Network Data'!G21, ",", "."), "")</f>
        <v/>
      </c>
      <c r="AM15" t="str">
        <f>IF(AND('Network Data'!C21 = 0, 'Network Data'!G21 &gt; 0, 'Network Data'!E21 = 1), SUBSTITUTE('Network Data'!B21, " ", "")&amp;"Input", IF(AND('Network Data'!C21 = 1, 'Network Data'!G21 &gt; 0, 'Network Data'!E21 = 1), SUBSTITUTE('Network Data'!B21, " ", "")&amp;"NLNodeInput",""))</f>
        <v/>
      </c>
      <c r="AN15" t="str">
        <f>IF(AND('Network Data'!C21 = 0, 'Network Data'!G21 &gt; 0, 'Network Data'!F21 = 1), SUBSTITUTE('Network Data'!B21, " ", "")&amp;"Export", IF(AND('Network Data'!C21 = 1, 'Network Data'!G21 &gt; 0, 'Network Data'!F21 = 1), SUBSTITUTE('Network Data'!B21, " ", "")&amp;"NLNodeExport",""))</f>
        <v/>
      </c>
      <c r="AV15" t="str">
        <f>IF(AND('Network Data'!$C$6=1, 'Network Data'!C21 = 0, 'Network Data'!D21=1,'Network Data'!G21&gt;0,'Network Data'!E21=1), SUBSTITUTE('Network Data'!B21," ","")&amp;"_GPP"&amp;" = "&amp;"Flowto("&amp;SUBSTITUTE('Network Data'!B21," ","")&amp;")"&amp;" - "&amp;SUBSTITUTE('Network Data'!B21," ","")&amp;"_IN", IF(AND('Network Data'!$C$6=1, 'Network Data'!C21 = 0, 'Network Data'!D21=1,'Network Data'!G21&gt;0,'Network Data'!E21=0), SUBSTITUTE('Network Data'!B21," ","")&amp;"_GPP"&amp;" = "&amp;"Flowto("&amp;SUBSTITUTE('Network Data'!B21," ","")&amp;")", IF(OR('Network Data'!$C$6=1, 'Network Data'!$C$6=0), IF(AND('Network Data'!C21 = 0,'Network Data'!G21&gt;0,'Network Data'!E21=1), SUBSTITUTE('Network Data'!B21," ","")&amp;"_Q"&amp;" = "&amp;"Flowto("&amp;SUBSTITUTE('Network Data'!B21," ","")&amp;")"&amp;" - "&amp;SUBSTITUTE('Network Data'!B21," ","")&amp;"_IN", IF(AND('Network Data'!C21 = 0,'Network Data'!G21&gt;0,'Network Data'!E21=0), SUBSTITUTE('Network Data'!B21," ","")&amp;"_Q"&amp;" = "&amp;"Flowto("&amp;SUBSTITUTE('Network Data'!B21," ","")&amp;")","")))))</f>
        <v/>
      </c>
      <c r="AZ15" t="str">
        <f>IF(AND('Network Data'!$C$6=1,'Network Data'!$C$7=1,'Network Data'!C21 = 0,'Network Data'!D21 = 1,'Network Data'!G21&gt;0,'Network Data'!F21=1),SUBSTITUTE('Network Data'!B21," ","")&amp;"_NPP"&amp;" = Flowfrom("&amp;SUBSTITUTE('Network Data'!B21," ","")&amp;") - "&amp;SUBSTITUTE('Network Data'!B21," ","")&amp;"_R"&amp;" - "&amp;SUBSTITUTE('Network Data'!B21," ","")&amp;"_U"&amp;" - "&amp;SUBSTITUTE('Network Data'!B21," ","")&amp;"_EX", IF(AND('Network Data'!$C$6=1,'Network Data'!$C$7=0,'Network Data'!C21 = 0,'Network Data'!D21 = 1,'Network Data'!G21&gt;0,'Network Data'!F21=1),SUBSTITUTE('Network Data'!B21," ","")&amp;"_NPP"&amp;" = Flowfrom("&amp;SUBSTITUTE('Network Data'!B21," ","")&amp;") - "&amp;SUBSTITUTE('Network Data'!B21," ","")&amp;"_R - "&amp;SUBSTITUTE('Network Data'!B21," ","")&amp;"_EX", IF(AND('Network Data'!$C$6=0,'Network Data'!$C$7=1,'Network Data'!C21 = 0,'Network Data'!D21 = 1,'Network Data'!G21&gt;0,'Network Data'!F21=0),SUBSTITUTE('Network Data'!B21," ","")&amp;"_NPP"&amp;" = Flowfrom("&amp;SUBSTITUTE('Network Data'!B21," ","")&amp;") - "&amp;SUBSTITUTE('Network Data'!B21," ","")&amp;"_U - "&amp;SUBSTITUTE('Network Data'!B21," ","")&amp;"_EX", IF(AND('Network Data'!$C$6=1,'Network Data'!$C$7=0,'Network Data'!C21 = 0,'Network Data'!D21 = 1,'Network Data'!G21&gt;0,'Network Data'!F21=0),SUBSTITUTE('Network Data'!B21," ","")&amp;"_NPP"&amp;" = Flowfrom("&amp;SUBSTITUTE('Network Data'!B21," ","")&amp;") - "&amp;SUBSTITUTE('Network Data'!B21," ","")&amp;"_R", IF(AND('Network Data'!$C$6=0,'Network Data'!$C$7=0,'Network Data'!C21 = 0,'Network Data'!D21 = 1,'Network Data'!G21&gt;0,'Network Data'!F21=1),SUBSTITUTE('Network Data'!B21," ","")&amp;"_NPP"&amp;" = Flowfrom("&amp;SUBSTITUTE('Network Data'!B21," ","")&amp;") - "&amp;SUBSTITUTE('Network Data'!B21," ","")&amp;"_EX", IF(AND('Network Data'!$C$6=1,'Network Data'!$C$7=1,'Network Data'!C21 = 0,'Network Data'!D21 = 1,'Network Data'!G21&gt;0,'Network Data'!F21=0),SUBSTITUTE('Network Data'!B21," ","")&amp;"_NPP"&amp;" = Flowfrom("&amp;SUBSTITUTE('Network Data'!B21," ","")&amp;") - "&amp;SUBSTITUTE('Network Data'!B21," ","")&amp;"_R"&amp;" - "&amp;SUBSTITUTE('Network Data'!B21," ","")&amp;"_U", IF(AND('Network Data'!$C$6=0,'Network Data'!$C$7=0,'Network Data'!C21 = 0,'Network Data'!D21 = 1,'Network Data'!G21&gt;0,'Network Data'!F21=0),SUBSTITUTE('Network Data'!B21," ","")&amp;"_NPP"&amp;" = Flowfrom("&amp;SUBSTITUTE('Network Data'!B21," ","")&amp;") ", IF(AND('Network Data'!$C$6=1,'Network Data'!$C$7=1,'Network Data'!C21 = 0,'Network Data'!D21 = 0,'Network Data'!G21&gt;0,'Network Data'!F21=1),SUBSTITUTE('Network Data'!B21," ","")&amp;"_P"&amp;" = Flowfrom("&amp;SUBSTITUTE('Network Data'!B21," ","")&amp;") - "&amp;SUBSTITUTE('Network Data'!B21," ","")&amp;"_R"&amp;" - "&amp;SUBSTITUTE('Network Data'!B21," ","")&amp;"_U"&amp;" - "&amp;SUBSTITUTE('Network Data'!B21," ","")&amp;"_EX", IF(AND('Network Data'!$C$6=1,'Network Data'!$C$7=0,'Network Data'!C21 = 0,'Network Data'!D21 = 0,'Network Data'!G21&gt;0,'Network Data'!F21=1),SUBSTITUTE('Network Data'!B21," ","")&amp;"_P"&amp;" = Flowfrom("&amp;SUBSTITUTE('Network Data'!B21," ","")&amp;") - "&amp;SUBSTITUTE('Network Data'!B21," ","")&amp;"_R - "&amp;SUBSTITUTE('Network Data'!B21," ","")&amp;"_EX", IF(AND('Network Data'!$C$6=0,'Network Data'!$C$7=1,'Network Data'!C21 = 0,'Network Data'!D21 = 0,'Network Data'!G21&gt;0,'Network Data'!F21=0),SUBSTITUTE('Network Data'!B21," ","")&amp;"_P"&amp;" = Flowfrom("&amp;SUBSTITUTE('Network Data'!B21," ","")&amp;") - "&amp;SUBSTITUTE('Network Data'!B21," ","")&amp;"_U - "&amp;SUBSTITUTE('Network Data'!B21," ","")&amp;"_EX", IF(AND('Network Data'!$C$6=1,'Network Data'!$C$7=0,'Network Data'!C21 = 0,'Network Data'!D21 = 0,'Network Data'!G21&gt;0,'Network Data'!F21=0),SUBSTITUTE('Network Data'!B21," ","")&amp;"_P"&amp;" = Flowfrom("&amp;SUBSTITUTE('Network Data'!B21," ","")&amp;") - "&amp;SUBSTITUTE('Network Data'!B21," ","")&amp;"_R", IF(AND('Network Data'!$C$6=0,'Network Data'!$C$7=0,'Network Data'!C21 = 0,'Network Data'!D21 = 0,'Network Data'!G21&gt;0,'Network Data'!F21=1),SUBSTITUTE('Network Data'!B21," ","")&amp;"_P"&amp;" = Flowfrom("&amp;SUBSTITUTE('Network Data'!B21," ","")&amp;") - "&amp;SUBSTITUTE('Network Data'!B21," ","")&amp;"_EX", IF(AND('Network Data'!$C$6=1,'Network Data'!$C$7=1,'Network Data'!C21 = 0,'Network Data'!D21 = 0,'Network Data'!G21&gt;0,'Network Data'!F21=0),SUBSTITUTE('Network Data'!B21," ","")&amp;"_P"&amp;" = Flowfrom("&amp;SUBSTITUTE('Network Data'!B21," ","")&amp;") - "&amp;SUBSTITUTE('Network Data'!B21," ","")&amp;"_R"&amp;" - "&amp;SUBSTITUTE('Network Data'!B21," ","")&amp;"_U", IF(AND('Network Data'!$C$6=0,'Network Data'!$C$7=0,'Network Data'!C21 = 0,'Network Data'!D21 = 0,'Network Data'!G21&gt;0,'Network Data'!F21=0),SUBSTITUTE('Network Data'!B21," ","")&amp;"_P"&amp;" = Flowfrom("&amp;SUBSTITUTE('Network Data'!B21," ","")&amp;") ", ""))))))))))))))</f>
        <v/>
      </c>
      <c r="BD15" t="str">
        <f>IF(AND('Network Data'!$C$6=1,'Network Data'!$C$7=1,'Network Data'!C21 = 0, 'Network Data'!D21=1,'Network Data'!F21=1,'Network Data'!G21&gt;0), SUBSTITUTE('Network Data'!B21," ","")&amp;"_U"&amp;" = Flowto("&amp;SUBSTITUTE('Network Data'!B21," ","")&amp;") - "&amp;SUBSTITUTE('Network Data'!B21," ","")&amp;"_NPP"&amp;" - "&amp;SUBSTITUTE('Network Data'!B21," ","")&amp;"_R"&amp;" - "&amp;SUBSTITUTE('Network Data'!B21," ","")&amp;"_EX", IF(AND('Network Data'!$C$6=0,'Network Data'!$C$7=1,'Network Data'!C21 = 0, 'Network Data'!D21=1,'Network Data'!F21=1,'Network Data'!G21&gt;0), SUBSTITUTE('Network Data'!B21," ","")&amp;"_U"&amp;" = Flowto("&amp;SUBSTITUTE('Network Data'!B21," ","")&amp;") - "&amp;SUBSTITUTE('Network Data'!B21," ","")&amp;"_P"&amp;" - "&amp;SUBSTITUTE('Network Data'!B21," ","")&amp;"_EX", IF(AND('Network Data'!$C$6=0,'Network Data'!$C$7=1,'Network Data'!C21 = 0, 'Network Data'!D21=1,'Network Data'!F21=0,'Network Data'!G21&gt;0), SUBSTITUTE('Network Data'!B21," ","")&amp;"_U"&amp;" = Flowto("&amp;SUBSTITUTE('Network Data'!B21," ","")&amp;") - "&amp;SUBSTITUTE('Network Data'!B21," ","")&amp;"_P",IF(AND('Network Data'!$C$6=1,'Network Data'!$C$7=1,'Network Data'!C21 = 0, 'Network Data'!D21=0,'Network Data'!F21=1,'Network Data'!G21&gt;0), SUBSTITUTE('Network Data'!B21," ","")&amp;"_U"&amp;" = Flowto("&amp;SUBSTITUTE('Network Data'!B21," ","")&amp;") - "&amp;SUBSTITUTE('Network Data'!B21," ","")&amp;"_P"&amp;" - "&amp;SUBSTITUTE('Network Data'!B21," ","")&amp;"_R"&amp;" - "&amp;SUBSTITUTE('Network Data'!B21," ","")&amp;"_EX", IF(AND('Network Data'!$C$6=0,'Network Data'!$C$7=1,'Network Data'!C21 = 0, 'Network Data'!D21=0,'Network Data'!F21=1,'Network Data'!G21&gt;0), SUBSTITUTE('Network Data'!B21," ","")&amp;"_U"&amp;" = Flowto("&amp;SUBSTITUTE('Network Data'!B21," ","")&amp;") - "&amp;SUBSTITUTE('Network Data'!B21," ","")&amp;"_P"&amp;" - "&amp;SUBSTITUTE('Network Data'!B21," ","")&amp;"_EX", IF(AND('Network Data'!$C$6=0,'Network Data'!$C$7=1,'Network Data'!C21 = 0, 'Network Data'!D21=0,'Network Data'!F21=0,'Network Data'!G21&gt;0), SUBSTITUTE('Network Data'!B21," ","")&amp;"_U"&amp;" = Flowto("&amp;SUBSTITUTE('Network Data'!B21," ","")&amp;") - "&amp;SUBSTITUTE('Network Data'!B21," ","")&amp;"_P",IF(AND('Network Data'!$C$6=1,'Network Data'!$C$7=1,'Network Data'!C21 = 0, 'Network Data'!D21=0,'Network Data'!F21=0,'Network Data'!G21&gt;0), SUBSTITUTE('Network Data'!B21," ","")&amp;"_U"&amp;" = Flowto("&amp;SUBSTITUTE('Network Data'!B21," ","")&amp;") - "&amp;SUBSTITUTE('Network Data'!B21," ","")&amp;"_P - "&amp;SUBSTITUTE('Network Data'!B21," ","")&amp;"_R","")))))))</f>
        <v/>
      </c>
      <c r="BH15" t="str">
        <f>IF(AND('Network Data'!$C$6 = 1, 'Network Data'!C21 = 0, 'Network Data'!D21 = 0,'Network Data'!G21 &gt; 0, 'Network Data'!T21 &gt; 0),SUBSTITUTE('Network Data'!B21," ","")&amp;"_AE"&amp;" = "&amp;SUBSTITUTE('Network Data'!B21," ","")&amp;"_P"&amp;" + "&amp;SUBSTITUTE('Network Data'!B21," ","")&amp;"_R", IF(AND('Network Data'!$C$6 = 0, 'Network Data'!C21 = 0, 'Network Data'!D21 = 0,'Network Data'!G21 &gt; 0, 'Network Data'!T21 &gt; 0),SUBSTITUTE('Network Data'!B21," ","")&amp;" = "&amp;SUBSTITUTE('Network Data'!B21," ","")&amp;"_P",IF(AND('Network Data'!$C$6 = 1, 'Network Data'!C21 = 0, 'Network Data'!D21 = 0,'Network Data'!G21 &gt; 0, 'Network Data'!U21 &gt; 0),SUBSTITUTE('Network Data'!B21," ","")&amp;"_AE"&amp;" = "&amp;SUBSTITUTE('Network Data'!B21," ","")&amp;"_P"&amp;" + "&amp;SUBSTITUTE('Network Data'!B21," ","")&amp;"_R", IF(AND('Network Data'!$C$6 = 0, 'Network Data'!C21 = 0, 'Network Data'!D21 = 0,'Network Data'!G21 &gt; 0, 'Network Data'!U21 &gt; 0),SUBSTITUTE('Network Data'!B21," ","")&amp;" = "&amp;SUBSTITUTE('Network Data'!B21," ","")&amp;"_P",""))))</f>
        <v/>
      </c>
      <c r="BL15" t="str">
        <f xml:space="preserve"> IF('Network Data'!W21 &gt; 0, 'Network Data'!W21, "")</f>
        <v/>
      </c>
      <c r="BR15" t="str">
        <f>IF('Network Data'!V21&gt;0,SUBSTITUTE('Network Data'!V21, ",",""),"")</f>
        <v/>
      </c>
      <c r="BZ15" t="str">
        <f>IF(AND('Network Data'!$C$6=1,'Network Data'!C21=0,'Network Data'!D21=1,'Network Data'!G21&gt;0),SUBSTITUTE('Network Data'!B21," ","")&amp;"_GPP: CO2 -&gt; "&amp;SUBSTITUTE('Network Data'!B21," ",""),"")</f>
        <v/>
      </c>
      <c r="CB15" s="98"/>
      <c r="CD15" t="str">
        <f>IF(AND('Network Data'!$C$6 = 1,'Network Data'!C21 = 0, 'Network Data'!D21 = 1, 'Network Data'!G21 &gt; 0), SUBSTITUTE('Network Data'!B21, " ", "")&amp;"_R: "&amp;SUBSTITUTE('Network Data'!B21, " ", "")&amp;" -&gt; CO2", "")</f>
        <v/>
      </c>
      <c r="CE15" t="str">
        <f>IF(AND('Network Data'!$C$6 = 1,'Network Data'!C21 = 0, 'Network Data'!D21 = 0, 'Network Data'!G21 &gt; 0), SUBSTITUTE('Network Data'!B21, " ", "")&amp;"_R: "&amp;SUBSTITUTE('Network Data'!B21, " ", "")&amp;" -&gt; CO2", "")</f>
        <v/>
      </c>
      <c r="CG15" s="98"/>
      <c r="CI15" t="str">
        <f>IF(AND('Network Data'!C21 = 1, 'Network Data'!E21 = 1, 'Network Data'!G21 &gt; 0), SUBSTITUTE('Network Data'!B21, " ", "")&amp;"NLNode_IN: "&amp;SUBSTITUTE('Network Data'!B21, " ", "")&amp;"NLNodeInput -&gt; "&amp;SUBSTITUTE('Network Data'!B21, ",", "")&amp;"NLNode", IF(AND('Network Data'!C21 = 0, 'Network Data'!E21 = 1, 'Network Data'!G21 &gt; 0), SUBSTITUTE('Network Data'!B21, " ", "")&amp;"_IN: "&amp;SUBSTITUTE('Network Data'!B21, " ", "")&amp;"Input -&gt; "&amp;SUBSTITUTE('Network Data'!B21, ",", ""),""))</f>
        <v/>
      </c>
      <c r="CK15" s="98"/>
      <c r="CM15" t="str">
        <f>IF(AND('Network Data'!C21 = 1, 'Network Data'!F21 = 1, 'Network Data'!G21 &gt; 0), SUBSTITUTE('Network Data'!B21, " ", "")&amp;"NLNode_EX: "&amp;SUBSTITUTE('Network Data'!B21, " ", "")&amp;"NLNode -&gt; "&amp;SUBSTITUTE('Network Data'!B21, ",", "")&amp;"NLNodeExport", IF(AND('Network Data'!C21 = 0, 'Network Data'!F21 = 1, 'Network Data'!G21 &gt; 0), SUBSTITUTE('Network Data'!B21, " ", "")&amp;"_EX: "&amp;SUBSTITUTE('Network Data'!B21, " ", "")&amp;" -&gt; "&amp;SUBSTITUTE('Network Data'!B21, ",", "")&amp;"Export",""))</f>
        <v/>
      </c>
      <c r="CP15" t="str">
        <f>IF(AND('Network Data'!$C$6=1, 'Network Data'!C21=0,'Network Data'!D21=1,'Network Data'!G21&gt;0, 'Network Data'!L21&gt;0), SUBSTITUTE('Network Data'!B21," ",".")&amp;"_GPP &gt; "&amp;SUBSTITUTE('Network Data'!L21," ","."), IF(AND('Network Data'!$C$6=1, 'Network Data'!C21=0,'Network Data'!D21=0,'Network Data'!G21&gt;0, 'Network Data'!L21&gt;0), SUBSTITUTE('Network Data'!B21," ",".")&amp;"Q &gt; "&amp;SUBSTITUTE('Network Data'!L21," ","."), IF(AND('Network Data'!$C$6=0, 'Network Data'!C21=0,'Network Data'!D21=0,'Network Data'!G21&gt;0, 'Network Data'!L21&gt;0), SUBSTITUTE('Network Data'!B21," ",".")&amp;"Q &gt; "&amp;SUBSTITUTE('Network Data'!L21," ","."),"")))</f>
        <v/>
      </c>
      <c r="CQ15" t="str">
        <f>IF(AND('Network Data'!$C$6=1, 'Network Data'!C21=0,'Network Data'!D21=0,'Network Data'!G21&gt;0, 'Network Data'!L21&gt;0), SUBSTITUTE('Network Data'!B21," ",".")&amp;"Q &gt; "&amp;SUBSTITUTE('Network Data'!L21," ","."), IF(AND('Network Data'!$C$6=0, 'Network Data'!C21=0,'Network Data'!D21=0,'Network Data'!G21&gt;0, 'Network Data'!L21&gt;0), SUBSTITUTE('Network Data'!B21," ",".")&amp;"Q &gt; "&amp;SUBSTITUTE('Network Data'!L21," ","."),""))</f>
        <v/>
      </c>
      <c r="CR15" t="str">
        <f>IF(AND('Network Data'!$C$6=1, 'Network Data'!C21=0,'Network Data'!D21=1,'Network Data'!G21&gt;0, 'Network Data'!M21&gt;0), SUBSTITUTE('Network Data'!B21," ",".")&amp;"_GPP &lt; "&amp;SUBSTITUTE('Network Data'!M21," ","."),"")</f>
        <v/>
      </c>
      <c r="CS15" t="str">
        <f>IF(AND('Network Data'!$C$6=1, 'Network Data'!C21=0,'Network Data'!D21=0,'Network Data'!G21&gt;0, 'Network Data'!M21&gt;0), SUBSTITUTE('Network Data'!B21," ",".")&amp;"Q &lt; "&amp;SUBSTITUTE('Network Data'!M21," ","."),IF(AND('Network Data'!$C$6=0, 'Network Data'!C21=0,'Network Data'!D21=0,'Network Data'!G21&gt;0, 'Network Data'!M21&gt;0), SUBSTITUTE('Network Data'!B21," ",".")&amp;"Q &lt; "&amp;SUBSTITUTE('Network Data'!M21," ","."),""))</f>
        <v/>
      </c>
      <c r="CT15" t="str">
        <f>IF('Network Data'!M21&lt;'Network Data'!L21, "Warning, incompatible constraint", "" )</f>
        <v/>
      </c>
      <c r="CU15" t="str">
        <f>IF(AND('Network Data'!$C$6=1, 'Network Data'!C21 = 0, 'Network Data'!D21 = 1, 'Network Data'!G21 &gt; 0, 'Network Data'!N21&gt;0), SUBSTITUTE('Network Data'!B21, " ", ".")&amp;"_NPP"&amp;" &gt; "&amp;SUBSTITUTE('Network Data'!N21, ",","."), "")</f>
        <v/>
      </c>
      <c r="CV15" t="str">
        <f>IF(AND('Network Data'!$C$6=1, 'Network Data'!C21 = 0, 'Network Data'!D21 = 0, 'Network Data'!G21 &gt; 0, 'Network Data'!N21&gt;0), SUBSTITUTE('Network Data'!B21, " ", ".")&amp;"_P"&amp;" &gt; "&amp;SUBSTITUTE('Network Data'!N21, ",","."), IF(AND('Network Data'!$C$6=0, 'Network Data'!C21 = 0, 'Network Data'!G21 &gt; 0, 'Network Data'!N21&gt;0), SUBSTITUTE('Network Data'!B21, " ", ".")&amp;"_P"&amp;" &gt; "&amp;SUBSTITUTE('Network Data'!N21, ",","."),""))</f>
        <v/>
      </c>
      <c r="CW15" t="str">
        <f>IF(AND('Network Data'!$C$6=1, 'Network Data'!C21 = 0, 'Network Data'!D21 = 1, 'Network Data'!G21 &gt; 0, 'Network Data'!O21&gt;0), SUBSTITUTE('Network Data'!B21, " ", ".")&amp;"_NPP"&amp;" &lt; "&amp;SUBSTITUTE('Network Data'!O21, ",","."), "")</f>
        <v/>
      </c>
      <c r="CX15" t="str">
        <f>IF(AND('Network Data'!$C$6=1, 'Network Data'!C21 = 0, 'Network Data'!D21 = 0, 'Network Data'!G21 &gt; 0, 'Network Data'!O21&gt;0), SUBSTITUTE('Network Data'!B21, " ", ".")&amp;"_P"&amp;" &lt; "&amp;SUBSTITUTE('Network Data'!O21, ",","."), IF(AND('Network Data'!$C$6=0, 'Network Data'!C21 = 0, 'Network Data'!G21 &gt; 0, 'Network Data'!O21&gt;0), SUBSTITUTE('Network Data'!B21, " ", ".")&amp;"_P"&amp;" &lt; "&amp;SUBSTITUTE('Network Data'!O21, ",","."),""))</f>
        <v/>
      </c>
      <c r="CY15" t="str">
        <f>IF('Network Data'!O21&lt;'Network Data'!N21, "Warning, incompatible constraint", "" )</f>
        <v/>
      </c>
      <c r="CZ15" t="str">
        <f>IF(AND('Network Data'!$C$6 = 1, 'Network Data'!C21 = 0, 'Network Data'!D21 = 1, 'Network Data'!G21 &gt; 0, 'Network Data'!P21 &gt; 0), SUBSTITUTE('Network Data'!B21, " ", ".")&amp;"_R &gt; "&amp;SUBSTITUTE('Network Data'!P21, ",","."),"")</f>
        <v/>
      </c>
      <c r="DA15" t="str">
        <f>IF(AND('Network Data'!$C$6 = 1, 'Network Data'!C21 = 0, 'Network Data'!D21 = 0, 'Network Data'!G21 &gt; 0, 'Network Data'!P21 &gt; 0), SUBSTITUTE('Network Data'!B21, " ", ".")&amp;"_R &gt; "&amp;SUBSTITUTE('Network Data'!P21, ",","."),"")</f>
        <v/>
      </c>
      <c r="DB15" t="str">
        <f>IF(AND('Network Data'!$C$6 = 1, 'Network Data'!C21 = 0, 'Network Data'!D21 = 1, 'Network Data'!G21 &gt; 0, 'Network Data'!Q21 &gt; 0), SUBSTITUTE('Network Data'!B21, " ", ".")&amp;"_R &lt; "&amp;SUBSTITUTE('Network Data'!Q21, ",","."),"")</f>
        <v/>
      </c>
      <c r="DC15" t="str">
        <f>IF(AND('Network Data'!$C$6 = 1, 'Network Data'!C21 = 0, 'Network Data'!D21 = 0, 'Network Data'!G21 &gt; 0, 'Network Data'!Q21 &gt; 0), SUBSTITUTE('Network Data'!B21, " ", ".")&amp;"_R &lt; "&amp;SUBSTITUTE('Network Data'!Q21, ",","."),"")</f>
        <v/>
      </c>
      <c r="DD15" t="str">
        <f>IF(AND('Network Data'!$C$7 = 1, 'Network Data'!C21 = 0, 'Network Data'!D21 =1, 'Network Data'!G21 &gt; 0, 'Network Data'!R21 &gt; 0), SUBSTITUTE('Network Data'!B21, ",",".")&amp;"_U &gt; "&amp;SUBSTITUTE('Network Data'!R21, ",","."),"")</f>
        <v/>
      </c>
      <c r="DE15" t="str">
        <f>IF(AND('Network Data'!$C$7 = 1, 'Network Data'!C21 = 0, 'Network Data'!D21 =0, 'Network Data'!G21 &gt; 0, 'Network Data'!R21 &gt; 0), SUBSTITUTE('Network Data'!B21, ",",".")&amp;"_U &gt; "&amp;SUBSTITUTE('Network Data'!R21, ",","."),"")</f>
        <v/>
      </c>
      <c r="DF15" t="str">
        <f>IF(AND('Network Data'!$C$7 = 1, 'Network Data'!C21 = 0, 'Network Data'!D21 = 1, 'Network Data'!G21 &gt; 0, 'Network Data'!S21 &gt; 0), SUBSTITUTE('Network Data'!B21, ",",".")&amp;"_U &lt; "&amp;SUBSTITUTE('Network Data'!S21, ",","."),"")</f>
        <v/>
      </c>
      <c r="DG15" t="str">
        <f>IF(AND('Network Data'!$C$7 = 1, 'Network Data'!C21 = 0, 'Network Data'!D21 = 0, 'Network Data'!G21 &gt; 0, 'Network Data'!S21 &gt; 0), SUBSTITUTE('Network Data'!B21, ",",".")&amp;"_U &lt; "&amp;SUBSTITUTE('Network Data'!S21, ",","."),"")</f>
        <v/>
      </c>
      <c r="DJ15" t="str">
        <f>IF(AND('Network Data'!C21 = 0, 'Network Data'!E21 = 1,'Network Data'!G21 &gt; 0, 'Network Data'!H21 &gt; 0), SUBSTITUTE('Network Data'!B21, " ", ".")&amp;"_IN &gt; "&amp;SUBSTITUTE('Network Data'!H21,",","."), IF(AND('Network Data'!C21 = 1, 'Network Data'!E21 = 1,'Network Data'!G21 &gt; 0, 'Network Data'!H21 &gt; 0), SUBSTITUTE('Network Data'!B21, " ", ".")&amp;"NLNode_IN &gt; "&amp;SUBSTITUTE('Network Data'!H21,",","."), ""))</f>
        <v/>
      </c>
      <c r="DL15" t="str">
        <f>IF(AND('Network Data'!C21 = 0, 'Network Data'!E21 = 1,'Network Data'!G21 &gt; 0, 'Network Data'!I21 &gt; 0), SUBSTITUTE('Network Data'!B21, " ", ".")&amp;"_IN &lt; "&amp;SUBSTITUTE('Network Data'!I21,",","."), IF(AND('Network Data'!C21 = 1, 'Network Data'!E21 = 1,'Network Data'!G21 &gt; 0, 'Network Data'!H21 &gt; 0), SUBSTITUTE('Network Data'!B21, " ", ".")&amp;"NLNode_IN &lt; "&amp;SUBSTITUTE('Network Data'!I21,",","."), ""))</f>
        <v/>
      </c>
      <c r="DP15" t="str">
        <f>IF(AND('Network Data'!C21 = 0, 'Network Data'!F21 = 1,'Network Data'!G21 &gt; 0, 'Network Data'!J21 &gt; 0), SUBSTITUTE('Network Data'!B21, " ", ".")&amp;"_EX &gt; "&amp;SUBSTITUTE('Network Data'!J21,",","."), IF(AND('Network Data'!C21 = 1, 'Network Data'!F21 = 1,'Network Data'!G21 &gt; 0, 'Network Data'!J21 &gt; 0), SUBSTITUTE('Network Data'!B21, " ", ".")&amp;"NLNode_EX &gt; "&amp;SUBSTITUTE('Network Data'!J21,",","."), ""))</f>
        <v/>
      </c>
      <c r="DR15" t="str">
        <f>IF(AND('Network Data'!C21 = 0, 'Network Data'!F21 = 1,'Network Data'!G21 &gt; 0, 'Network Data'!K21 &gt; 0), SUBSTITUTE('Network Data'!B21, " ", ".")&amp;"_EX &lt; "&amp;SUBSTITUTE('Network Data'!K21,",","."), IF(AND('Network Data'!C21 = 1, 'Network Data'!F21 = 1,'Network Data'!G21 &gt; 0, 'Network Data'!K21 &gt; 0), SUBSTITUTE('Network Data'!B21, " ", ".")&amp;"NLNode_EX &lt; "&amp;SUBSTITUTE('Network Data'!K21,",","."), ""))</f>
        <v/>
      </c>
      <c r="DV15" t="str">
        <f>IF(AND('Network Data'!C21=0, 'Network Data'!D21=0, 'Network Data'!G21&gt;0, 'Network Data'!T21&gt;0), SUBSTITUTE('Network Data'!B21," ",".")&amp;"_AE &gt; "&amp;SUBSTITUTE('Network Data'!T21,",","."),"")</f>
        <v/>
      </c>
      <c r="DW15" t="str">
        <f>IF(AND('Network Data'!C21=0, 'Network Data'!D21=0, 'Network Data'!G21&gt;0, 'Network Data'!U21&gt;0), SUBSTITUTE('Network Data'!B21," ",".")&amp;"_AE &lt; "&amp;SUBSTITUTE('Network Data'!U21,",","."),"")</f>
        <v/>
      </c>
      <c r="EA15" t="str">
        <f>IF(AND('Network Data'!X21 &gt;0), 'Network Data'!X21, "")</f>
        <v/>
      </c>
      <c r="EB15" s="22"/>
      <c r="EC15" s="22"/>
      <c r="FD15"/>
      <c r="FE15"/>
      <c r="FF15"/>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row>
    <row r="16" spans="1:218" x14ac:dyDescent="0.3">
      <c r="A16" s="7">
        <v>11</v>
      </c>
      <c r="B16" t="str">
        <f>IF(AND('Network Data'!C22 = 0, 'Network Data'!G22 &gt;0), SUBSTITUTE('Network Data'!B22, " ", ""), IF(AND('Network Data'!C22 = 1, 'Network Data'!G22 &gt; 0), SUBSTITUTE('Network Data'!B22&amp;"NLNode", " ",""), ""))</f>
        <v/>
      </c>
      <c r="H16" s="98"/>
      <c r="AE16" t="str">
        <f>IF(AND('Network Data'!C22 = 0, 'Network Data'!G22 &gt;0), SUBSTITUTE('Network Data'!B22, " ", "")&amp;" = "&amp;SUBSTITUTE('Network Data'!G22, ",", "."), "")</f>
        <v/>
      </c>
      <c r="AF16" t="str">
        <f>IF(AND('Network Data'!C22 = 1, 'Network Data'!G22 &gt;0), SUBSTITUTE('Network Data'!B22, " ", "")&amp;"NLNode"&amp;" = "&amp;SUBSTITUTE('Network Data'!G22, ",", "."), "")</f>
        <v/>
      </c>
      <c r="AM16" t="str">
        <f>IF(AND('Network Data'!C22 = 0, 'Network Data'!G22 &gt; 0, 'Network Data'!E22 = 1), SUBSTITUTE('Network Data'!B22, " ", "")&amp;"Input", IF(AND('Network Data'!C22 = 1, 'Network Data'!G22 &gt; 0, 'Network Data'!E22 = 1), SUBSTITUTE('Network Data'!B22, " ", "")&amp;"NLNodeInput",""))</f>
        <v/>
      </c>
      <c r="AN16" t="str">
        <f>IF(AND('Network Data'!C22 = 0, 'Network Data'!G22 &gt; 0, 'Network Data'!F22 = 1), SUBSTITUTE('Network Data'!B22, " ", "")&amp;"Export", IF(AND('Network Data'!C22 = 1, 'Network Data'!G22 &gt; 0, 'Network Data'!F22 = 1), SUBSTITUTE('Network Data'!B22, " ", "")&amp;"NLNodeExport",""))</f>
        <v/>
      </c>
      <c r="AV16" t="str">
        <f>IF(AND('Network Data'!$C$6=1, 'Network Data'!C22 = 0, 'Network Data'!D22=1,'Network Data'!G22&gt;0,'Network Data'!E22=1), SUBSTITUTE('Network Data'!B22," ","")&amp;"_GPP"&amp;" = "&amp;"Flowto("&amp;SUBSTITUTE('Network Data'!B22," ","")&amp;")"&amp;" - "&amp;SUBSTITUTE('Network Data'!B22," ","")&amp;"_IN", IF(AND('Network Data'!$C$6=1, 'Network Data'!C22 = 0, 'Network Data'!D22=1,'Network Data'!G22&gt;0,'Network Data'!E22=0), SUBSTITUTE('Network Data'!B22," ","")&amp;"_GPP"&amp;" = "&amp;"Flowto("&amp;SUBSTITUTE('Network Data'!B22," ","")&amp;")", IF(OR('Network Data'!$C$6=1, 'Network Data'!$C$6=0), IF(AND('Network Data'!C22 = 0,'Network Data'!G22&gt;0,'Network Data'!E22=1), SUBSTITUTE('Network Data'!B22," ","")&amp;"_Q"&amp;" = "&amp;"Flowto("&amp;SUBSTITUTE('Network Data'!B22," ","")&amp;")"&amp;" - "&amp;SUBSTITUTE('Network Data'!B22," ","")&amp;"_IN", IF(AND('Network Data'!C22 = 0,'Network Data'!G22&gt;0,'Network Data'!E22=0), SUBSTITUTE('Network Data'!B22," ","")&amp;"_Q"&amp;" = "&amp;"Flowto("&amp;SUBSTITUTE('Network Data'!B22," ","")&amp;")","")))))</f>
        <v/>
      </c>
      <c r="AZ16" t="str">
        <f>IF(AND('Network Data'!$C$6=1,'Network Data'!$C$7=1,'Network Data'!C22 = 0,'Network Data'!D22 = 1,'Network Data'!G22&gt;0,'Network Data'!F22=1),SUBSTITUTE('Network Data'!B22," ","")&amp;"_NPP"&amp;" = Flowfrom("&amp;SUBSTITUTE('Network Data'!B22," ","")&amp;") - "&amp;SUBSTITUTE('Network Data'!B22," ","")&amp;"_R"&amp;" - "&amp;SUBSTITUTE('Network Data'!B22," ","")&amp;"_U"&amp;" - "&amp;SUBSTITUTE('Network Data'!B22," ","")&amp;"_EX", IF(AND('Network Data'!$C$6=1,'Network Data'!$C$7=0,'Network Data'!C22 = 0,'Network Data'!D22 = 1,'Network Data'!G22&gt;0,'Network Data'!F22=1),SUBSTITUTE('Network Data'!B22," ","")&amp;"_NPP"&amp;" = Flowfrom("&amp;SUBSTITUTE('Network Data'!B22," ","")&amp;") - "&amp;SUBSTITUTE('Network Data'!B22," ","")&amp;"_R - "&amp;SUBSTITUTE('Network Data'!B22," ","")&amp;"_EX", IF(AND('Network Data'!$C$6=0,'Network Data'!$C$7=1,'Network Data'!C22 = 0,'Network Data'!D22 = 1,'Network Data'!G22&gt;0,'Network Data'!F22=0),SUBSTITUTE('Network Data'!B22," ","")&amp;"_NPP"&amp;" = Flowfrom("&amp;SUBSTITUTE('Network Data'!B22," ","")&amp;") - "&amp;SUBSTITUTE('Network Data'!B22," ","")&amp;"_U - "&amp;SUBSTITUTE('Network Data'!B22," ","")&amp;"_EX", IF(AND('Network Data'!$C$6=1,'Network Data'!$C$7=0,'Network Data'!C22 = 0,'Network Data'!D22 = 1,'Network Data'!G22&gt;0,'Network Data'!F22=0),SUBSTITUTE('Network Data'!B22," ","")&amp;"_NPP"&amp;" = Flowfrom("&amp;SUBSTITUTE('Network Data'!B22," ","")&amp;") - "&amp;SUBSTITUTE('Network Data'!B22," ","")&amp;"_R", IF(AND('Network Data'!$C$6=0,'Network Data'!$C$7=0,'Network Data'!C22 = 0,'Network Data'!D22 = 1,'Network Data'!G22&gt;0,'Network Data'!F22=1),SUBSTITUTE('Network Data'!B22," ","")&amp;"_NPP"&amp;" = Flowfrom("&amp;SUBSTITUTE('Network Data'!B22," ","")&amp;") - "&amp;SUBSTITUTE('Network Data'!B22," ","")&amp;"_EX", IF(AND('Network Data'!$C$6=1,'Network Data'!$C$7=1,'Network Data'!C22 = 0,'Network Data'!D22 = 1,'Network Data'!G22&gt;0,'Network Data'!F22=0),SUBSTITUTE('Network Data'!B22," ","")&amp;"_NPP"&amp;" = Flowfrom("&amp;SUBSTITUTE('Network Data'!B22," ","")&amp;") - "&amp;SUBSTITUTE('Network Data'!B22," ","")&amp;"_R"&amp;" - "&amp;SUBSTITUTE('Network Data'!B22," ","")&amp;"_U", IF(AND('Network Data'!$C$6=0,'Network Data'!$C$7=0,'Network Data'!C22 = 0,'Network Data'!D22 = 1,'Network Data'!G22&gt;0,'Network Data'!F22=0),SUBSTITUTE('Network Data'!B22," ","")&amp;"_NPP"&amp;" = Flowfrom("&amp;SUBSTITUTE('Network Data'!B22," ","")&amp;") ", IF(AND('Network Data'!$C$6=1,'Network Data'!$C$7=1,'Network Data'!C22 = 0,'Network Data'!D22 = 0,'Network Data'!G22&gt;0,'Network Data'!F22=1),SUBSTITUTE('Network Data'!B22," ","")&amp;"_P"&amp;" = Flowfrom("&amp;SUBSTITUTE('Network Data'!B22," ","")&amp;") - "&amp;SUBSTITUTE('Network Data'!B22," ","")&amp;"_R"&amp;" - "&amp;SUBSTITUTE('Network Data'!B22," ","")&amp;"_U"&amp;" - "&amp;SUBSTITUTE('Network Data'!B22," ","")&amp;"_EX", IF(AND('Network Data'!$C$6=1,'Network Data'!$C$7=0,'Network Data'!C22 = 0,'Network Data'!D22 = 0,'Network Data'!G22&gt;0,'Network Data'!F22=1),SUBSTITUTE('Network Data'!B22," ","")&amp;"_P"&amp;" = Flowfrom("&amp;SUBSTITUTE('Network Data'!B22," ","")&amp;") - "&amp;SUBSTITUTE('Network Data'!B22," ","")&amp;"_R - "&amp;SUBSTITUTE('Network Data'!B22," ","")&amp;"_EX", IF(AND('Network Data'!$C$6=0,'Network Data'!$C$7=1,'Network Data'!C22 = 0,'Network Data'!D22 = 0,'Network Data'!G22&gt;0,'Network Data'!F22=0),SUBSTITUTE('Network Data'!B22," ","")&amp;"_P"&amp;" = Flowfrom("&amp;SUBSTITUTE('Network Data'!B22," ","")&amp;") - "&amp;SUBSTITUTE('Network Data'!B22," ","")&amp;"_U - "&amp;SUBSTITUTE('Network Data'!B22," ","")&amp;"_EX", IF(AND('Network Data'!$C$6=1,'Network Data'!$C$7=0,'Network Data'!C22 = 0,'Network Data'!D22 = 0,'Network Data'!G22&gt;0,'Network Data'!F22=0),SUBSTITUTE('Network Data'!B22," ","")&amp;"_P"&amp;" = Flowfrom("&amp;SUBSTITUTE('Network Data'!B22," ","")&amp;") - "&amp;SUBSTITUTE('Network Data'!B22," ","")&amp;"_R", IF(AND('Network Data'!$C$6=0,'Network Data'!$C$7=0,'Network Data'!C22 = 0,'Network Data'!D22 = 0,'Network Data'!G22&gt;0,'Network Data'!F22=1),SUBSTITUTE('Network Data'!B22," ","")&amp;"_P"&amp;" = Flowfrom("&amp;SUBSTITUTE('Network Data'!B22," ","")&amp;") - "&amp;SUBSTITUTE('Network Data'!B22," ","")&amp;"_EX", IF(AND('Network Data'!$C$6=1,'Network Data'!$C$7=1,'Network Data'!C22 = 0,'Network Data'!D22 = 0,'Network Data'!G22&gt;0,'Network Data'!F22=0),SUBSTITUTE('Network Data'!B22," ","")&amp;"_P"&amp;" = Flowfrom("&amp;SUBSTITUTE('Network Data'!B22," ","")&amp;") - "&amp;SUBSTITUTE('Network Data'!B22," ","")&amp;"_R"&amp;" - "&amp;SUBSTITUTE('Network Data'!B22," ","")&amp;"_U", IF(AND('Network Data'!$C$6=0,'Network Data'!$C$7=0,'Network Data'!C22 = 0,'Network Data'!D22 = 0,'Network Data'!G22&gt;0,'Network Data'!F22=0),SUBSTITUTE('Network Data'!B22," ","")&amp;"_P"&amp;" = Flowfrom("&amp;SUBSTITUTE('Network Data'!B22," ","")&amp;") ", ""))))))))))))))</f>
        <v/>
      </c>
      <c r="BD16" t="str">
        <f>IF(AND('Network Data'!$C$6=1,'Network Data'!$C$7=1,'Network Data'!C22 = 0, 'Network Data'!D22=1,'Network Data'!F22=1,'Network Data'!G22&gt;0), SUBSTITUTE('Network Data'!B22," ","")&amp;"_U"&amp;" = Flowto("&amp;SUBSTITUTE('Network Data'!B22," ","")&amp;") - "&amp;SUBSTITUTE('Network Data'!B22," ","")&amp;"_NPP"&amp;" - "&amp;SUBSTITUTE('Network Data'!B22," ","")&amp;"_R"&amp;" - "&amp;SUBSTITUTE('Network Data'!B22," ","")&amp;"_EX", IF(AND('Network Data'!$C$6=0,'Network Data'!$C$7=1,'Network Data'!C22 = 0, 'Network Data'!D22=1,'Network Data'!F22=1,'Network Data'!G22&gt;0), SUBSTITUTE('Network Data'!B22," ","")&amp;"_U"&amp;" = Flowto("&amp;SUBSTITUTE('Network Data'!B22," ","")&amp;") - "&amp;SUBSTITUTE('Network Data'!B22," ","")&amp;"_P"&amp;" - "&amp;SUBSTITUTE('Network Data'!B22," ","")&amp;"_EX", IF(AND('Network Data'!$C$6=0,'Network Data'!$C$7=1,'Network Data'!C22 = 0, 'Network Data'!D22=1,'Network Data'!F22=0,'Network Data'!G22&gt;0), SUBSTITUTE('Network Data'!B22," ","")&amp;"_U"&amp;" = Flowto("&amp;SUBSTITUTE('Network Data'!B22," ","")&amp;") - "&amp;SUBSTITUTE('Network Data'!B22," ","")&amp;"_P",IF(AND('Network Data'!$C$6=1,'Network Data'!$C$7=1,'Network Data'!C22 = 0, 'Network Data'!D22=0,'Network Data'!F22=1,'Network Data'!G22&gt;0), SUBSTITUTE('Network Data'!B22," ","")&amp;"_U"&amp;" = Flowto("&amp;SUBSTITUTE('Network Data'!B22," ","")&amp;") - "&amp;SUBSTITUTE('Network Data'!B22," ","")&amp;"_P"&amp;" - "&amp;SUBSTITUTE('Network Data'!B22," ","")&amp;"_R"&amp;" - "&amp;SUBSTITUTE('Network Data'!B22," ","")&amp;"_EX", IF(AND('Network Data'!$C$6=0,'Network Data'!$C$7=1,'Network Data'!C22 = 0, 'Network Data'!D22=0,'Network Data'!F22=1,'Network Data'!G22&gt;0), SUBSTITUTE('Network Data'!B22," ","")&amp;"_U"&amp;" = Flowto("&amp;SUBSTITUTE('Network Data'!B22," ","")&amp;") - "&amp;SUBSTITUTE('Network Data'!B22," ","")&amp;"_P"&amp;" - "&amp;SUBSTITUTE('Network Data'!B22," ","")&amp;"_EX", IF(AND('Network Data'!$C$6=0,'Network Data'!$C$7=1,'Network Data'!C22 = 0, 'Network Data'!D22=0,'Network Data'!F22=0,'Network Data'!G22&gt;0), SUBSTITUTE('Network Data'!B22," ","")&amp;"_U"&amp;" = Flowto("&amp;SUBSTITUTE('Network Data'!B22," ","")&amp;") - "&amp;SUBSTITUTE('Network Data'!B22," ","")&amp;"_P",IF(AND('Network Data'!$C$6=1,'Network Data'!$C$7=1,'Network Data'!C22 = 0, 'Network Data'!D22=0,'Network Data'!F22=0,'Network Data'!G22&gt;0), SUBSTITUTE('Network Data'!B22," ","")&amp;"_U"&amp;" = Flowto("&amp;SUBSTITUTE('Network Data'!B22," ","")&amp;") - "&amp;SUBSTITUTE('Network Data'!B22," ","")&amp;"_P - "&amp;SUBSTITUTE('Network Data'!B22," ","")&amp;"_R","")))))))</f>
        <v/>
      </c>
      <c r="BH16" t="str">
        <f>IF(AND('Network Data'!$C$6 = 1, 'Network Data'!C22 = 0, 'Network Data'!D22 = 0,'Network Data'!G22 &gt; 0, 'Network Data'!T22 &gt; 0),SUBSTITUTE('Network Data'!B22," ","")&amp;"_AE"&amp;" = "&amp;SUBSTITUTE('Network Data'!B22," ","")&amp;"_P"&amp;" + "&amp;SUBSTITUTE('Network Data'!B22," ","")&amp;"_R", IF(AND('Network Data'!$C$6 = 0, 'Network Data'!C22 = 0, 'Network Data'!D22 = 0,'Network Data'!G22 &gt; 0, 'Network Data'!T22 &gt; 0),SUBSTITUTE('Network Data'!B22," ","")&amp;" = "&amp;SUBSTITUTE('Network Data'!B22," ","")&amp;"_P",IF(AND('Network Data'!$C$6 = 1, 'Network Data'!C22 = 0, 'Network Data'!D22 = 0,'Network Data'!G22 &gt; 0, 'Network Data'!U22 &gt; 0),SUBSTITUTE('Network Data'!B22," ","")&amp;"_AE"&amp;" = "&amp;SUBSTITUTE('Network Data'!B22," ","")&amp;"_P"&amp;" + "&amp;SUBSTITUTE('Network Data'!B22," ","")&amp;"_R", IF(AND('Network Data'!$C$6 = 0, 'Network Data'!C22 = 0, 'Network Data'!D22 = 0,'Network Data'!G22 &gt; 0, 'Network Data'!U22 &gt; 0),SUBSTITUTE('Network Data'!B22," ","")&amp;" = "&amp;SUBSTITUTE('Network Data'!B22," ","")&amp;"_P",""))))</f>
        <v/>
      </c>
      <c r="BL16" t="str">
        <f xml:space="preserve"> IF('Network Data'!W22 &gt; 0, 'Network Data'!W22, "")</f>
        <v/>
      </c>
      <c r="BR16" t="str">
        <f>IF('Network Data'!V22&gt;0,SUBSTITUTE('Network Data'!V22, ",",""),"")</f>
        <v/>
      </c>
      <c r="BZ16" t="str">
        <f>IF(AND('Network Data'!$C$6=1,'Network Data'!C22=0,'Network Data'!D22=1,'Network Data'!G22&gt;0),SUBSTITUTE('Network Data'!B22," ","")&amp;"_GPP: CO2 -&gt; "&amp;SUBSTITUTE('Network Data'!B22," ",""),"")</f>
        <v/>
      </c>
      <c r="CB16" s="98"/>
      <c r="CD16" t="str">
        <f>IF(AND('Network Data'!$C$6 = 1,'Network Data'!C22 = 0, 'Network Data'!D22 = 1, 'Network Data'!G22 &gt; 0), SUBSTITUTE('Network Data'!B22, " ", "")&amp;"_R: "&amp;SUBSTITUTE('Network Data'!B22, " ", "")&amp;" -&gt; CO2", "")</f>
        <v/>
      </c>
      <c r="CE16" t="str">
        <f>IF(AND('Network Data'!$C$6 = 1,'Network Data'!C22 = 0, 'Network Data'!D22 = 0, 'Network Data'!G22 &gt; 0), SUBSTITUTE('Network Data'!B22, " ", "")&amp;"_R: "&amp;SUBSTITUTE('Network Data'!B22, " ", "")&amp;" -&gt; CO2", "")</f>
        <v/>
      </c>
      <c r="CG16" s="98"/>
      <c r="CI16" t="str">
        <f>IF(AND('Network Data'!C22 = 1, 'Network Data'!E22 = 1, 'Network Data'!G22 &gt; 0), SUBSTITUTE('Network Data'!B22, " ", "")&amp;"NLNode_IN: "&amp;SUBSTITUTE('Network Data'!B22, " ", "")&amp;"NLNodeInput -&gt; "&amp;SUBSTITUTE('Network Data'!B22, ",", "")&amp;"NLNode", IF(AND('Network Data'!C22 = 0, 'Network Data'!E22 = 1, 'Network Data'!G22 &gt; 0), SUBSTITUTE('Network Data'!B22, " ", "")&amp;"_IN: "&amp;SUBSTITUTE('Network Data'!B22, " ", "")&amp;"Input -&gt; "&amp;SUBSTITUTE('Network Data'!B22, ",", ""),""))</f>
        <v/>
      </c>
      <c r="CK16" s="98"/>
      <c r="CM16" t="str">
        <f>IF(AND('Network Data'!C22 = 1, 'Network Data'!F22 = 1, 'Network Data'!G22 &gt; 0), SUBSTITUTE('Network Data'!B22, " ", "")&amp;"NLNode_EX: "&amp;SUBSTITUTE('Network Data'!B22, " ", "")&amp;"NLNode -&gt; "&amp;SUBSTITUTE('Network Data'!B22, ",", "")&amp;"NLNodeExport", IF(AND('Network Data'!C22 = 0, 'Network Data'!F22 = 1, 'Network Data'!G22 &gt; 0), SUBSTITUTE('Network Data'!B22, " ", "")&amp;"_EX: "&amp;SUBSTITUTE('Network Data'!B22, " ", "")&amp;" -&gt; "&amp;SUBSTITUTE('Network Data'!B22, ",", "")&amp;"Export",""))</f>
        <v/>
      </c>
      <c r="CP16" t="str">
        <f>IF(AND('Network Data'!$C$6=1, 'Network Data'!C22=0,'Network Data'!D22=1,'Network Data'!G22&gt;0, 'Network Data'!L22&gt;0), SUBSTITUTE('Network Data'!B22," ",".")&amp;"_GPP &gt; "&amp;SUBSTITUTE('Network Data'!L22," ","."), IF(AND('Network Data'!$C$6=1, 'Network Data'!C22=0,'Network Data'!D22=0,'Network Data'!G22&gt;0, 'Network Data'!L22&gt;0), SUBSTITUTE('Network Data'!B22," ",".")&amp;"Q &gt; "&amp;SUBSTITUTE('Network Data'!L22," ","."), IF(AND('Network Data'!$C$6=0, 'Network Data'!C22=0,'Network Data'!D22=0,'Network Data'!G22&gt;0, 'Network Data'!L22&gt;0), SUBSTITUTE('Network Data'!B22," ",".")&amp;"Q &gt; "&amp;SUBSTITUTE('Network Data'!L22," ","."),"")))</f>
        <v/>
      </c>
      <c r="CQ16" t="str">
        <f>IF(AND('Network Data'!$C$6=1, 'Network Data'!C22=0,'Network Data'!D22=0,'Network Data'!G22&gt;0, 'Network Data'!L22&gt;0), SUBSTITUTE('Network Data'!B22," ",".")&amp;"Q &gt; "&amp;SUBSTITUTE('Network Data'!L22," ","."), IF(AND('Network Data'!$C$6=0, 'Network Data'!C22=0,'Network Data'!D22=0,'Network Data'!G22&gt;0, 'Network Data'!L22&gt;0), SUBSTITUTE('Network Data'!B22," ",".")&amp;"Q &gt; "&amp;SUBSTITUTE('Network Data'!L22," ","."),""))</f>
        <v/>
      </c>
      <c r="CR16" t="str">
        <f>IF(AND('Network Data'!$C$6=1, 'Network Data'!C22=0,'Network Data'!D22=1,'Network Data'!G22&gt;0, 'Network Data'!M22&gt;0), SUBSTITUTE('Network Data'!B22," ",".")&amp;"_GPP &lt; "&amp;SUBSTITUTE('Network Data'!M22," ","."),"")</f>
        <v/>
      </c>
      <c r="CS16" t="str">
        <f>IF(AND('Network Data'!$C$6=1, 'Network Data'!C22=0,'Network Data'!D22=0,'Network Data'!G22&gt;0, 'Network Data'!M22&gt;0), SUBSTITUTE('Network Data'!B22," ",".")&amp;"Q &lt; "&amp;SUBSTITUTE('Network Data'!M22," ","."),IF(AND('Network Data'!$C$6=0, 'Network Data'!C22=0,'Network Data'!D22=0,'Network Data'!G22&gt;0, 'Network Data'!M22&gt;0), SUBSTITUTE('Network Data'!B22," ",".")&amp;"Q &lt; "&amp;SUBSTITUTE('Network Data'!M22," ","."),""))</f>
        <v/>
      </c>
      <c r="CT16" t="str">
        <f>IF('Network Data'!M22&lt;'Network Data'!L22, "Warning, incompatible constraint", "" )</f>
        <v/>
      </c>
      <c r="CU16" t="str">
        <f>IF(AND('Network Data'!$C$6=1, 'Network Data'!C22 = 0, 'Network Data'!D22 = 1, 'Network Data'!G22 &gt; 0, 'Network Data'!N22&gt;0), SUBSTITUTE('Network Data'!B22, " ", ".")&amp;"_NPP"&amp;" &gt; "&amp;SUBSTITUTE('Network Data'!N22, ",","."), "")</f>
        <v/>
      </c>
      <c r="CV16" t="str">
        <f>IF(AND('Network Data'!$C$6=1, 'Network Data'!C22 = 0, 'Network Data'!D22 = 0, 'Network Data'!G22 &gt; 0, 'Network Data'!N22&gt;0), SUBSTITUTE('Network Data'!B22, " ", ".")&amp;"_P"&amp;" &gt; "&amp;SUBSTITUTE('Network Data'!N22, ",","."), IF(AND('Network Data'!$C$6=0, 'Network Data'!C22 = 0, 'Network Data'!G22 &gt; 0, 'Network Data'!N22&gt;0), SUBSTITUTE('Network Data'!B22, " ", ".")&amp;"_P"&amp;" &gt; "&amp;SUBSTITUTE('Network Data'!N22, ",","."),""))</f>
        <v/>
      </c>
      <c r="CW16" t="str">
        <f>IF(AND('Network Data'!$C$6=1, 'Network Data'!C22 = 0, 'Network Data'!D22 = 1, 'Network Data'!G22 &gt; 0, 'Network Data'!O22&gt;0), SUBSTITUTE('Network Data'!B22, " ", ".")&amp;"_NPP"&amp;" &lt; "&amp;SUBSTITUTE('Network Data'!O22, ",","."), "")</f>
        <v/>
      </c>
      <c r="CX16" t="str">
        <f>IF(AND('Network Data'!$C$6=1, 'Network Data'!C22 = 0, 'Network Data'!D22 = 0, 'Network Data'!G22 &gt; 0, 'Network Data'!O22&gt;0), SUBSTITUTE('Network Data'!B22, " ", ".")&amp;"_P"&amp;" &lt; "&amp;SUBSTITUTE('Network Data'!O22, ",","."), IF(AND('Network Data'!$C$6=0, 'Network Data'!C22 = 0, 'Network Data'!G22 &gt; 0, 'Network Data'!O22&gt;0), SUBSTITUTE('Network Data'!B22, " ", ".")&amp;"_P"&amp;" &lt; "&amp;SUBSTITUTE('Network Data'!O22, ",","."),""))</f>
        <v/>
      </c>
      <c r="CY16" t="str">
        <f>IF('Network Data'!O22&lt;'Network Data'!N22, "Warning, incompatible constraint", "" )</f>
        <v/>
      </c>
      <c r="CZ16" t="str">
        <f>IF(AND('Network Data'!$C$6 = 1, 'Network Data'!C22 = 0, 'Network Data'!D22 = 1, 'Network Data'!G22 &gt; 0, 'Network Data'!P22 &gt; 0), SUBSTITUTE('Network Data'!B22, " ", ".")&amp;"_R &gt; "&amp;SUBSTITUTE('Network Data'!P22, ",","."),"")</f>
        <v/>
      </c>
      <c r="DA16" t="str">
        <f>IF(AND('Network Data'!$C$6 = 1, 'Network Data'!C22 = 0, 'Network Data'!D22 = 0, 'Network Data'!G22 &gt; 0, 'Network Data'!P22 &gt; 0), SUBSTITUTE('Network Data'!B22, " ", ".")&amp;"_R &gt; "&amp;SUBSTITUTE('Network Data'!P22, ",","."),"")</f>
        <v/>
      </c>
      <c r="DB16" t="str">
        <f>IF(AND('Network Data'!$C$6 = 1, 'Network Data'!C22 = 0, 'Network Data'!D22 = 1, 'Network Data'!G22 &gt; 0, 'Network Data'!Q22 &gt; 0), SUBSTITUTE('Network Data'!B22, " ", ".")&amp;"_R &lt; "&amp;SUBSTITUTE('Network Data'!Q22, ",","."),"")</f>
        <v/>
      </c>
      <c r="DC16" t="str">
        <f>IF(AND('Network Data'!$C$6 = 1, 'Network Data'!C22 = 0, 'Network Data'!D22 = 0, 'Network Data'!G22 &gt; 0, 'Network Data'!Q22 &gt; 0), SUBSTITUTE('Network Data'!B22, " ", ".")&amp;"_R &lt; "&amp;SUBSTITUTE('Network Data'!Q22, ",","."),"")</f>
        <v/>
      </c>
      <c r="DD16" t="str">
        <f>IF(AND('Network Data'!$C$7 = 1, 'Network Data'!C22 = 0, 'Network Data'!D22 =1, 'Network Data'!G22 &gt; 0, 'Network Data'!R22 &gt; 0), SUBSTITUTE('Network Data'!B22, ",",".")&amp;"_U &gt; "&amp;SUBSTITUTE('Network Data'!R22, ",","."),"")</f>
        <v/>
      </c>
      <c r="DE16" t="str">
        <f>IF(AND('Network Data'!$C$7 = 1, 'Network Data'!C22 = 0, 'Network Data'!D22 =0, 'Network Data'!G22 &gt; 0, 'Network Data'!R22 &gt; 0), SUBSTITUTE('Network Data'!B22, ",",".")&amp;"_U &gt; "&amp;SUBSTITUTE('Network Data'!R22, ",","."),"")</f>
        <v/>
      </c>
      <c r="DF16" t="str">
        <f>IF(AND('Network Data'!$C$7 = 1, 'Network Data'!C22 = 0, 'Network Data'!D22 = 1, 'Network Data'!G22 &gt; 0, 'Network Data'!S22 &gt; 0), SUBSTITUTE('Network Data'!B22, ",",".")&amp;"_U &lt; "&amp;SUBSTITUTE('Network Data'!S22, ",","."),"")</f>
        <v/>
      </c>
      <c r="DG16" t="str">
        <f>IF(AND('Network Data'!$C$7 = 1, 'Network Data'!C22 = 0, 'Network Data'!D22 = 0, 'Network Data'!G22 &gt; 0, 'Network Data'!S22 &gt; 0), SUBSTITUTE('Network Data'!B22, ",",".")&amp;"_U &lt; "&amp;SUBSTITUTE('Network Data'!S22, ",","."),"")</f>
        <v/>
      </c>
      <c r="DJ16" t="str">
        <f>IF(AND('Network Data'!C22 = 0, 'Network Data'!E22 = 1,'Network Data'!G22 &gt; 0, 'Network Data'!H22 &gt; 0), SUBSTITUTE('Network Data'!B22, " ", ".")&amp;"_IN &gt; "&amp;SUBSTITUTE('Network Data'!H22,",","."), IF(AND('Network Data'!C22 = 1, 'Network Data'!E22 = 1,'Network Data'!G22 &gt; 0, 'Network Data'!H22 &gt; 0), SUBSTITUTE('Network Data'!B22, " ", ".")&amp;"NLNode_IN &gt; "&amp;SUBSTITUTE('Network Data'!H22,",","."), ""))</f>
        <v/>
      </c>
      <c r="DL16" t="str">
        <f>IF(AND('Network Data'!C22 = 0, 'Network Data'!E22 = 1,'Network Data'!G22 &gt; 0, 'Network Data'!I22 &gt; 0), SUBSTITUTE('Network Data'!B22, " ", ".")&amp;"_IN &lt; "&amp;SUBSTITUTE('Network Data'!I22,",","."), IF(AND('Network Data'!C22 = 1, 'Network Data'!E22 = 1,'Network Data'!G22 &gt; 0, 'Network Data'!H22 &gt; 0), SUBSTITUTE('Network Data'!B22, " ", ".")&amp;"NLNode_IN &lt; "&amp;SUBSTITUTE('Network Data'!I22,",","."), ""))</f>
        <v/>
      </c>
      <c r="DP16" t="str">
        <f>IF(AND('Network Data'!C22 = 0, 'Network Data'!F22 = 1,'Network Data'!G22 &gt; 0, 'Network Data'!J22 &gt; 0), SUBSTITUTE('Network Data'!B22, " ", ".")&amp;"_EX &gt; "&amp;SUBSTITUTE('Network Data'!J22,",","."), IF(AND('Network Data'!C22 = 1, 'Network Data'!F22 = 1,'Network Data'!G22 &gt; 0, 'Network Data'!J22 &gt; 0), SUBSTITUTE('Network Data'!B22, " ", ".")&amp;"NLNode_EX &gt; "&amp;SUBSTITUTE('Network Data'!J22,",","."), ""))</f>
        <v/>
      </c>
      <c r="DR16" t="str">
        <f>IF(AND('Network Data'!C22 = 0, 'Network Data'!F22 = 1,'Network Data'!G22 &gt; 0, 'Network Data'!K22 &gt; 0), SUBSTITUTE('Network Data'!B22, " ", ".")&amp;"_EX &lt; "&amp;SUBSTITUTE('Network Data'!K22,",","."), IF(AND('Network Data'!C22 = 1, 'Network Data'!F22 = 1,'Network Data'!G22 &gt; 0, 'Network Data'!K22 &gt; 0), SUBSTITUTE('Network Data'!B22, " ", ".")&amp;"NLNode_EX &lt; "&amp;SUBSTITUTE('Network Data'!K22,",","."), ""))</f>
        <v/>
      </c>
      <c r="DV16" t="str">
        <f>IF(AND('Network Data'!C22=0, 'Network Data'!D22=0, 'Network Data'!G22&gt;0, 'Network Data'!T22&gt;0), SUBSTITUTE('Network Data'!B22," ",".")&amp;"_AE &gt; "&amp;SUBSTITUTE('Network Data'!T22,",","."),"")</f>
        <v/>
      </c>
      <c r="DW16" t="str">
        <f>IF(AND('Network Data'!C22=0, 'Network Data'!D22=0, 'Network Data'!G22&gt;0, 'Network Data'!U22&gt;0), SUBSTITUTE('Network Data'!B22," ",".")&amp;"_AE &lt; "&amp;SUBSTITUTE('Network Data'!U22,",","."),"")</f>
        <v/>
      </c>
      <c r="EA16" t="str">
        <f>IF(AND('Network Data'!X22 &gt;0), 'Network Data'!X22, "")</f>
        <v/>
      </c>
      <c r="EB16" s="22"/>
      <c r="EC16" s="22"/>
      <c r="FD16"/>
      <c r="FE16"/>
      <c r="FF16"/>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row>
    <row r="17" spans="1:218" x14ac:dyDescent="0.3">
      <c r="A17" s="7">
        <v>12</v>
      </c>
      <c r="B17" t="str">
        <f>IF(AND('Network Data'!C23 = 0, 'Network Data'!G23 &gt;0), SUBSTITUTE('Network Data'!B23, " ", ""), IF(AND('Network Data'!C23 = 1, 'Network Data'!G23 &gt; 0), SUBSTITUTE('Network Data'!B23&amp;"NLNode", " ",""), ""))</f>
        <v/>
      </c>
      <c r="H17" s="98"/>
      <c r="AE17" t="str">
        <f>IF(AND('Network Data'!C23 = 0, 'Network Data'!G23 &gt;0), SUBSTITUTE('Network Data'!B23, " ", "")&amp;" = "&amp;SUBSTITUTE('Network Data'!G23, ",", "."), "")</f>
        <v/>
      </c>
      <c r="AF17" t="str">
        <f>IF(AND('Network Data'!C23 = 1, 'Network Data'!G23 &gt;0), SUBSTITUTE('Network Data'!B23, " ", "")&amp;"NLNode"&amp;" = "&amp;SUBSTITUTE('Network Data'!G23, ",", "."), "")</f>
        <v/>
      </c>
      <c r="AM17" t="str">
        <f>IF(AND('Network Data'!C23 = 0, 'Network Data'!G23 &gt; 0, 'Network Data'!E23 = 1), SUBSTITUTE('Network Data'!B23, " ", "")&amp;"Input", IF(AND('Network Data'!C23 = 1, 'Network Data'!G23 &gt; 0, 'Network Data'!E23 = 1), SUBSTITUTE('Network Data'!B23, " ", "")&amp;"NLNodeInput",""))</f>
        <v/>
      </c>
      <c r="AN17" t="str">
        <f>IF(AND('Network Data'!C23 = 0, 'Network Data'!G23 &gt; 0, 'Network Data'!F23 = 1), SUBSTITUTE('Network Data'!B23, " ", "")&amp;"Export", IF(AND('Network Data'!C23 = 1, 'Network Data'!G23 &gt; 0, 'Network Data'!F23 = 1), SUBSTITUTE('Network Data'!B23, " ", "")&amp;"NLNodeExport",""))</f>
        <v/>
      </c>
      <c r="AV17" t="str">
        <f>IF(AND('Network Data'!$C$6=1, 'Network Data'!C23 = 0, 'Network Data'!D23=1,'Network Data'!G23&gt;0,'Network Data'!E23=1), SUBSTITUTE('Network Data'!B23," ","")&amp;"_GPP"&amp;" = "&amp;"Flowto("&amp;SUBSTITUTE('Network Data'!B23," ","")&amp;")"&amp;" - "&amp;SUBSTITUTE('Network Data'!B23," ","")&amp;"_IN", IF(AND('Network Data'!$C$6=1, 'Network Data'!C23 = 0, 'Network Data'!D23=1,'Network Data'!G23&gt;0,'Network Data'!E23=0), SUBSTITUTE('Network Data'!B23," ","")&amp;"_GPP"&amp;" = "&amp;"Flowto("&amp;SUBSTITUTE('Network Data'!B23," ","")&amp;")", IF(OR('Network Data'!$C$6=1, 'Network Data'!$C$6=0), IF(AND('Network Data'!C23 = 0,'Network Data'!G23&gt;0,'Network Data'!E23=1), SUBSTITUTE('Network Data'!B23," ","")&amp;"_Q"&amp;" = "&amp;"Flowto("&amp;SUBSTITUTE('Network Data'!B23," ","")&amp;")"&amp;" - "&amp;SUBSTITUTE('Network Data'!B23," ","")&amp;"_IN", IF(AND('Network Data'!C23 = 0,'Network Data'!G23&gt;0,'Network Data'!E23=0), SUBSTITUTE('Network Data'!B23," ","")&amp;"_Q"&amp;" = "&amp;"Flowto("&amp;SUBSTITUTE('Network Data'!B23," ","")&amp;")","")))))</f>
        <v/>
      </c>
      <c r="AZ17" t="str">
        <f>IF(AND('Network Data'!$C$6=1,'Network Data'!$C$7=1,'Network Data'!C23 = 0,'Network Data'!D23 = 1,'Network Data'!G23&gt;0,'Network Data'!F23=1),SUBSTITUTE('Network Data'!B23," ","")&amp;"_NPP"&amp;" = Flowfrom("&amp;SUBSTITUTE('Network Data'!B23," ","")&amp;") - "&amp;SUBSTITUTE('Network Data'!B23," ","")&amp;"_R"&amp;" - "&amp;SUBSTITUTE('Network Data'!B23," ","")&amp;"_U"&amp;" - "&amp;SUBSTITUTE('Network Data'!B23," ","")&amp;"_EX", IF(AND('Network Data'!$C$6=1,'Network Data'!$C$7=0,'Network Data'!C23 = 0,'Network Data'!D23 = 1,'Network Data'!G23&gt;0,'Network Data'!F23=1),SUBSTITUTE('Network Data'!B23," ","")&amp;"_NPP"&amp;" = Flowfrom("&amp;SUBSTITUTE('Network Data'!B23," ","")&amp;") - "&amp;SUBSTITUTE('Network Data'!B23," ","")&amp;"_R - "&amp;SUBSTITUTE('Network Data'!B23," ","")&amp;"_EX", IF(AND('Network Data'!$C$6=0,'Network Data'!$C$7=1,'Network Data'!C23 = 0,'Network Data'!D23 = 1,'Network Data'!G23&gt;0,'Network Data'!F23=0),SUBSTITUTE('Network Data'!B23," ","")&amp;"_NPP"&amp;" = Flowfrom("&amp;SUBSTITUTE('Network Data'!B23," ","")&amp;") - "&amp;SUBSTITUTE('Network Data'!B23," ","")&amp;"_U - "&amp;SUBSTITUTE('Network Data'!B23," ","")&amp;"_EX", IF(AND('Network Data'!$C$6=1,'Network Data'!$C$7=0,'Network Data'!C23 = 0,'Network Data'!D23 = 1,'Network Data'!G23&gt;0,'Network Data'!F23=0),SUBSTITUTE('Network Data'!B23," ","")&amp;"_NPP"&amp;" = Flowfrom("&amp;SUBSTITUTE('Network Data'!B23," ","")&amp;") - "&amp;SUBSTITUTE('Network Data'!B23," ","")&amp;"_R", IF(AND('Network Data'!$C$6=0,'Network Data'!$C$7=0,'Network Data'!C23 = 0,'Network Data'!D23 = 1,'Network Data'!G23&gt;0,'Network Data'!F23=1),SUBSTITUTE('Network Data'!B23," ","")&amp;"_NPP"&amp;" = Flowfrom("&amp;SUBSTITUTE('Network Data'!B23," ","")&amp;") - "&amp;SUBSTITUTE('Network Data'!B23," ","")&amp;"_EX", IF(AND('Network Data'!$C$6=1,'Network Data'!$C$7=1,'Network Data'!C23 = 0,'Network Data'!D23 = 1,'Network Data'!G23&gt;0,'Network Data'!F23=0),SUBSTITUTE('Network Data'!B23," ","")&amp;"_NPP"&amp;" = Flowfrom("&amp;SUBSTITUTE('Network Data'!B23," ","")&amp;") - "&amp;SUBSTITUTE('Network Data'!B23," ","")&amp;"_R"&amp;" - "&amp;SUBSTITUTE('Network Data'!B23," ","")&amp;"_U", IF(AND('Network Data'!$C$6=0,'Network Data'!$C$7=0,'Network Data'!C23 = 0,'Network Data'!D23 = 1,'Network Data'!G23&gt;0,'Network Data'!F23=0),SUBSTITUTE('Network Data'!B23," ","")&amp;"_NPP"&amp;" = Flowfrom("&amp;SUBSTITUTE('Network Data'!B23," ","")&amp;") ", IF(AND('Network Data'!$C$6=1,'Network Data'!$C$7=1,'Network Data'!C23 = 0,'Network Data'!D23 = 0,'Network Data'!G23&gt;0,'Network Data'!F23=1),SUBSTITUTE('Network Data'!B23," ","")&amp;"_P"&amp;" = Flowfrom("&amp;SUBSTITUTE('Network Data'!B23," ","")&amp;") - "&amp;SUBSTITUTE('Network Data'!B23," ","")&amp;"_R"&amp;" - "&amp;SUBSTITUTE('Network Data'!B23," ","")&amp;"_U"&amp;" - "&amp;SUBSTITUTE('Network Data'!B23," ","")&amp;"_EX", IF(AND('Network Data'!$C$6=1,'Network Data'!$C$7=0,'Network Data'!C23 = 0,'Network Data'!D23 = 0,'Network Data'!G23&gt;0,'Network Data'!F23=1),SUBSTITUTE('Network Data'!B23," ","")&amp;"_P"&amp;" = Flowfrom("&amp;SUBSTITUTE('Network Data'!B23," ","")&amp;") - "&amp;SUBSTITUTE('Network Data'!B23," ","")&amp;"_R - "&amp;SUBSTITUTE('Network Data'!B23," ","")&amp;"_EX", IF(AND('Network Data'!$C$6=0,'Network Data'!$C$7=1,'Network Data'!C23 = 0,'Network Data'!D23 = 0,'Network Data'!G23&gt;0,'Network Data'!F23=0),SUBSTITUTE('Network Data'!B23," ","")&amp;"_P"&amp;" = Flowfrom("&amp;SUBSTITUTE('Network Data'!B23," ","")&amp;") - "&amp;SUBSTITUTE('Network Data'!B23," ","")&amp;"_U - "&amp;SUBSTITUTE('Network Data'!B23," ","")&amp;"_EX", IF(AND('Network Data'!$C$6=1,'Network Data'!$C$7=0,'Network Data'!C23 = 0,'Network Data'!D23 = 0,'Network Data'!G23&gt;0,'Network Data'!F23=0),SUBSTITUTE('Network Data'!B23," ","")&amp;"_P"&amp;" = Flowfrom("&amp;SUBSTITUTE('Network Data'!B23," ","")&amp;") - "&amp;SUBSTITUTE('Network Data'!B23," ","")&amp;"_R", IF(AND('Network Data'!$C$6=0,'Network Data'!$C$7=0,'Network Data'!C23 = 0,'Network Data'!D23 = 0,'Network Data'!G23&gt;0,'Network Data'!F23=1),SUBSTITUTE('Network Data'!B23," ","")&amp;"_P"&amp;" = Flowfrom("&amp;SUBSTITUTE('Network Data'!B23," ","")&amp;") - "&amp;SUBSTITUTE('Network Data'!B23," ","")&amp;"_EX", IF(AND('Network Data'!$C$6=1,'Network Data'!$C$7=1,'Network Data'!C23 = 0,'Network Data'!D23 = 0,'Network Data'!G23&gt;0,'Network Data'!F23=0),SUBSTITUTE('Network Data'!B23," ","")&amp;"_P"&amp;" = Flowfrom("&amp;SUBSTITUTE('Network Data'!B23," ","")&amp;") - "&amp;SUBSTITUTE('Network Data'!B23," ","")&amp;"_R"&amp;" - "&amp;SUBSTITUTE('Network Data'!B23," ","")&amp;"_U", IF(AND('Network Data'!$C$6=0,'Network Data'!$C$7=0,'Network Data'!C23 = 0,'Network Data'!D23 = 0,'Network Data'!G23&gt;0,'Network Data'!F23=0),SUBSTITUTE('Network Data'!B23," ","")&amp;"_P"&amp;" = Flowfrom("&amp;SUBSTITUTE('Network Data'!B23," ","")&amp;") ", ""))))))))))))))</f>
        <v/>
      </c>
      <c r="BD17" t="str">
        <f>IF(AND('Network Data'!$C$6=1,'Network Data'!$C$7=1,'Network Data'!C23 = 0, 'Network Data'!D23=1,'Network Data'!F23=1,'Network Data'!G23&gt;0), SUBSTITUTE('Network Data'!B23," ","")&amp;"_U"&amp;" = Flowto("&amp;SUBSTITUTE('Network Data'!B23," ","")&amp;") - "&amp;SUBSTITUTE('Network Data'!B23," ","")&amp;"_NPP"&amp;" - "&amp;SUBSTITUTE('Network Data'!B23," ","")&amp;"_R"&amp;" - "&amp;SUBSTITUTE('Network Data'!B23," ","")&amp;"_EX", IF(AND('Network Data'!$C$6=0,'Network Data'!$C$7=1,'Network Data'!C23 = 0, 'Network Data'!D23=1,'Network Data'!F23=1,'Network Data'!G23&gt;0), SUBSTITUTE('Network Data'!B23," ","")&amp;"_U"&amp;" = Flowto("&amp;SUBSTITUTE('Network Data'!B23," ","")&amp;") - "&amp;SUBSTITUTE('Network Data'!B23," ","")&amp;"_P"&amp;" - "&amp;SUBSTITUTE('Network Data'!B23," ","")&amp;"_EX", IF(AND('Network Data'!$C$6=0,'Network Data'!$C$7=1,'Network Data'!C23 = 0, 'Network Data'!D23=1,'Network Data'!F23=0,'Network Data'!G23&gt;0), SUBSTITUTE('Network Data'!B23," ","")&amp;"_U"&amp;" = Flowto("&amp;SUBSTITUTE('Network Data'!B23," ","")&amp;") - "&amp;SUBSTITUTE('Network Data'!B23," ","")&amp;"_P",IF(AND('Network Data'!$C$6=1,'Network Data'!$C$7=1,'Network Data'!C23 = 0, 'Network Data'!D23=0,'Network Data'!F23=1,'Network Data'!G23&gt;0), SUBSTITUTE('Network Data'!B23," ","")&amp;"_U"&amp;" = Flowto("&amp;SUBSTITUTE('Network Data'!B23," ","")&amp;") - "&amp;SUBSTITUTE('Network Data'!B23," ","")&amp;"_P"&amp;" - "&amp;SUBSTITUTE('Network Data'!B23," ","")&amp;"_R"&amp;" - "&amp;SUBSTITUTE('Network Data'!B23," ","")&amp;"_EX", IF(AND('Network Data'!$C$6=0,'Network Data'!$C$7=1,'Network Data'!C23 = 0, 'Network Data'!D23=0,'Network Data'!F23=1,'Network Data'!G23&gt;0), SUBSTITUTE('Network Data'!B23," ","")&amp;"_U"&amp;" = Flowto("&amp;SUBSTITUTE('Network Data'!B23," ","")&amp;") - "&amp;SUBSTITUTE('Network Data'!B23," ","")&amp;"_P"&amp;" - "&amp;SUBSTITUTE('Network Data'!B23," ","")&amp;"_EX", IF(AND('Network Data'!$C$6=0,'Network Data'!$C$7=1,'Network Data'!C23 = 0, 'Network Data'!D23=0,'Network Data'!F23=0,'Network Data'!G23&gt;0), SUBSTITUTE('Network Data'!B23," ","")&amp;"_U"&amp;" = Flowto("&amp;SUBSTITUTE('Network Data'!B23," ","")&amp;") - "&amp;SUBSTITUTE('Network Data'!B23," ","")&amp;"_P",IF(AND('Network Data'!$C$6=1,'Network Data'!$C$7=1,'Network Data'!C23 = 0, 'Network Data'!D23=0,'Network Data'!F23=0,'Network Data'!G23&gt;0), SUBSTITUTE('Network Data'!B23," ","")&amp;"_U"&amp;" = Flowto("&amp;SUBSTITUTE('Network Data'!B23," ","")&amp;") - "&amp;SUBSTITUTE('Network Data'!B23," ","")&amp;"_P - "&amp;SUBSTITUTE('Network Data'!B23," ","")&amp;"_R","")))))))</f>
        <v/>
      </c>
      <c r="BH17" t="str">
        <f>IF(AND('Network Data'!$C$6 = 1, 'Network Data'!C23 = 0, 'Network Data'!D23 = 0,'Network Data'!G23 &gt; 0, 'Network Data'!T23 &gt; 0),SUBSTITUTE('Network Data'!B23," ","")&amp;"_AE"&amp;" = "&amp;SUBSTITUTE('Network Data'!B23," ","")&amp;"_P"&amp;" + "&amp;SUBSTITUTE('Network Data'!B23," ","")&amp;"_R", IF(AND('Network Data'!$C$6 = 0, 'Network Data'!C23 = 0, 'Network Data'!D23 = 0,'Network Data'!G23 &gt; 0, 'Network Data'!T23 &gt; 0),SUBSTITUTE('Network Data'!B23," ","")&amp;" = "&amp;SUBSTITUTE('Network Data'!B23," ","")&amp;"_P",IF(AND('Network Data'!$C$6 = 1, 'Network Data'!C23 = 0, 'Network Data'!D23 = 0,'Network Data'!G23 &gt; 0, 'Network Data'!U23 &gt; 0),SUBSTITUTE('Network Data'!B23," ","")&amp;"_AE"&amp;" = "&amp;SUBSTITUTE('Network Data'!B23," ","")&amp;"_P"&amp;" + "&amp;SUBSTITUTE('Network Data'!B23," ","")&amp;"_R", IF(AND('Network Data'!$C$6 = 0, 'Network Data'!C23 = 0, 'Network Data'!D23 = 0,'Network Data'!G23 &gt; 0, 'Network Data'!U23 &gt; 0),SUBSTITUTE('Network Data'!B23," ","")&amp;" = "&amp;SUBSTITUTE('Network Data'!B23," ","")&amp;"_P",""))))</f>
        <v/>
      </c>
      <c r="BL17" t="str">
        <f xml:space="preserve"> IF('Network Data'!W23 &gt; 0, 'Network Data'!W23, "")</f>
        <v/>
      </c>
      <c r="BR17" t="str">
        <f>IF('Network Data'!V23&gt;0,SUBSTITUTE('Network Data'!V23, ",",""),"")</f>
        <v/>
      </c>
      <c r="BZ17" t="str">
        <f>IF(AND('Network Data'!$C$6=1,'Network Data'!C23=0,'Network Data'!D23=1,'Network Data'!G23&gt;0),SUBSTITUTE('Network Data'!B23," ","")&amp;"_GPP: CO2 -&gt; "&amp;SUBSTITUTE('Network Data'!B23," ",""),"")</f>
        <v/>
      </c>
      <c r="CB17" s="98"/>
      <c r="CD17" t="str">
        <f>IF(AND('Network Data'!$C$6 = 1,'Network Data'!C23 = 0, 'Network Data'!D23 = 1, 'Network Data'!G23 &gt; 0), SUBSTITUTE('Network Data'!B23, " ", "")&amp;"_R: "&amp;SUBSTITUTE('Network Data'!B23, " ", "")&amp;" -&gt; CO2", "")</f>
        <v/>
      </c>
      <c r="CE17" t="str">
        <f>IF(AND('Network Data'!$C$6 = 1,'Network Data'!C23 = 0, 'Network Data'!D23 = 0, 'Network Data'!G23 &gt; 0), SUBSTITUTE('Network Data'!B23, " ", "")&amp;"_R: "&amp;SUBSTITUTE('Network Data'!B23, " ", "")&amp;" -&gt; CO2", "")</f>
        <v/>
      </c>
      <c r="CG17" s="98"/>
      <c r="CI17" t="str">
        <f>IF(AND('Network Data'!C23 = 1, 'Network Data'!E23 = 1, 'Network Data'!G23 &gt; 0), SUBSTITUTE('Network Data'!B23, " ", "")&amp;"NLNode_IN: "&amp;SUBSTITUTE('Network Data'!B23, " ", "")&amp;"NLNodeInput -&gt; "&amp;SUBSTITUTE('Network Data'!B23, ",", "")&amp;"NLNode", IF(AND('Network Data'!C23 = 0, 'Network Data'!E23 = 1, 'Network Data'!G23 &gt; 0), SUBSTITUTE('Network Data'!B23, " ", "")&amp;"_IN: "&amp;SUBSTITUTE('Network Data'!B23, " ", "")&amp;"Input -&gt; "&amp;SUBSTITUTE('Network Data'!B23, ",", ""),""))</f>
        <v/>
      </c>
      <c r="CK17" s="98"/>
      <c r="CM17" t="str">
        <f>IF(AND('Network Data'!C23 = 1, 'Network Data'!F23 = 1, 'Network Data'!G23 &gt; 0), SUBSTITUTE('Network Data'!B23, " ", "")&amp;"NLNode_EX: "&amp;SUBSTITUTE('Network Data'!B23, " ", "")&amp;"NLNode -&gt; "&amp;SUBSTITUTE('Network Data'!B23, ",", "")&amp;"NLNodeExport", IF(AND('Network Data'!C23 = 0, 'Network Data'!F23 = 1, 'Network Data'!G23 &gt; 0), SUBSTITUTE('Network Data'!B23, " ", "")&amp;"_EX: "&amp;SUBSTITUTE('Network Data'!B23, " ", "")&amp;" -&gt; "&amp;SUBSTITUTE('Network Data'!B23, ",", "")&amp;"Export",""))</f>
        <v/>
      </c>
      <c r="CP17" t="str">
        <f>IF(AND('Network Data'!$C$6=1, 'Network Data'!C23=0,'Network Data'!D23=1,'Network Data'!G23&gt;0, 'Network Data'!L23&gt;0), SUBSTITUTE('Network Data'!B23," ",".")&amp;"_GPP &gt; "&amp;SUBSTITUTE('Network Data'!L23," ","."), IF(AND('Network Data'!$C$6=1, 'Network Data'!C23=0,'Network Data'!D23=0,'Network Data'!G23&gt;0, 'Network Data'!L23&gt;0), SUBSTITUTE('Network Data'!B23," ",".")&amp;"Q &gt; "&amp;SUBSTITUTE('Network Data'!L23," ","."), IF(AND('Network Data'!$C$6=0, 'Network Data'!C23=0,'Network Data'!D23=0,'Network Data'!G23&gt;0, 'Network Data'!L23&gt;0), SUBSTITUTE('Network Data'!B23," ",".")&amp;"Q &gt; "&amp;SUBSTITUTE('Network Data'!L23," ","."),"")))</f>
        <v/>
      </c>
      <c r="CQ17" t="str">
        <f>IF(AND('Network Data'!$C$6=1, 'Network Data'!C23=0,'Network Data'!D23=0,'Network Data'!G23&gt;0, 'Network Data'!L23&gt;0), SUBSTITUTE('Network Data'!B23," ",".")&amp;"Q &gt; "&amp;SUBSTITUTE('Network Data'!L23," ","."), IF(AND('Network Data'!$C$6=0, 'Network Data'!C23=0,'Network Data'!D23=0,'Network Data'!G23&gt;0, 'Network Data'!L23&gt;0), SUBSTITUTE('Network Data'!B23," ",".")&amp;"Q &gt; "&amp;SUBSTITUTE('Network Data'!L23," ","."),""))</f>
        <v/>
      </c>
      <c r="CR17" t="str">
        <f>IF(AND('Network Data'!$C$6=1, 'Network Data'!C23=0,'Network Data'!D23=1,'Network Data'!G23&gt;0, 'Network Data'!M23&gt;0), SUBSTITUTE('Network Data'!B23," ",".")&amp;"_GPP &lt; "&amp;SUBSTITUTE('Network Data'!M23," ","."),"")</f>
        <v/>
      </c>
      <c r="CS17" t="str">
        <f>IF(AND('Network Data'!$C$6=1, 'Network Data'!C23=0,'Network Data'!D23=0,'Network Data'!G23&gt;0, 'Network Data'!M23&gt;0), SUBSTITUTE('Network Data'!B23," ",".")&amp;"Q &lt; "&amp;SUBSTITUTE('Network Data'!M23," ","."),IF(AND('Network Data'!$C$6=0, 'Network Data'!C23=0,'Network Data'!D23=0,'Network Data'!G23&gt;0, 'Network Data'!M23&gt;0), SUBSTITUTE('Network Data'!B23," ",".")&amp;"Q &lt; "&amp;SUBSTITUTE('Network Data'!M23," ","."),""))</f>
        <v/>
      </c>
      <c r="CT17" t="str">
        <f>IF('Network Data'!M23&lt;'Network Data'!L23, "Warning, incompatible constraint", "" )</f>
        <v/>
      </c>
      <c r="CU17" t="str">
        <f>IF(AND('Network Data'!$C$6=1, 'Network Data'!C23 = 0, 'Network Data'!D23 = 1, 'Network Data'!G23 &gt; 0, 'Network Data'!N23&gt;0), SUBSTITUTE('Network Data'!B23, " ", ".")&amp;"_NPP"&amp;" &gt; "&amp;SUBSTITUTE('Network Data'!N23, ",","."), "")</f>
        <v/>
      </c>
      <c r="CV17" t="str">
        <f>IF(AND('Network Data'!$C$6=1, 'Network Data'!C23 = 0, 'Network Data'!D23 = 0, 'Network Data'!G23 &gt; 0, 'Network Data'!N23&gt;0), SUBSTITUTE('Network Data'!B23, " ", ".")&amp;"_P"&amp;" &gt; "&amp;SUBSTITUTE('Network Data'!N23, ",","."), IF(AND('Network Data'!$C$6=0, 'Network Data'!C23 = 0, 'Network Data'!G23 &gt; 0, 'Network Data'!N23&gt;0), SUBSTITUTE('Network Data'!B23, " ", ".")&amp;"_P"&amp;" &gt; "&amp;SUBSTITUTE('Network Data'!N23, ",","."),""))</f>
        <v/>
      </c>
      <c r="CW17" t="str">
        <f>IF(AND('Network Data'!$C$6=1, 'Network Data'!C23 = 0, 'Network Data'!D23 = 1, 'Network Data'!G23 &gt; 0, 'Network Data'!O23&gt;0), SUBSTITUTE('Network Data'!B23, " ", ".")&amp;"_NPP"&amp;" &lt; "&amp;SUBSTITUTE('Network Data'!O23, ",","."), "")</f>
        <v/>
      </c>
      <c r="CX17" t="str">
        <f>IF(AND('Network Data'!$C$6=1, 'Network Data'!C23 = 0, 'Network Data'!D23 = 0, 'Network Data'!G23 &gt; 0, 'Network Data'!O23&gt;0), SUBSTITUTE('Network Data'!B23, " ", ".")&amp;"_P"&amp;" &lt; "&amp;SUBSTITUTE('Network Data'!O23, ",","."), IF(AND('Network Data'!$C$6=0, 'Network Data'!C23 = 0, 'Network Data'!G23 &gt; 0, 'Network Data'!O23&gt;0), SUBSTITUTE('Network Data'!B23, " ", ".")&amp;"_P"&amp;" &lt; "&amp;SUBSTITUTE('Network Data'!O23, ",","."),""))</f>
        <v/>
      </c>
      <c r="CY17" t="str">
        <f>IF('Network Data'!O23&lt;'Network Data'!N23, "Warning, incompatible constraint", "" )</f>
        <v/>
      </c>
      <c r="CZ17" t="str">
        <f>IF(AND('Network Data'!$C$6 = 1, 'Network Data'!C23 = 0, 'Network Data'!D23 = 1, 'Network Data'!G23 &gt; 0, 'Network Data'!P23 &gt; 0), SUBSTITUTE('Network Data'!B23, " ", ".")&amp;"_R &gt; "&amp;SUBSTITUTE('Network Data'!P23, ",","."),"")</f>
        <v/>
      </c>
      <c r="DA17" t="str">
        <f>IF(AND('Network Data'!$C$6 = 1, 'Network Data'!C23 = 0, 'Network Data'!D23 = 0, 'Network Data'!G23 &gt; 0, 'Network Data'!P23 &gt; 0), SUBSTITUTE('Network Data'!B23, " ", ".")&amp;"_R &gt; "&amp;SUBSTITUTE('Network Data'!P23, ",","."),"")</f>
        <v/>
      </c>
      <c r="DB17" t="str">
        <f>IF(AND('Network Data'!$C$6 = 1, 'Network Data'!C23 = 0, 'Network Data'!D23 = 1, 'Network Data'!G23 &gt; 0, 'Network Data'!Q23 &gt; 0), SUBSTITUTE('Network Data'!B23, " ", ".")&amp;"_R &lt; "&amp;SUBSTITUTE('Network Data'!Q23, ",","."),"")</f>
        <v/>
      </c>
      <c r="DC17" t="str">
        <f>IF(AND('Network Data'!$C$6 = 1, 'Network Data'!C23 = 0, 'Network Data'!D23 = 0, 'Network Data'!G23 &gt; 0, 'Network Data'!Q23 &gt; 0), SUBSTITUTE('Network Data'!B23, " ", ".")&amp;"_R &lt; "&amp;SUBSTITUTE('Network Data'!Q23, ",","."),"")</f>
        <v/>
      </c>
      <c r="DD17" t="str">
        <f>IF(AND('Network Data'!$C$7 = 1, 'Network Data'!C23 = 0, 'Network Data'!D23 =1, 'Network Data'!G23 &gt; 0, 'Network Data'!R23 &gt; 0), SUBSTITUTE('Network Data'!B23, ",",".")&amp;"_U &gt; "&amp;SUBSTITUTE('Network Data'!R23, ",","."),"")</f>
        <v/>
      </c>
      <c r="DE17" t="str">
        <f>IF(AND('Network Data'!$C$7 = 1, 'Network Data'!C23 = 0, 'Network Data'!D23 =0, 'Network Data'!G23 &gt; 0, 'Network Data'!R23 &gt; 0), SUBSTITUTE('Network Data'!B23, ",",".")&amp;"_U &gt; "&amp;SUBSTITUTE('Network Data'!R23, ",","."),"")</f>
        <v/>
      </c>
      <c r="DF17" t="str">
        <f>IF(AND('Network Data'!$C$7 = 1, 'Network Data'!C23 = 0, 'Network Data'!D23 = 1, 'Network Data'!G23 &gt; 0, 'Network Data'!S23 &gt; 0), SUBSTITUTE('Network Data'!B23, ",",".")&amp;"_U &lt; "&amp;SUBSTITUTE('Network Data'!S23, ",","."),"")</f>
        <v/>
      </c>
      <c r="DG17" t="str">
        <f>IF(AND('Network Data'!$C$7 = 1, 'Network Data'!C23 = 0, 'Network Data'!D23 = 0, 'Network Data'!G23 &gt; 0, 'Network Data'!S23 &gt; 0), SUBSTITUTE('Network Data'!B23, ",",".")&amp;"_U &lt; "&amp;SUBSTITUTE('Network Data'!S23, ",","."),"")</f>
        <v/>
      </c>
      <c r="DJ17" t="str">
        <f>IF(AND('Network Data'!C23 = 0, 'Network Data'!E23 = 1,'Network Data'!G23 &gt; 0, 'Network Data'!H23 &gt; 0), SUBSTITUTE('Network Data'!B23, " ", ".")&amp;"_IN &gt; "&amp;SUBSTITUTE('Network Data'!H23,",","."), IF(AND('Network Data'!C23 = 1, 'Network Data'!E23 = 1,'Network Data'!G23 &gt; 0, 'Network Data'!H23 &gt; 0), SUBSTITUTE('Network Data'!B23, " ", ".")&amp;"NLNode_IN &gt; "&amp;SUBSTITUTE('Network Data'!H23,",","."), ""))</f>
        <v/>
      </c>
      <c r="DL17" t="str">
        <f>IF(AND('Network Data'!C23 = 0, 'Network Data'!E23 = 1,'Network Data'!G23 &gt; 0, 'Network Data'!I23 &gt; 0), SUBSTITUTE('Network Data'!B23, " ", ".")&amp;"_IN &lt; "&amp;SUBSTITUTE('Network Data'!I23,",","."), IF(AND('Network Data'!C23 = 1, 'Network Data'!E23 = 1,'Network Data'!G23 &gt; 0, 'Network Data'!H23 &gt; 0), SUBSTITUTE('Network Data'!B23, " ", ".")&amp;"NLNode_IN &lt; "&amp;SUBSTITUTE('Network Data'!I23,",","."), ""))</f>
        <v/>
      </c>
      <c r="DP17" t="str">
        <f>IF(AND('Network Data'!C23 = 0, 'Network Data'!F23 = 1,'Network Data'!G23 &gt; 0, 'Network Data'!J23 &gt; 0), SUBSTITUTE('Network Data'!B23, " ", ".")&amp;"_EX &gt; "&amp;SUBSTITUTE('Network Data'!J23,",","."), IF(AND('Network Data'!C23 = 1, 'Network Data'!F23 = 1,'Network Data'!G23 &gt; 0, 'Network Data'!J23 &gt; 0), SUBSTITUTE('Network Data'!B23, " ", ".")&amp;"NLNode_EX &gt; "&amp;SUBSTITUTE('Network Data'!J23,",","."), ""))</f>
        <v/>
      </c>
      <c r="DR17" t="str">
        <f>IF(AND('Network Data'!C23 = 0, 'Network Data'!F23 = 1,'Network Data'!G23 &gt; 0, 'Network Data'!K23 &gt; 0), SUBSTITUTE('Network Data'!B23, " ", ".")&amp;"_EX &lt; "&amp;SUBSTITUTE('Network Data'!K23,",","."), IF(AND('Network Data'!C23 = 1, 'Network Data'!F23 = 1,'Network Data'!G23 &gt; 0, 'Network Data'!K23 &gt; 0), SUBSTITUTE('Network Data'!B23, " ", ".")&amp;"NLNode_EX &lt; "&amp;SUBSTITUTE('Network Data'!K23,",","."), ""))</f>
        <v/>
      </c>
      <c r="DV17" t="str">
        <f>IF(AND('Network Data'!C23=0, 'Network Data'!D23=0, 'Network Data'!G23&gt;0, 'Network Data'!T23&gt;0), SUBSTITUTE('Network Data'!B23," ",".")&amp;"_AE &gt; "&amp;SUBSTITUTE('Network Data'!T23,",","."),"")</f>
        <v/>
      </c>
      <c r="DW17" t="str">
        <f>IF(AND('Network Data'!C23=0, 'Network Data'!D23=0, 'Network Data'!G23&gt;0, 'Network Data'!U23&gt;0), SUBSTITUTE('Network Data'!B23," ",".")&amp;"_AE &lt; "&amp;SUBSTITUTE('Network Data'!U23,",","."),"")</f>
        <v/>
      </c>
      <c r="EA17" t="str">
        <f>IF(AND('Network Data'!X23 &gt;0), 'Network Data'!X23, "")</f>
        <v/>
      </c>
      <c r="EB17" s="22"/>
      <c r="EC17" s="22"/>
      <c r="FD17"/>
      <c r="FE17"/>
      <c r="FF17"/>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row>
    <row r="18" spans="1:218" x14ac:dyDescent="0.3">
      <c r="A18" s="7">
        <v>13</v>
      </c>
      <c r="B18" t="str">
        <f>IF(AND('Network Data'!C24 = 0, 'Network Data'!G24 &gt;0), SUBSTITUTE('Network Data'!B24, " ", ""), IF(AND('Network Data'!C24 = 1, 'Network Data'!G24 &gt; 0), SUBSTITUTE('Network Data'!B24&amp;"NLNode", " ",""), ""))</f>
        <v/>
      </c>
      <c r="H18" s="98"/>
      <c r="AE18" t="str">
        <f>IF(AND('Network Data'!C24 = 0, 'Network Data'!G24 &gt;0), SUBSTITUTE('Network Data'!B24, " ", "")&amp;" = "&amp;SUBSTITUTE('Network Data'!G24, ",", "."), "")</f>
        <v/>
      </c>
      <c r="AF18" t="str">
        <f>IF(AND('Network Data'!C24 = 1, 'Network Data'!G24 &gt;0), SUBSTITUTE('Network Data'!B24, " ", "")&amp;"NLNode"&amp;" = "&amp;SUBSTITUTE('Network Data'!G24, ",", "."), "")</f>
        <v/>
      </c>
      <c r="AM18" t="str">
        <f>IF(AND('Network Data'!C24 = 0, 'Network Data'!G24 &gt; 0, 'Network Data'!E24 = 1), SUBSTITUTE('Network Data'!B24, " ", "")&amp;"Input", IF(AND('Network Data'!C24 = 1, 'Network Data'!G24 &gt; 0, 'Network Data'!E24 = 1), SUBSTITUTE('Network Data'!B24, " ", "")&amp;"NLNodeInput",""))</f>
        <v/>
      </c>
      <c r="AN18" t="str">
        <f>IF(AND('Network Data'!C24 = 0, 'Network Data'!G24 &gt; 0, 'Network Data'!F24 = 1), SUBSTITUTE('Network Data'!B24, " ", "")&amp;"Export", IF(AND('Network Data'!C24 = 1, 'Network Data'!G24 &gt; 0, 'Network Data'!F24 = 1), SUBSTITUTE('Network Data'!B24, " ", "")&amp;"NLNodeExport",""))</f>
        <v/>
      </c>
      <c r="AV18" t="str">
        <f>IF(AND('Network Data'!$C$6=1, 'Network Data'!C24 = 0, 'Network Data'!D24=1,'Network Data'!G24&gt;0,'Network Data'!E24=1), SUBSTITUTE('Network Data'!B24," ","")&amp;"_GPP"&amp;" = "&amp;"Flowto("&amp;SUBSTITUTE('Network Data'!B24," ","")&amp;")"&amp;" - "&amp;SUBSTITUTE('Network Data'!B24," ","")&amp;"_IN", IF(AND('Network Data'!$C$6=1, 'Network Data'!C24 = 0, 'Network Data'!D24=1,'Network Data'!G24&gt;0,'Network Data'!E24=0), SUBSTITUTE('Network Data'!B24," ","")&amp;"_GPP"&amp;" = "&amp;"Flowto("&amp;SUBSTITUTE('Network Data'!B24," ","")&amp;")", IF(OR('Network Data'!$C$6=1, 'Network Data'!$C$6=0), IF(AND('Network Data'!C24 = 0,'Network Data'!G24&gt;0,'Network Data'!E24=1), SUBSTITUTE('Network Data'!B24," ","")&amp;"_Q"&amp;" = "&amp;"Flowto("&amp;SUBSTITUTE('Network Data'!B24," ","")&amp;")"&amp;" - "&amp;SUBSTITUTE('Network Data'!B24," ","")&amp;"_IN", IF(AND('Network Data'!C24 = 0,'Network Data'!G24&gt;0,'Network Data'!E24=0), SUBSTITUTE('Network Data'!B24," ","")&amp;"_Q"&amp;" = "&amp;"Flowto("&amp;SUBSTITUTE('Network Data'!B24," ","")&amp;")","")))))</f>
        <v/>
      </c>
      <c r="AZ18" t="str">
        <f>IF(AND('Network Data'!$C$6=1,'Network Data'!$C$7=1,'Network Data'!C24 = 0,'Network Data'!D24 = 1,'Network Data'!G24&gt;0,'Network Data'!F24=1),SUBSTITUTE('Network Data'!B24," ","")&amp;"_NPP"&amp;" = Flowfrom("&amp;SUBSTITUTE('Network Data'!B24," ","")&amp;") - "&amp;SUBSTITUTE('Network Data'!B24," ","")&amp;"_R"&amp;" - "&amp;SUBSTITUTE('Network Data'!B24," ","")&amp;"_U"&amp;" - "&amp;SUBSTITUTE('Network Data'!B24," ","")&amp;"_EX", IF(AND('Network Data'!$C$6=1,'Network Data'!$C$7=0,'Network Data'!C24 = 0,'Network Data'!D24 = 1,'Network Data'!G24&gt;0,'Network Data'!F24=1),SUBSTITUTE('Network Data'!B24," ","")&amp;"_NPP"&amp;" = Flowfrom("&amp;SUBSTITUTE('Network Data'!B24," ","")&amp;") - "&amp;SUBSTITUTE('Network Data'!B24," ","")&amp;"_R - "&amp;SUBSTITUTE('Network Data'!B24," ","")&amp;"_EX", IF(AND('Network Data'!$C$6=0,'Network Data'!$C$7=1,'Network Data'!C24 = 0,'Network Data'!D24 = 1,'Network Data'!G24&gt;0,'Network Data'!F24=0),SUBSTITUTE('Network Data'!B24," ","")&amp;"_NPP"&amp;" = Flowfrom("&amp;SUBSTITUTE('Network Data'!B24," ","")&amp;") - "&amp;SUBSTITUTE('Network Data'!B24," ","")&amp;"_U - "&amp;SUBSTITUTE('Network Data'!B24," ","")&amp;"_EX", IF(AND('Network Data'!$C$6=1,'Network Data'!$C$7=0,'Network Data'!C24 = 0,'Network Data'!D24 = 1,'Network Data'!G24&gt;0,'Network Data'!F24=0),SUBSTITUTE('Network Data'!B24," ","")&amp;"_NPP"&amp;" = Flowfrom("&amp;SUBSTITUTE('Network Data'!B24," ","")&amp;") - "&amp;SUBSTITUTE('Network Data'!B24," ","")&amp;"_R", IF(AND('Network Data'!$C$6=0,'Network Data'!$C$7=0,'Network Data'!C24 = 0,'Network Data'!D24 = 1,'Network Data'!G24&gt;0,'Network Data'!F24=1),SUBSTITUTE('Network Data'!B24," ","")&amp;"_NPP"&amp;" = Flowfrom("&amp;SUBSTITUTE('Network Data'!B24," ","")&amp;") - "&amp;SUBSTITUTE('Network Data'!B24," ","")&amp;"_EX", IF(AND('Network Data'!$C$6=1,'Network Data'!$C$7=1,'Network Data'!C24 = 0,'Network Data'!D24 = 1,'Network Data'!G24&gt;0,'Network Data'!F24=0),SUBSTITUTE('Network Data'!B24," ","")&amp;"_NPP"&amp;" = Flowfrom("&amp;SUBSTITUTE('Network Data'!B24," ","")&amp;") - "&amp;SUBSTITUTE('Network Data'!B24," ","")&amp;"_R"&amp;" - "&amp;SUBSTITUTE('Network Data'!B24," ","")&amp;"_U", IF(AND('Network Data'!$C$6=0,'Network Data'!$C$7=0,'Network Data'!C24 = 0,'Network Data'!D24 = 1,'Network Data'!G24&gt;0,'Network Data'!F24=0),SUBSTITUTE('Network Data'!B24," ","")&amp;"_NPP"&amp;" = Flowfrom("&amp;SUBSTITUTE('Network Data'!B24," ","")&amp;") ", IF(AND('Network Data'!$C$6=1,'Network Data'!$C$7=1,'Network Data'!C24 = 0,'Network Data'!D24 = 0,'Network Data'!G24&gt;0,'Network Data'!F24=1),SUBSTITUTE('Network Data'!B24," ","")&amp;"_P"&amp;" = Flowfrom("&amp;SUBSTITUTE('Network Data'!B24," ","")&amp;") - "&amp;SUBSTITUTE('Network Data'!B24," ","")&amp;"_R"&amp;" - "&amp;SUBSTITUTE('Network Data'!B24," ","")&amp;"_U"&amp;" - "&amp;SUBSTITUTE('Network Data'!B24," ","")&amp;"_EX", IF(AND('Network Data'!$C$6=1,'Network Data'!$C$7=0,'Network Data'!C24 = 0,'Network Data'!D24 = 0,'Network Data'!G24&gt;0,'Network Data'!F24=1),SUBSTITUTE('Network Data'!B24," ","")&amp;"_P"&amp;" = Flowfrom("&amp;SUBSTITUTE('Network Data'!B24," ","")&amp;") - "&amp;SUBSTITUTE('Network Data'!B24," ","")&amp;"_R - "&amp;SUBSTITUTE('Network Data'!B24," ","")&amp;"_EX", IF(AND('Network Data'!$C$6=0,'Network Data'!$C$7=1,'Network Data'!C24 = 0,'Network Data'!D24 = 0,'Network Data'!G24&gt;0,'Network Data'!F24=0),SUBSTITUTE('Network Data'!B24," ","")&amp;"_P"&amp;" = Flowfrom("&amp;SUBSTITUTE('Network Data'!B24," ","")&amp;") - "&amp;SUBSTITUTE('Network Data'!B24," ","")&amp;"_U - "&amp;SUBSTITUTE('Network Data'!B24," ","")&amp;"_EX", IF(AND('Network Data'!$C$6=1,'Network Data'!$C$7=0,'Network Data'!C24 = 0,'Network Data'!D24 = 0,'Network Data'!G24&gt;0,'Network Data'!F24=0),SUBSTITUTE('Network Data'!B24," ","")&amp;"_P"&amp;" = Flowfrom("&amp;SUBSTITUTE('Network Data'!B24," ","")&amp;") - "&amp;SUBSTITUTE('Network Data'!B24," ","")&amp;"_R", IF(AND('Network Data'!$C$6=0,'Network Data'!$C$7=0,'Network Data'!C24 = 0,'Network Data'!D24 = 0,'Network Data'!G24&gt;0,'Network Data'!F24=1),SUBSTITUTE('Network Data'!B24," ","")&amp;"_P"&amp;" = Flowfrom("&amp;SUBSTITUTE('Network Data'!B24," ","")&amp;") - "&amp;SUBSTITUTE('Network Data'!B24," ","")&amp;"_EX", IF(AND('Network Data'!$C$6=1,'Network Data'!$C$7=1,'Network Data'!C24 = 0,'Network Data'!D24 = 0,'Network Data'!G24&gt;0,'Network Data'!F24=0),SUBSTITUTE('Network Data'!B24," ","")&amp;"_P"&amp;" = Flowfrom("&amp;SUBSTITUTE('Network Data'!B24," ","")&amp;") - "&amp;SUBSTITUTE('Network Data'!B24," ","")&amp;"_R"&amp;" - "&amp;SUBSTITUTE('Network Data'!B24," ","")&amp;"_U", IF(AND('Network Data'!$C$6=0,'Network Data'!$C$7=0,'Network Data'!C24 = 0,'Network Data'!D24 = 0,'Network Data'!G24&gt;0,'Network Data'!F24=0),SUBSTITUTE('Network Data'!B24," ","")&amp;"_P"&amp;" = Flowfrom("&amp;SUBSTITUTE('Network Data'!B24," ","")&amp;") ", ""))))))))))))))</f>
        <v/>
      </c>
      <c r="BD18" t="str">
        <f>IF(AND('Network Data'!$C$6=1,'Network Data'!$C$7=1,'Network Data'!C24 = 0, 'Network Data'!D24=1,'Network Data'!F24=1,'Network Data'!G24&gt;0), SUBSTITUTE('Network Data'!B24," ","")&amp;"_U"&amp;" = Flowto("&amp;SUBSTITUTE('Network Data'!B24," ","")&amp;") - "&amp;SUBSTITUTE('Network Data'!B24," ","")&amp;"_NPP"&amp;" - "&amp;SUBSTITUTE('Network Data'!B24," ","")&amp;"_R"&amp;" - "&amp;SUBSTITUTE('Network Data'!B24," ","")&amp;"_EX", IF(AND('Network Data'!$C$6=0,'Network Data'!$C$7=1,'Network Data'!C24 = 0, 'Network Data'!D24=1,'Network Data'!F24=1,'Network Data'!G24&gt;0), SUBSTITUTE('Network Data'!B24," ","")&amp;"_U"&amp;" = Flowto("&amp;SUBSTITUTE('Network Data'!B24," ","")&amp;") - "&amp;SUBSTITUTE('Network Data'!B24," ","")&amp;"_P"&amp;" - "&amp;SUBSTITUTE('Network Data'!B24," ","")&amp;"_EX", IF(AND('Network Data'!$C$6=0,'Network Data'!$C$7=1,'Network Data'!C24 = 0, 'Network Data'!D24=1,'Network Data'!F24=0,'Network Data'!G24&gt;0), SUBSTITUTE('Network Data'!B24," ","")&amp;"_U"&amp;" = Flowto("&amp;SUBSTITUTE('Network Data'!B24," ","")&amp;") - "&amp;SUBSTITUTE('Network Data'!B24," ","")&amp;"_P",IF(AND('Network Data'!$C$6=1,'Network Data'!$C$7=1,'Network Data'!C24 = 0, 'Network Data'!D24=0,'Network Data'!F24=1,'Network Data'!G24&gt;0), SUBSTITUTE('Network Data'!B24," ","")&amp;"_U"&amp;" = Flowto("&amp;SUBSTITUTE('Network Data'!B24," ","")&amp;") - "&amp;SUBSTITUTE('Network Data'!B24," ","")&amp;"_P"&amp;" - "&amp;SUBSTITUTE('Network Data'!B24," ","")&amp;"_R"&amp;" - "&amp;SUBSTITUTE('Network Data'!B24," ","")&amp;"_EX", IF(AND('Network Data'!$C$6=0,'Network Data'!$C$7=1,'Network Data'!C24 = 0, 'Network Data'!D24=0,'Network Data'!F24=1,'Network Data'!G24&gt;0), SUBSTITUTE('Network Data'!B24," ","")&amp;"_U"&amp;" = Flowto("&amp;SUBSTITUTE('Network Data'!B24," ","")&amp;") - "&amp;SUBSTITUTE('Network Data'!B24," ","")&amp;"_P"&amp;" - "&amp;SUBSTITUTE('Network Data'!B24," ","")&amp;"_EX", IF(AND('Network Data'!$C$6=0,'Network Data'!$C$7=1,'Network Data'!C24 = 0, 'Network Data'!D24=0,'Network Data'!F24=0,'Network Data'!G24&gt;0), SUBSTITUTE('Network Data'!B24," ","")&amp;"_U"&amp;" = Flowto("&amp;SUBSTITUTE('Network Data'!B24," ","")&amp;") - "&amp;SUBSTITUTE('Network Data'!B24," ","")&amp;"_P",IF(AND('Network Data'!$C$6=1,'Network Data'!$C$7=1,'Network Data'!C24 = 0, 'Network Data'!D24=0,'Network Data'!F24=0,'Network Data'!G24&gt;0), SUBSTITUTE('Network Data'!B24," ","")&amp;"_U"&amp;" = Flowto("&amp;SUBSTITUTE('Network Data'!B24," ","")&amp;") - "&amp;SUBSTITUTE('Network Data'!B24," ","")&amp;"_P - "&amp;SUBSTITUTE('Network Data'!B24," ","")&amp;"_R","")))))))</f>
        <v/>
      </c>
      <c r="BH18" t="str">
        <f>IF(AND('Network Data'!$C$6 = 1, 'Network Data'!C24 = 0, 'Network Data'!D24 = 0,'Network Data'!G24 &gt; 0, 'Network Data'!T24 &gt; 0),SUBSTITUTE('Network Data'!B24," ","")&amp;"_AE"&amp;" = "&amp;SUBSTITUTE('Network Data'!B24," ","")&amp;"_P"&amp;" + "&amp;SUBSTITUTE('Network Data'!B24," ","")&amp;"_R", IF(AND('Network Data'!$C$6 = 0, 'Network Data'!C24 = 0, 'Network Data'!D24 = 0,'Network Data'!G24 &gt; 0, 'Network Data'!T24 &gt; 0),SUBSTITUTE('Network Data'!B24," ","")&amp;" = "&amp;SUBSTITUTE('Network Data'!B24," ","")&amp;"_P",IF(AND('Network Data'!$C$6 = 1, 'Network Data'!C24 = 0, 'Network Data'!D24 = 0,'Network Data'!G24 &gt; 0, 'Network Data'!U24 &gt; 0),SUBSTITUTE('Network Data'!B24," ","")&amp;"_AE"&amp;" = "&amp;SUBSTITUTE('Network Data'!B24," ","")&amp;"_P"&amp;" + "&amp;SUBSTITUTE('Network Data'!B24," ","")&amp;"_R", IF(AND('Network Data'!$C$6 = 0, 'Network Data'!C24 = 0, 'Network Data'!D24 = 0,'Network Data'!G24 &gt; 0, 'Network Data'!U24 &gt; 0),SUBSTITUTE('Network Data'!B24," ","")&amp;" = "&amp;SUBSTITUTE('Network Data'!B24," ","")&amp;"_P",""))))</f>
        <v/>
      </c>
      <c r="BL18" t="str">
        <f xml:space="preserve"> IF('Network Data'!W24 &gt; 0, 'Network Data'!W24, "")</f>
        <v/>
      </c>
      <c r="BR18" t="str">
        <f>IF('Network Data'!V24&gt;0,SUBSTITUTE('Network Data'!V24, ",",""),"")</f>
        <v/>
      </c>
      <c r="BZ18" t="str">
        <f>IF(AND('Network Data'!$C$6=1,'Network Data'!C24=0,'Network Data'!D24=1,'Network Data'!G24&gt;0),SUBSTITUTE('Network Data'!B24," ","")&amp;"_GPP: CO2 -&gt; "&amp;SUBSTITUTE('Network Data'!B24," ",""),"")</f>
        <v/>
      </c>
      <c r="CB18" s="98"/>
      <c r="CD18" t="str">
        <f>IF(AND('Network Data'!$C$6 = 1,'Network Data'!C24 = 0, 'Network Data'!D24 = 1, 'Network Data'!G24 &gt; 0), SUBSTITUTE('Network Data'!B24, " ", "")&amp;"_R: "&amp;SUBSTITUTE('Network Data'!B24, " ", "")&amp;" -&gt; CO2", "")</f>
        <v/>
      </c>
      <c r="CE18" t="str">
        <f>IF(AND('Network Data'!$C$6 = 1,'Network Data'!C24 = 0, 'Network Data'!D24 = 0, 'Network Data'!G24 &gt; 0), SUBSTITUTE('Network Data'!B24, " ", "")&amp;"_R: "&amp;SUBSTITUTE('Network Data'!B24, " ", "")&amp;" -&gt; CO2", "")</f>
        <v/>
      </c>
      <c r="CG18" s="98"/>
      <c r="CI18" t="str">
        <f>IF(AND('Network Data'!C24 = 1, 'Network Data'!E24 = 1, 'Network Data'!G24 &gt; 0), SUBSTITUTE('Network Data'!B24, " ", "")&amp;"NLNode_IN: "&amp;SUBSTITUTE('Network Data'!B24, " ", "")&amp;"NLNodeInput -&gt; "&amp;SUBSTITUTE('Network Data'!B24, ",", "")&amp;"NLNode", IF(AND('Network Data'!C24 = 0, 'Network Data'!E24 = 1, 'Network Data'!G24 &gt; 0), SUBSTITUTE('Network Data'!B24, " ", "")&amp;"_IN: "&amp;SUBSTITUTE('Network Data'!B24, " ", "")&amp;"Input -&gt; "&amp;SUBSTITUTE('Network Data'!B24, ",", ""),""))</f>
        <v/>
      </c>
      <c r="CK18" s="98"/>
      <c r="CM18" t="str">
        <f>IF(AND('Network Data'!C24 = 1, 'Network Data'!F24 = 1, 'Network Data'!G24 &gt; 0), SUBSTITUTE('Network Data'!B24, " ", "")&amp;"NLNode_EX: "&amp;SUBSTITUTE('Network Data'!B24, " ", "")&amp;"NLNode -&gt; "&amp;SUBSTITUTE('Network Data'!B24, ",", "")&amp;"NLNodeExport", IF(AND('Network Data'!C24 = 0, 'Network Data'!F24 = 1, 'Network Data'!G24 &gt; 0), SUBSTITUTE('Network Data'!B24, " ", "")&amp;"_EX: "&amp;SUBSTITUTE('Network Data'!B24, " ", "")&amp;" -&gt; "&amp;SUBSTITUTE('Network Data'!B24, ",", "")&amp;"Export",""))</f>
        <v/>
      </c>
      <c r="CP18" t="str">
        <f>IF(AND('Network Data'!$C$6=1, 'Network Data'!C24=0,'Network Data'!D24=1,'Network Data'!G24&gt;0, 'Network Data'!L24&gt;0), SUBSTITUTE('Network Data'!B24," ",".")&amp;"_GPP &gt; "&amp;SUBSTITUTE('Network Data'!L24," ","."), IF(AND('Network Data'!$C$6=1, 'Network Data'!C24=0,'Network Data'!D24=0,'Network Data'!G24&gt;0, 'Network Data'!L24&gt;0), SUBSTITUTE('Network Data'!B24," ",".")&amp;"Q &gt; "&amp;SUBSTITUTE('Network Data'!L24," ","."), IF(AND('Network Data'!$C$6=0, 'Network Data'!C24=0,'Network Data'!D24=0,'Network Data'!G24&gt;0, 'Network Data'!L24&gt;0), SUBSTITUTE('Network Data'!B24," ",".")&amp;"Q &gt; "&amp;SUBSTITUTE('Network Data'!L24," ","."),"")))</f>
        <v/>
      </c>
      <c r="CQ18" t="str">
        <f>IF(AND('Network Data'!$C$6=1, 'Network Data'!C24=0,'Network Data'!D24=0,'Network Data'!G24&gt;0, 'Network Data'!L24&gt;0), SUBSTITUTE('Network Data'!B24," ",".")&amp;"Q &gt; "&amp;SUBSTITUTE('Network Data'!L24," ","."), IF(AND('Network Data'!$C$6=0, 'Network Data'!C24=0,'Network Data'!D24=0,'Network Data'!G24&gt;0, 'Network Data'!L24&gt;0), SUBSTITUTE('Network Data'!B24," ",".")&amp;"Q &gt; "&amp;SUBSTITUTE('Network Data'!L24," ","."),""))</f>
        <v/>
      </c>
      <c r="CR18" t="str">
        <f>IF(AND('Network Data'!$C$6=1, 'Network Data'!C24=0,'Network Data'!D24=1,'Network Data'!G24&gt;0, 'Network Data'!M24&gt;0), SUBSTITUTE('Network Data'!B24," ",".")&amp;"_GPP &lt; "&amp;SUBSTITUTE('Network Data'!M24," ","."),"")</f>
        <v/>
      </c>
      <c r="CS18" t="str">
        <f>IF(AND('Network Data'!$C$6=1, 'Network Data'!C24=0,'Network Data'!D24=0,'Network Data'!G24&gt;0, 'Network Data'!M24&gt;0), SUBSTITUTE('Network Data'!B24," ",".")&amp;"Q &lt; "&amp;SUBSTITUTE('Network Data'!M24," ","."),IF(AND('Network Data'!$C$6=0, 'Network Data'!C24=0,'Network Data'!D24=0,'Network Data'!G24&gt;0, 'Network Data'!M24&gt;0), SUBSTITUTE('Network Data'!B24," ",".")&amp;"Q &lt; "&amp;SUBSTITUTE('Network Data'!M24," ","."),""))</f>
        <v/>
      </c>
      <c r="CT18" t="str">
        <f>IF('Network Data'!M24&lt;'Network Data'!L24, "Warning, incompatible constraint", "" )</f>
        <v/>
      </c>
      <c r="CU18" t="str">
        <f>IF(AND('Network Data'!$C$6=1, 'Network Data'!C24 = 0, 'Network Data'!D24 = 1, 'Network Data'!G24 &gt; 0, 'Network Data'!N24&gt;0), SUBSTITUTE('Network Data'!B24, " ", ".")&amp;"_NPP"&amp;" &gt; "&amp;SUBSTITUTE('Network Data'!N24, ",","."), "")</f>
        <v/>
      </c>
      <c r="CV18" t="str">
        <f>IF(AND('Network Data'!$C$6=1, 'Network Data'!C24 = 0, 'Network Data'!D24 = 0, 'Network Data'!G24 &gt; 0, 'Network Data'!N24&gt;0), SUBSTITUTE('Network Data'!B24, " ", ".")&amp;"_P"&amp;" &gt; "&amp;SUBSTITUTE('Network Data'!N24, ",","."), IF(AND('Network Data'!$C$6=0, 'Network Data'!C24 = 0, 'Network Data'!G24 &gt; 0, 'Network Data'!N24&gt;0), SUBSTITUTE('Network Data'!B24, " ", ".")&amp;"_P"&amp;" &gt; "&amp;SUBSTITUTE('Network Data'!N24, ",","."),""))</f>
        <v/>
      </c>
      <c r="CW18" t="str">
        <f>IF(AND('Network Data'!$C$6=1, 'Network Data'!C24 = 0, 'Network Data'!D24 = 1, 'Network Data'!G24 &gt; 0, 'Network Data'!O24&gt;0), SUBSTITUTE('Network Data'!B24, " ", ".")&amp;"_NPP"&amp;" &lt; "&amp;SUBSTITUTE('Network Data'!O24, ",","."), "")</f>
        <v/>
      </c>
      <c r="CX18" t="str">
        <f>IF(AND('Network Data'!$C$6=1, 'Network Data'!C24 = 0, 'Network Data'!D24 = 0, 'Network Data'!G24 &gt; 0, 'Network Data'!O24&gt;0), SUBSTITUTE('Network Data'!B24, " ", ".")&amp;"_P"&amp;" &lt; "&amp;SUBSTITUTE('Network Data'!O24, ",","."), IF(AND('Network Data'!$C$6=0, 'Network Data'!C24 = 0, 'Network Data'!G24 &gt; 0, 'Network Data'!O24&gt;0), SUBSTITUTE('Network Data'!B24, " ", ".")&amp;"_P"&amp;" &lt; "&amp;SUBSTITUTE('Network Data'!O24, ",","."),""))</f>
        <v/>
      </c>
      <c r="CY18" t="str">
        <f>IF('Network Data'!O24&lt;'Network Data'!N24, "Warning, incompatible constraint", "" )</f>
        <v/>
      </c>
      <c r="CZ18" t="str">
        <f>IF(AND('Network Data'!$C$6 = 1, 'Network Data'!C24 = 0, 'Network Data'!D24 = 1, 'Network Data'!G24 &gt; 0, 'Network Data'!P24 &gt; 0), SUBSTITUTE('Network Data'!B24, " ", ".")&amp;"_R &gt; "&amp;SUBSTITUTE('Network Data'!P24, ",","."),"")</f>
        <v/>
      </c>
      <c r="DA18" t="str">
        <f>IF(AND('Network Data'!$C$6 = 1, 'Network Data'!C24 = 0, 'Network Data'!D24 = 0, 'Network Data'!G24 &gt; 0, 'Network Data'!P24 &gt; 0), SUBSTITUTE('Network Data'!B24, " ", ".")&amp;"_R &gt; "&amp;SUBSTITUTE('Network Data'!P24, ",","."),"")</f>
        <v/>
      </c>
      <c r="DB18" t="str">
        <f>IF(AND('Network Data'!$C$6 = 1, 'Network Data'!C24 = 0, 'Network Data'!D24 = 1, 'Network Data'!G24 &gt; 0, 'Network Data'!Q24 &gt; 0), SUBSTITUTE('Network Data'!B24, " ", ".")&amp;"_R &lt; "&amp;SUBSTITUTE('Network Data'!Q24, ",","."),"")</f>
        <v/>
      </c>
      <c r="DC18" t="str">
        <f>IF(AND('Network Data'!$C$6 = 1, 'Network Data'!C24 = 0, 'Network Data'!D24 = 0, 'Network Data'!G24 &gt; 0, 'Network Data'!Q24 &gt; 0), SUBSTITUTE('Network Data'!B24, " ", ".")&amp;"_R &lt; "&amp;SUBSTITUTE('Network Data'!Q24, ",","."),"")</f>
        <v/>
      </c>
      <c r="DD18" t="str">
        <f>IF(AND('Network Data'!$C$7 = 1, 'Network Data'!C24 = 0, 'Network Data'!D24 =1, 'Network Data'!G24 &gt; 0, 'Network Data'!R24 &gt; 0), SUBSTITUTE('Network Data'!B24, ",",".")&amp;"_U &gt; "&amp;SUBSTITUTE('Network Data'!R24, ",","."),"")</f>
        <v/>
      </c>
      <c r="DE18" t="str">
        <f>IF(AND('Network Data'!$C$7 = 1, 'Network Data'!C24 = 0, 'Network Data'!D24 =0, 'Network Data'!G24 &gt; 0, 'Network Data'!R24 &gt; 0), SUBSTITUTE('Network Data'!B24, ",",".")&amp;"_U &gt; "&amp;SUBSTITUTE('Network Data'!R24, ",","."),"")</f>
        <v/>
      </c>
      <c r="DF18" t="str">
        <f>IF(AND('Network Data'!$C$7 = 1, 'Network Data'!C24 = 0, 'Network Data'!D24 = 1, 'Network Data'!G24 &gt; 0, 'Network Data'!S24 &gt; 0), SUBSTITUTE('Network Data'!B24, ",",".")&amp;"_U &lt; "&amp;SUBSTITUTE('Network Data'!S24, ",","."),"")</f>
        <v/>
      </c>
      <c r="DG18" t="str">
        <f>IF(AND('Network Data'!$C$7 = 1, 'Network Data'!C24 = 0, 'Network Data'!D24 = 0, 'Network Data'!G24 &gt; 0, 'Network Data'!S24 &gt; 0), SUBSTITUTE('Network Data'!B24, ",",".")&amp;"_U &lt; "&amp;SUBSTITUTE('Network Data'!S24, ",","."),"")</f>
        <v/>
      </c>
      <c r="DJ18" t="str">
        <f>IF(AND('Network Data'!C24 = 0, 'Network Data'!E24 = 1,'Network Data'!G24 &gt; 0, 'Network Data'!H24 &gt; 0), SUBSTITUTE('Network Data'!B24, " ", ".")&amp;"_IN &gt; "&amp;SUBSTITUTE('Network Data'!H24,",","."), IF(AND('Network Data'!C24 = 1, 'Network Data'!E24 = 1,'Network Data'!G24 &gt; 0, 'Network Data'!H24 &gt; 0), SUBSTITUTE('Network Data'!B24, " ", ".")&amp;"NLNode_IN &gt; "&amp;SUBSTITUTE('Network Data'!H24,",","."), ""))</f>
        <v/>
      </c>
      <c r="DL18" t="str">
        <f>IF(AND('Network Data'!C24 = 0, 'Network Data'!E24 = 1,'Network Data'!G24 &gt; 0, 'Network Data'!I24 &gt; 0), SUBSTITUTE('Network Data'!B24, " ", ".")&amp;"_IN &lt; "&amp;SUBSTITUTE('Network Data'!I24,",","."), IF(AND('Network Data'!C24 = 1, 'Network Data'!E24 = 1,'Network Data'!G24 &gt; 0, 'Network Data'!H24 &gt; 0), SUBSTITUTE('Network Data'!B24, " ", ".")&amp;"NLNode_IN &lt; "&amp;SUBSTITUTE('Network Data'!I24,",","."), ""))</f>
        <v/>
      </c>
      <c r="DP18" t="str">
        <f>IF(AND('Network Data'!C24 = 0, 'Network Data'!F24 = 1,'Network Data'!G24 &gt; 0, 'Network Data'!J24 &gt; 0), SUBSTITUTE('Network Data'!B24, " ", ".")&amp;"_EX &gt; "&amp;SUBSTITUTE('Network Data'!J24,",","."), IF(AND('Network Data'!C24 = 1, 'Network Data'!F24 = 1,'Network Data'!G24 &gt; 0, 'Network Data'!J24 &gt; 0), SUBSTITUTE('Network Data'!B24, " ", ".")&amp;"NLNode_EX &gt; "&amp;SUBSTITUTE('Network Data'!J24,",","."), ""))</f>
        <v/>
      </c>
      <c r="DR18" t="str">
        <f>IF(AND('Network Data'!C24 = 0, 'Network Data'!F24 = 1,'Network Data'!G24 &gt; 0, 'Network Data'!K24 &gt; 0), SUBSTITUTE('Network Data'!B24, " ", ".")&amp;"_EX &lt; "&amp;SUBSTITUTE('Network Data'!K24,",","."), IF(AND('Network Data'!C24 = 1, 'Network Data'!F24 = 1,'Network Data'!G24 &gt; 0, 'Network Data'!K24 &gt; 0), SUBSTITUTE('Network Data'!B24, " ", ".")&amp;"NLNode_EX &lt; "&amp;SUBSTITUTE('Network Data'!K24,",","."), ""))</f>
        <v/>
      </c>
      <c r="DV18" t="str">
        <f>IF(AND('Network Data'!C24=0, 'Network Data'!D24=0, 'Network Data'!G24&gt;0, 'Network Data'!T24&gt;0), SUBSTITUTE('Network Data'!B24," ",".")&amp;"_AE &gt; "&amp;SUBSTITUTE('Network Data'!T24,",","."),"")</f>
        <v/>
      </c>
      <c r="DW18" t="str">
        <f>IF(AND('Network Data'!C24=0, 'Network Data'!D24=0, 'Network Data'!G24&gt;0, 'Network Data'!U24&gt;0), SUBSTITUTE('Network Data'!B24," ",".")&amp;"_AE &lt; "&amp;SUBSTITUTE('Network Data'!U24,",","."),"")</f>
        <v/>
      </c>
      <c r="EA18" t="str">
        <f>IF(AND('Network Data'!X24 &gt;0), 'Network Data'!X24, "")</f>
        <v/>
      </c>
      <c r="EB18" s="22"/>
      <c r="EC18" s="22"/>
      <c r="FD18"/>
      <c r="FE18"/>
      <c r="FF18"/>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row>
    <row r="19" spans="1:218" x14ac:dyDescent="0.3">
      <c r="A19" s="7">
        <v>14</v>
      </c>
      <c r="B19" t="str">
        <f>IF(AND('Network Data'!C25 = 0, 'Network Data'!G25 &gt;0), SUBSTITUTE('Network Data'!B25, " ", ""), IF(AND('Network Data'!C25 = 1, 'Network Data'!G25 &gt; 0), SUBSTITUTE('Network Data'!B25&amp;"NLNode", " ",""), ""))</f>
        <v/>
      </c>
      <c r="H19" s="98"/>
      <c r="AE19" t="str">
        <f>IF(AND('Network Data'!C25 = 0, 'Network Data'!G25 &gt;0), SUBSTITUTE('Network Data'!B25, " ", "")&amp;" = "&amp;SUBSTITUTE('Network Data'!G25, ",", "."), "")</f>
        <v/>
      </c>
      <c r="AF19" t="str">
        <f>IF(AND('Network Data'!C25 = 1, 'Network Data'!G25 &gt;0), SUBSTITUTE('Network Data'!B25, " ", "")&amp;"NLNode"&amp;" = "&amp;SUBSTITUTE('Network Data'!G25, ",", "."), "")</f>
        <v/>
      </c>
      <c r="AM19" t="str">
        <f>IF(AND('Network Data'!C25 = 0, 'Network Data'!G25 &gt; 0, 'Network Data'!E25 = 1), SUBSTITUTE('Network Data'!B25, " ", "")&amp;"Input", IF(AND('Network Data'!C25 = 1, 'Network Data'!G25 &gt; 0, 'Network Data'!E25 = 1), SUBSTITUTE('Network Data'!B25, " ", "")&amp;"NLNodeInput",""))</f>
        <v/>
      </c>
      <c r="AN19" t="str">
        <f>IF(AND('Network Data'!C25 = 0, 'Network Data'!G25 &gt; 0, 'Network Data'!F25 = 1), SUBSTITUTE('Network Data'!B25, " ", "")&amp;"Export", IF(AND('Network Data'!C25 = 1, 'Network Data'!G25 &gt; 0, 'Network Data'!F25 = 1), SUBSTITUTE('Network Data'!B25, " ", "")&amp;"NLNodeExport",""))</f>
        <v/>
      </c>
      <c r="AV19" t="str">
        <f>IF(AND('Network Data'!$C$6=1, 'Network Data'!C25 = 0, 'Network Data'!D25=1,'Network Data'!G25&gt;0,'Network Data'!E25=1), SUBSTITUTE('Network Data'!B25," ","")&amp;"_GPP"&amp;" = "&amp;"Flowto("&amp;SUBSTITUTE('Network Data'!B25," ","")&amp;")"&amp;" - "&amp;SUBSTITUTE('Network Data'!B25," ","")&amp;"_IN", IF(AND('Network Data'!$C$6=1, 'Network Data'!C25 = 0, 'Network Data'!D25=1,'Network Data'!G25&gt;0,'Network Data'!E25=0), SUBSTITUTE('Network Data'!B25," ","")&amp;"_GPP"&amp;" = "&amp;"Flowto("&amp;SUBSTITUTE('Network Data'!B25," ","")&amp;")", IF(OR('Network Data'!$C$6=1, 'Network Data'!$C$6=0), IF(AND('Network Data'!C25 = 0,'Network Data'!G25&gt;0,'Network Data'!E25=1), SUBSTITUTE('Network Data'!B25," ","")&amp;"_Q"&amp;" = "&amp;"Flowto("&amp;SUBSTITUTE('Network Data'!B25," ","")&amp;")"&amp;" - "&amp;SUBSTITUTE('Network Data'!B25," ","")&amp;"_IN", IF(AND('Network Data'!C25 = 0,'Network Data'!G25&gt;0,'Network Data'!E25=0), SUBSTITUTE('Network Data'!B25," ","")&amp;"_Q"&amp;" = "&amp;"Flowto("&amp;SUBSTITUTE('Network Data'!B25," ","")&amp;")","")))))</f>
        <v/>
      </c>
      <c r="AZ19" t="str">
        <f>IF(AND('Network Data'!$C$6=1,'Network Data'!$C$7=1,'Network Data'!C25 = 0,'Network Data'!D25 = 1,'Network Data'!G25&gt;0,'Network Data'!F25=1),SUBSTITUTE('Network Data'!B25," ","")&amp;"_NPP"&amp;" = Flowfrom("&amp;SUBSTITUTE('Network Data'!B25," ","")&amp;") - "&amp;SUBSTITUTE('Network Data'!B25," ","")&amp;"_R"&amp;" - "&amp;SUBSTITUTE('Network Data'!B25," ","")&amp;"_U"&amp;" - "&amp;SUBSTITUTE('Network Data'!B25," ","")&amp;"_EX", IF(AND('Network Data'!$C$6=1,'Network Data'!$C$7=0,'Network Data'!C25 = 0,'Network Data'!D25 = 1,'Network Data'!G25&gt;0,'Network Data'!F25=1),SUBSTITUTE('Network Data'!B25," ","")&amp;"_NPP"&amp;" = Flowfrom("&amp;SUBSTITUTE('Network Data'!B25," ","")&amp;") - "&amp;SUBSTITUTE('Network Data'!B25," ","")&amp;"_R - "&amp;SUBSTITUTE('Network Data'!B25," ","")&amp;"_EX", IF(AND('Network Data'!$C$6=0,'Network Data'!$C$7=1,'Network Data'!C25 = 0,'Network Data'!D25 = 1,'Network Data'!G25&gt;0,'Network Data'!F25=0),SUBSTITUTE('Network Data'!B25," ","")&amp;"_NPP"&amp;" = Flowfrom("&amp;SUBSTITUTE('Network Data'!B25," ","")&amp;") - "&amp;SUBSTITUTE('Network Data'!B25," ","")&amp;"_U - "&amp;SUBSTITUTE('Network Data'!B25," ","")&amp;"_EX", IF(AND('Network Data'!$C$6=1,'Network Data'!$C$7=0,'Network Data'!C25 = 0,'Network Data'!D25 = 1,'Network Data'!G25&gt;0,'Network Data'!F25=0),SUBSTITUTE('Network Data'!B25," ","")&amp;"_NPP"&amp;" = Flowfrom("&amp;SUBSTITUTE('Network Data'!B25," ","")&amp;") - "&amp;SUBSTITUTE('Network Data'!B25," ","")&amp;"_R", IF(AND('Network Data'!$C$6=0,'Network Data'!$C$7=0,'Network Data'!C25 = 0,'Network Data'!D25 = 1,'Network Data'!G25&gt;0,'Network Data'!F25=1),SUBSTITUTE('Network Data'!B25," ","")&amp;"_NPP"&amp;" = Flowfrom("&amp;SUBSTITUTE('Network Data'!B25," ","")&amp;") - "&amp;SUBSTITUTE('Network Data'!B25," ","")&amp;"_EX", IF(AND('Network Data'!$C$6=1,'Network Data'!$C$7=1,'Network Data'!C25 = 0,'Network Data'!D25 = 1,'Network Data'!G25&gt;0,'Network Data'!F25=0),SUBSTITUTE('Network Data'!B25," ","")&amp;"_NPP"&amp;" = Flowfrom("&amp;SUBSTITUTE('Network Data'!B25," ","")&amp;") - "&amp;SUBSTITUTE('Network Data'!B25," ","")&amp;"_R"&amp;" - "&amp;SUBSTITUTE('Network Data'!B25," ","")&amp;"_U", IF(AND('Network Data'!$C$6=0,'Network Data'!$C$7=0,'Network Data'!C25 = 0,'Network Data'!D25 = 1,'Network Data'!G25&gt;0,'Network Data'!F25=0),SUBSTITUTE('Network Data'!B25," ","")&amp;"_NPP"&amp;" = Flowfrom("&amp;SUBSTITUTE('Network Data'!B25," ","")&amp;") ", IF(AND('Network Data'!$C$6=1,'Network Data'!$C$7=1,'Network Data'!C25 = 0,'Network Data'!D25 = 0,'Network Data'!G25&gt;0,'Network Data'!F25=1),SUBSTITUTE('Network Data'!B25," ","")&amp;"_P"&amp;" = Flowfrom("&amp;SUBSTITUTE('Network Data'!B25," ","")&amp;") - "&amp;SUBSTITUTE('Network Data'!B25," ","")&amp;"_R"&amp;" - "&amp;SUBSTITUTE('Network Data'!B25," ","")&amp;"_U"&amp;" - "&amp;SUBSTITUTE('Network Data'!B25," ","")&amp;"_EX", IF(AND('Network Data'!$C$6=1,'Network Data'!$C$7=0,'Network Data'!C25 = 0,'Network Data'!D25 = 0,'Network Data'!G25&gt;0,'Network Data'!F25=1),SUBSTITUTE('Network Data'!B25," ","")&amp;"_P"&amp;" = Flowfrom("&amp;SUBSTITUTE('Network Data'!B25," ","")&amp;") - "&amp;SUBSTITUTE('Network Data'!B25," ","")&amp;"_R - "&amp;SUBSTITUTE('Network Data'!B25," ","")&amp;"_EX", IF(AND('Network Data'!$C$6=0,'Network Data'!$C$7=1,'Network Data'!C25 = 0,'Network Data'!D25 = 0,'Network Data'!G25&gt;0,'Network Data'!F25=0),SUBSTITUTE('Network Data'!B25," ","")&amp;"_P"&amp;" = Flowfrom("&amp;SUBSTITUTE('Network Data'!B25," ","")&amp;") - "&amp;SUBSTITUTE('Network Data'!B25," ","")&amp;"_U - "&amp;SUBSTITUTE('Network Data'!B25," ","")&amp;"_EX", IF(AND('Network Data'!$C$6=1,'Network Data'!$C$7=0,'Network Data'!C25 = 0,'Network Data'!D25 = 0,'Network Data'!G25&gt;0,'Network Data'!F25=0),SUBSTITUTE('Network Data'!B25," ","")&amp;"_P"&amp;" = Flowfrom("&amp;SUBSTITUTE('Network Data'!B25," ","")&amp;") - "&amp;SUBSTITUTE('Network Data'!B25," ","")&amp;"_R", IF(AND('Network Data'!$C$6=0,'Network Data'!$C$7=0,'Network Data'!C25 = 0,'Network Data'!D25 = 0,'Network Data'!G25&gt;0,'Network Data'!F25=1),SUBSTITUTE('Network Data'!B25," ","")&amp;"_P"&amp;" = Flowfrom("&amp;SUBSTITUTE('Network Data'!B25," ","")&amp;") - "&amp;SUBSTITUTE('Network Data'!B25," ","")&amp;"_EX", IF(AND('Network Data'!$C$6=1,'Network Data'!$C$7=1,'Network Data'!C25 = 0,'Network Data'!D25 = 0,'Network Data'!G25&gt;0,'Network Data'!F25=0),SUBSTITUTE('Network Data'!B25," ","")&amp;"_P"&amp;" = Flowfrom("&amp;SUBSTITUTE('Network Data'!B25," ","")&amp;") - "&amp;SUBSTITUTE('Network Data'!B25," ","")&amp;"_R"&amp;" - "&amp;SUBSTITUTE('Network Data'!B25," ","")&amp;"_U", IF(AND('Network Data'!$C$6=0,'Network Data'!$C$7=0,'Network Data'!C25 = 0,'Network Data'!D25 = 0,'Network Data'!G25&gt;0,'Network Data'!F25=0),SUBSTITUTE('Network Data'!B25," ","")&amp;"_P"&amp;" = Flowfrom("&amp;SUBSTITUTE('Network Data'!B25," ","")&amp;") ", ""))))))))))))))</f>
        <v/>
      </c>
      <c r="BD19" t="str">
        <f>IF(AND('Network Data'!$C$6=1,'Network Data'!$C$7=1,'Network Data'!C25 = 0, 'Network Data'!D25=1,'Network Data'!F25=1,'Network Data'!G25&gt;0), SUBSTITUTE('Network Data'!B25," ","")&amp;"_U"&amp;" = Flowto("&amp;SUBSTITUTE('Network Data'!B25," ","")&amp;") - "&amp;SUBSTITUTE('Network Data'!B25," ","")&amp;"_NPP"&amp;" - "&amp;SUBSTITUTE('Network Data'!B25," ","")&amp;"_R"&amp;" - "&amp;SUBSTITUTE('Network Data'!B25," ","")&amp;"_EX", IF(AND('Network Data'!$C$6=0,'Network Data'!$C$7=1,'Network Data'!C25 = 0, 'Network Data'!D25=1,'Network Data'!F25=1,'Network Data'!G25&gt;0), SUBSTITUTE('Network Data'!B25," ","")&amp;"_U"&amp;" = Flowto("&amp;SUBSTITUTE('Network Data'!B25," ","")&amp;") - "&amp;SUBSTITUTE('Network Data'!B25," ","")&amp;"_P"&amp;" - "&amp;SUBSTITUTE('Network Data'!B25," ","")&amp;"_EX", IF(AND('Network Data'!$C$6=0,'Network Data'!$C$7=1,'Network Data'!C25 = 0, 'Network Data'!D25=1,'Network Data'!F25=0,'Network Data'!G25&gt;0), SUBSTITUTE('Network Data'!B25," ","")&amp;"_U"&amp;" = Flowto("&amp;SUBSTITUTE('Network Data'!B25," ","")&amp;") - "&amp;SUBSTITUTE('Network Data'!B25," ","")&amp;"_P",IF(AND('Network Data'!$C$6=1,'Network Data'!$C$7=1,'Network Data'!C25 = 0, 'Network Data'!D25=0,'Network Data'!F25=1,'Network Data'!G25&gt;0), SUBSTITUTE('Network Data'!B25," ","")&amp;"_U"&amp;" = Flowto("&amp;SUBSTITUTE('Network Data'!B25," ","")&amp;") - "&amp;SUBSTITUTE('Network Data'!B25," ","")&amp;"_P"&amp;" - "&amp;SUBSTITUTE('Network Data'!B25," ","")&amp;"_R"&amp;" - "&amp;SUBSTITUTE('Network Data'!B25," ","")&amp;"_EX", IF(AND('Network Data'!$C$6=0,'Network Data'!$C$7=1,'Network Data'!C25 = 0, 'Network Data'!D25=0,'Network Data'!F25=1,'Network Data'!G25&gt;0), SUBSTITUTE('Network Data'!B25," ","")&amp;"_U"&amp;" = Flowto("&amp;SUBSTITUTE('Network Data'!B25," ","")&amp;") - "&amp;SUBSTITUTE('Network Data'!B25," ","")&amp;"_P"&amp;" - "&amp;SUBSTITUTE('Network Data'!B25," ","")&amp;"_EX", IF(AND('Network Data'!$C$6=0,'Network Data'!$C$7=1,'Network Data'!C25 = 0, 'Network Data'!D25=0,'Network Data'!F25=0,'Network Data'!G25&gt;0), SUBSTITUTE('Network Data'!B25," ","")&amp;"_U"&amp;" = Flowto("&amp;SUBSTITUTE('Network Data'!B25," ","")&amp;") - "&amp;SUBSTITUTE('Network Data'!B25," ","")&amp;"_P",IF(AND('Network Data'!$C$6=1,'Network Data'!$C$7=1,'Network Data'!C25 = 0, 'Network Data'!D25=0,'Network Data'!F25=0,'Network Data'!G25&gt;0), SUBSTITUTE('Network Data'!B25," ","")&amp;"_U"&amp;" = Flowto("&amp;SUBSTITUTE('Network Data'!B25," ","")&amp;") - "&amp;SUBSTITUTE('Network Data'!B25," ","")&amp;"_P - "&amp;SUBSTITUTE('Network Data'!B25," ","")&amp;"_R","")))))))</f>
        <v/>
      </c>
      <c r="BH19" t="str">
        <f>IF(AND('Network Data'!$C$6 = 1, 'Network Data'!C25 = 0, 'Network Data'!D25 = 0,'Network Data'!G25 &gt; 0, 'Network Data'!T25 &gt; 0),SUBSTITUTE('Network Data'!B25," ","")&amp;"_AE"&amp;" = "&amp;SUBSTITUTE('Network Data'!B25," ","")&amp;"_P"&amp;" + "&amp;SUBSTITUTE('Network Data'!B25," ","")&amp;"_R", IF(AND('Network Data'!$C$6 = 0, 'Network Data'!C25 = 0, 'Network Data'!D25 = 0,'Network Data'!G25 &gt; 0, 'Network Data'!T25 &gt; 0),SUBSTITUTE('Network Data'!B25," ","")&amp;" = "&amp;SUBSTITUTE('Network Data'!B25," ","")&amp;"_P",IF(AND('Network Data'!$C$6 = 1, 'Network Data'!C25 = 0, 'Network Data'!D25 = 0,'Network Data'!G25 &gt; 0, 'Network Data'!U25 &gt; 0),SUBSTITUTE('Network Data'!B25," ","")&amp;"_AE"&amp;" = "&amp;SUBSTITUTE('Network Data'!B25," ","")&amp;"_P"&amp;" + "&amp;SUBSTITUTE('Network Data'!B25," ","")&amp;"_R", IF(AND('Network Data'!$C$6 = 0, 'Network Data'!C25 = 0, 'Network Data'!D25 = 0,'Network Data'!G25 &gt; 0, 'Network Data'!U25 &gt; 0),SUBSTITUTE('Network Data'!B25," ","")&amp;" = "&amp;SUBSTITUTE('Network Data'!B25," ","")&amp;"_P",""))))</f>
        <v/>
      </c>
      <c r="BL19" t="str">
        <f xml:space="preserve"> IF('Network Data'!W25 &gt; 0, 'Network Data'!W25, "")</f>
        <v/>
      </c>
      <c r="BR19" t="str">
        <f>IF('Network Data'!V25&gt;0,SUBSTITUTE('Network Data'!V25, ",",""),"")</f>
        <v/>
      </c>
      <c r="BZ19" t="str">
        <f>IF(AND('Network Data'!$C$6=1,'Network Data'!C25=0,'Network Data'!D25=1,'Network Data'!G25&gt;0),SUBSTITUTE('Network Data'!B25," ","")&amp;"_GPP: CO2 -&gt; "&amp;SUBSTITUTE('Network Data'!B25," ",""),"")</f>
        <v/>
      </c>
      <c r="CB19" s="98"/>
      <c r="CD19" t="str">
        <f>IF(AND('Network Data'!$C$6 = 1,'Network Data'!C25 = 0, 'Network Data'!D25 = 1, 'Network Data'!G25 &gt; 0), SUBSTITUTE('Network Data'!B25, " ", "")&amp;"_R: "&amp;SUBSTITUTE('Network Data'!B25, " ", "")&amp;" -&gt; CO2", "")</f>
        <v/>
      </c>
      <c r="CE19" t="str">
        <f>IF(AND('Network Data'!$C$6 = 1,'Network Data'!C25 = 0, 'Network Data'!D25 = 0, 'Network Data'!G25 &gt; 0), SUBSTITUTE('Network Data'!B25, " ", "")&amp;"_R: "&amp;SUBSTITUTE('Network Data'!B25, " ", "")&amp;" -&gt; CO2", "")</f>
        <v/>
      </c>
      <c r="CG19" s="98"/>
      <c r="CI19" t="str">
        <f>IF(AND('Network Data'!C25 = 1, 'Network Data'!E25 = 1, 'Network Data'!G25 &gt; 0), SUBSTITUTE('Network Data'!B25, " ", "")&amp;"NLNode_IN: "&amp;SUBSTITUTE('Network Data'!B25, " ", "")&amp;"NLNodeInput -&gt; "&amp;SUBSTITUTE('Network Data'!B25, ",", "")&amp;"NLNode", IF(AND('Network Data'!C25 = 0, 'Network Data'!E25 = 1, 'Network Data'!G25 &gt; 0), SUBSTITUTE('Network Data'!B25, " ", "")&amp;"_IN: "&amp;SUBSTITUTE('Network Data'!B25, " ", "")&amp;"Input -&gt; "&amp;SUBSTITUTE('Network Data'!B25, ",", ""),""))</f>
        <v/>
      </c>
      <c r="CK19" s="98"/>
      <c r="CM19" t="str">
        <f>IF(AND('Network Data'!C25 = 1, 'Network Data'!F25 = 1, 'Network Data'!G25 &gt; 0), SUBSTITUTE('Network Data'!B25, " ", "")&amp;"NLNode_EX: "&amp;SUBSTITUTE('Network Data'!B25, " ", "")&amp;"NLNode -&gt; "&amp;SUBSTITUTE('Network Data'!B25, ",", "")&amp;"NLNodeExport", IF(AND('Network Data'!C25 = 0, 'Network Data'!F25 = 1, 'Network Data'!G25 &gt; 0), SUBSTITUTE('Network Data'!B25, " ", "")&amp;"_EX: "&amp;SUBSTITUTE('Network Data'!B25, " ", "")&amp;" -&gt; "&amp;SUBSTITUTE('Network Data'!B25, ",", "")&amp;"Export",""))</f>
        <v/>
      </c>
      <c r="CP19" t="str">
        <f>IF(AND('Network Data'!$C$6=1, 'Network Data'!C25=0,'Network Data'!D25=1,'Network Data'!G25&gt;0, 'Network Data'!L25&gt;0), SUBSTITUTE('Network Data'!B25," ",".")&amp;"_GPP &gt; "&amp;SUBSTITUTE('Network Data'!L25," ","."), IF(AND('Network Data'!$C$6=1, 'Network Data'!C25=0,'Network Data'!D25=0,'Network Data'!G25&gt;0, 'Network Data'!L25&gt;0), SUBSTITUTE('Network Data'!B25," ",".")&amp;"Q &gt; "&amp;SUBSTITUTE('Network Data'!L25," ","."), IF(AND('Network Data'!$C$6=0, 'Network Data'!C25=0,'Network Data'!D25=0,'Network Data'!G25&gt;0, 'Network Data'!L25&gt;0), SUBSTITUTE('Network Data'!B25," ",".")&amp;"Q &gt; "&amp;SUBSTITUTE('Network Data'!L25," ","."),"")))</f>
        <v/>
      </c>
      <c r="CQ19" t="str">
        <f>IF(AND('Network Data'!$C$6=1, 'Network Data'!C25=0,'Network Data'!D25=0,'Network Data'!G25&gt;0, 'Network Data'!L25&gt;0), SUBSTITUTE('Network Data'!B25," ",".")&amp;"Q &gt; "&amp;SUBSTITUTE('Network Data'!L25," ","."), IF(AND('Network Data'!$C$6=0, 'Network Data'!C25=0,'Network Data'!D25=0,'Network Data'!G25&gt;0, 'Network Data'!L25&gt;0), SUBSTITUTE('Network Data'!B25," ",".")&amp;"Q &gt; "&amp;SUBSTITUTE('Network Data'!L25," ","."),""))</f>
        <v/>
      </c>
      <c r="CR19" t="str">
        <f>IF(AND('Network Data'!$C$6=1, 'Network Data'!C25=0,'Network Data'!D25=1,'Network Data'!G25&gt;0, 'Network Data'!M25&gt;0), SUBSTITUTE('Network Data'!B25," ",".")&amp;"_GPP &lt; "&amp;SUBSTITUTE('Network Data'!M25," ","."),"")</f>
        <v/>
      </c>
      <c r="CS19" t="str">
        <f>IF(AND('Network Data'!$C$6=1, 'Network Data'!C25=0,'Network Data'!D25=0,'Network Data'!G25&gt;0, 'Network Data'!M25&gt;0), SUBSTITUTE('Network Data'!B25," ",".")&amp;"Q &lt; "&amp;SUBSTITUTE('Network Data'!M25," ","."),IF(AND('Network Data'!$C$6=0, 'Network Data'!C25=0,'Network Data'!D25=0,'Network Data'!G25&gt;0, 'Network Data'!M25&gt;0), SUBSTITUTE('Network Data'!B25," ",".")&amp;"Q &lt; "&amp;SUBSTITUTE('Network Data'!M25," ","."),""))</f>
        <v/>
      </c>
      <c r="CT19" t="str">
        <f>IF('Network Data'!M25&lt;'Network Data'!L25, "Warning, incompatible constraint", "" )</f>
        <v/>
      </c>
      <c r="CU19" t="str">
        <f>IF(AND('Network Data'!$C$6=1, 'Network Data'!C25 = 0, 'Network Data'!D25 = 1, 'Network Data'!G25 &gt; 0, 'Network Data'!N25&gt;0), SUBSTITUTE('Network Data'!B25, " ", ".")&amp;"_NPP"&amp;" &gt; "&amp;SUBSTITUTE('Network Data'!N25, ",","."), "")</f>
        <v/>
      </c>
      <c r="CV19" t="str">
        <f>IF(AND('Network Data'!$C$6=1, 'Network Data'!C25 = 0, 'Network Data'!D25 = 0, 'Network Data'!G25 &gt; 0, 'Network Data'!N25&gt;0), SUBSTITUTE('Network Data'!B25, " ", ".")&amp;"_P"&amp;" &gt; "&amp;SUBSTITUTE('Network Data'!N25, ",","."), IF(AND('Network Data'!$C$6=0, 'Network Data'!C25 = 0, 'Network Data'!G25 &gt; 0, 'Network Data'!N25&gt;0), SUBSTITUTE('Network Data'!B25, " ", ".")&amp;"_P"&amp;" &gt; "&amp;SUBSTITUTE('Network Data'!N25, ",","."),""))</f>
        <v/>
      </c>
      <c r="CW19" t="str">
        <f>IF(AND('Network Data'!$C$6=1, 'Network Data'!C25 = 0, 'Network Data'!D25 = 1, 'Network Data'!G25 &gt; 0, 'Network Data'!O25&gt;0), SUBSTITUTE('Network Data'!B25, " ", ".")&amp;"_NPP"&amp;" &lt; "&amp;SUBSTITUTE('Network Data'!O25, ",","."), "")</f>
        <v/>
      </c>
      <c r="CX19" t="str">
        <f>IF(AND('Network Data'!$C$6=1, 'Network Data'!C25 = 0, 'Network Data'!D25 = 0, 'Network Data'!G25 &gt; 0, 'Network Data'!O25&gt;0), SUBSTITUTE('Network Data'!B25, " ", ".")&amp;"_P"&amp;" &lt; "&amp;SUBSTITUTE('Network Data'!O25, ",","."), IF(AND('Network Data'!$C$6=0, 'Network Data'!C25 = 0, 'Network Data'!G25 &gt; 0, 'Network Data'!O25&gt;0), SUBSTITUTE('Network Data'!B25, " ", ".")&amp;"_P"&amp;" &lt; "&amp;SUBSTITUTE('Network Data'!O25, ",","."),""))</f>
        <v/>
      </c>
      <c r="CY19" t="str">
        <f>IF('Network Data'!O25&lt;'Network Data'!N25, "Warning, incompatible constraint", "" )</f>
        <v/>
      </c>
      <c r="CZ19" t="str">
        <f>IF(AND('Network Data'!$C$6 = 1, 'Network Data'!C25 = 0, 'Network Data'!D25 = 1, 'Network Data'!G25 &gt; 0, 'Network Data'!P25 &gt; 0), SUBSTITUTE('Network Data'!B25, " ", ".")&amp;"_R &gt; "&amp;SUBSTITUTE('Network Data'!P25, ",","."),"")</f>
        <v/>
      </c>
      <c r="DA19" t="str">
        <f>IF(AND('Network Data'!$C$6 = 1, 'Network Data'!C25 = 0, 'Network Data'!D25 = 0, 'Network Data'!G25 &gt; 0, 'Network Data'!P25 &gt; 0), SUBSTITUTE('Network Data'!B25, " ", ".")&amp;"_R &gt; "&amp;SUBSTITUTE('Network Data'!P25, ",","."),"")</f>
        <v/>
      </c>
      <c r="DB19" t="str">
        <f>IF(AND('Network Data'!$C$6 = 1, 'Network Data'!C25 = 0, 'Network Data'!D25 = 1, 'Network Data'!G25 &gt; 0, 'Network Data'!Q25 &gt; 0), SUBSTITUTE('Network Data'!B25, " ", ".")&amp;"_R &lt; "&amp;SUBSTITUTE('Network Data'!Q25, ",","."),"")</f>
        <v/>
      </c>
      <c r="DC19" t="str">
        <f>IF(AND('Network Data'!$C$6 = 1, 'Network Data'!C25 = 0, 'Network Data'!D25 = 0, 'Network Data'!G25 &gt; 0, 'Network Data'!Q25 &gt; 0), SUBSTITUTE('Network Data'!B25, " ", ".")&amp;"_R &lt; "&amp;SUBSTITUTE('Network Data'!Q25, ",","."),"")</f>
        <v/>
      </c>
      <c r="DD19" t="str">
        <f>IF(AND('Network Data'!$C$7 = 1, 'Network Data'!C25 = 0, 'Network Data'!D25 =1, 'Network Data'!G25 &gt; 0, 'Network Data'!R25 &gt; 0), SUBSTITUTE('Network Data'!B25, ",",".")&amp;"_U &gt; "&amp;SUBSTITUTE('Network Data'!R25, ",","."),"")</f>
        <v/>
      </c>
      <c r="DE19" t="str">
        <f>IF(AND('Network Data'!$C$7 = 1, 'Network Data'!C25 = 0, 'Network Data'!D25 =0, 'Network Data'!G25 &gt; 0, 'Network Data'!R25 &gt; 0), SUBSTITUTE('Network Data'!B25, ",",".")&amp;"_U &gt; "&amp;SUBSTITUTE('Network Data'!R25, ",","."),"")</f>
        <v/>
      </c>
      <c r="DF19" t="str">
        <f>IF(AND('Network Data'!$C$7 = 1, 'Network Data'!C25 = 0, 'Network Data'!D25 = 1, 'Network Data'!G25 &gt; 0, 'Network Data'!S25 &gt; 0), SUBSTITUTE('Network Data'!B25, ",",".")&amp;"_U &lt; "&amp;SUBSTITUTE('Network Data'!S25, ",","."),"")</f>
        <v/>
      </c>
      <c r="DG19" t="str">
        <f>IF(AND('Network Data'!$C$7 = 1, 'Network Data'!C25 = 0, 'Network Data'!D25 = 0, 'Network Data'!G25 &gt; 0, 'Network Data'!S25 &gt; 0), SUBSTITUTE('Network Data'!B25, ",",".")&amp;"_U &lt; "&amp;SUBSTITUTE('Network Data'!S25, ",","."),"")</f>
        <v/>
      </c>
      <c r="DJ19" t="str">
        <f>IF(AND('Network Data'!C25 = 0, 'Network Data'!E25 = 1,'Network Data'!G25 &gt; 0, 'Network Data'!H25 &gt; 0), SUBSTITUTE('Network Data'!B25, " ", ".")&amp;"_IN &gt; "&amp;SUBSTITUTE('Network Data'!H25,",","."), IF(AND('Network Data'!C25 = 1, 'Network Data'!E25 = 1,'Network Data'!G25 &gt; 0, 'Network Data'!H25 &gt; 0), SUBSTITUTE('Network Data'!B25, " ", ".")&amp;"NLNode_IN &gt; "&amp;SUBSTITUTE('Network Data'!H25,",","."), ""))</f>
        <v/>
      </c>
      <c r="DL19" t="str">
        <f>IF(AND('Network Data'!C25 = 0, 'Network Data'!E25 = 1,'Network Data'!G25 &gt; 0, 'Network Data'!I25 &gt; 0), SUBSTITUTE('Network Data'!B25, " ", ".")&amp;"_IN &lt; "&amp;SUBSTITUTE('Network Data'!I25,",","."), IF(AND('Network Data'!C25 = 1, 'Network Data'!E25 = 1,'Network Data'!G25 &gt; 0, 'Network Data'!H25 &gt; 0), SUBSTITUTE('Network Data'!B25, " ", ".")&amp;"NLNode_IN &lt; "&amp;SUBSTITUTE('Network Data'!I25,",","."), ""))</f>
        <v/>
      </c>
      <c r="DP19" t="str">
        <f>IF(AND('Network Data'!C25 = 0, 'Network Data'!F25 = 1,'Network Data'!G25 &gt; 0, 'Network Data'!J25 &gt; 0), SUBSTITUTE('Network Data'!B25, " ", ".")&amp;"_EX &gt; "&amp;SUBSTITUTE('Network Data'!J25,",","."), IF(AND('Network Data'!C25 = 1, 'Network Data'!F25 = 1,'Network Data'!G25 &gt; 0, 'Network Data'!J25 &gt; 0), SUBSTITUTE('Network Data'!B25, " ", ".")&amp;"NLNode_EX &gt; "&amp;SUBSTITUTE('Network Data'!J25,",","."), ""))</f>
        <v/>
      </c>
      <c r="DR19" t="str">
        <f>IF(AND('Network Data'!C25 = 0, 'Network Data'!F25 = 1,'Network Data'!G25 &gt; 0, 'Network Data'!K25 &gt; 0), SUBSTITUTE('Network Data'!B25, " ", ".")&amp;"_EX &lt; "&amp;SUBSTITUTE('Network Data'!K25,",","."), IF(AND('Network Data'!C25 = 1, 'Network Data'!F25 = 1,'Network Data'!G25 &gt; 0, 'Network Data'!K25 &gt; 0), SUBSTITUTE('Network Data'!B25, " ", ".")&amp;"NLNode_EX &lt; "&amp;SUBSTITUTE('Network Data'!K25,",","."), ""))</f>
        <v/>
      </c>
      <c r="DV19" t="str">
        <f>IF(AND('Network Data'!C25=0, 'Network Data'!D25=0, 'Network Data'!G25&gt;0, 'Network Data'!T25&gt;0), SUBSTITUTE('Network Data'!B25," ",".")&amp;"_AE &gt; "&amp;SUBSTITUTE('Network Data'!T25,",","."),"")</f>
        <v/>
      </c>
      <c r="DW19" t="str">
        <f>IF(AND('Network Data'!C25=0, 'Network Data'!D25=0, 'Network Data'!G25&gt;0, 'Network Data'!U25&gt;0), SUBSTITUTE('Network Data'!B25," ",".")&amp;"_AE &lt; "&amp;SUBSTITUTE('Network Data'!U25,",","."),"")</f>
        <v/>
      </c>
      <c r="EA19" t="str">
        <f>IF(AND('Network Data'!X25 &gt;0), 'Network Data'!X25, "")</f>
        <v/>
      </c>
      <c r="EB19" s="22"/>
      <c r="EC19" s="22"/>
      <c r="FD19"/>
      <c r="FE19"/>
      <c r="FF19"/>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row>
    <row r="20" spans="1:218" x14ac:dyDescent="0.3">
      <c r="A20" s="7">
        <v>15</v>
      </c>
      <c r="B20" t="str">
        <f>IF(AND('Network Data'!C26 = 0, 'Network Data'!G26 &gt;0), SUBSTITUTE('Network Data'!B26, " ", ""), IF(AND('Network Data'!C26 = 1, 'Network Data'!G26 &gt; 0), SUBSTITUTE('Network Data'!B26&amp;"NLNode", " ",""), ""))</f>
        <v/>
      </c>
      <c r="H20" s="98"/>
      <c r="AE20" t="str">
        <f>IF(AND('Network Data'!C26 = 0, 'Network Data'!G26 &gt;0), SUBSTITUTE('Network Data'!B26, " ", "")&amp;" = "&amp;SUBSTITUTE('Network Data'!G26, ",", "."), "")</f>
        <v/>
      </c>
      <c r="AF20" t="str">
        <f>IF(AND('Network Data'!C26 = 1, 'Network Data'!G26 &gt;0), SUBSTITUTE('Network Data'!B26, " ", "")&amp;"NLNode"&amp;" = "&amp;SUBSTITUTE('Network Data'!G26, ",", "."), "")</f>
        <v/>
      </c>
      <c r="AM20" t="str">
        <f>IF(AND('Network Data'!C26 = 0, 'Network Data'!G26 &gt; 0, 'Network Data'!E26 = 1), SUBSTITUTE('Network Data'!B26, " ", "")&amp;"Input", IF(AND('Network Data'!C26 = 1, 'Network Data'!G26 &gt; 0, 'Network Data'!E26 = 1), SUBSTITUTE('Network Data'!B26, " ", "")&amp;"NLNodeInput",""))</f>
        <v/>
      </c>
      <c r="AN20" t="str">
        <f>IF(AND('Network Data'!C26 = 0, 'Network Data'!G26 &gt; 0, 'Network Data'!F26 = 1), SUBSTITUTE('Network Data'!B26, " ", "")&amp;"Export", IF(AND('Network Data'!C26 = 1, 'Network Data'!G26 &gt; 0, 'Network Data'!F26 = 1), SUBSTITUTE('Network Data'!B26, " ", "")&amp;"NLNodeExport",""))</f>
        <v/>
      </c>
      <c r="AV20" t="str">
        <f>IF(AND('Network Data'!$C$6=1, 'Network Data'!C26 = 0, 'Network Data'!D26=1,'Network Data'!G26&gt;0,'Network Data'!E26=1), SUBSTITUTE('Network Data'!B26," ","")&amp;"_GPP"&amp;" = "&amp;"Flowto("&amp;SUBSTITUTE('Network Data'!B26," ","")&amp;")"&amp;" - "&amp;SUBSTITUTE('Network Data'!B26," ","")&amp;"_IN", IF(AND('Network Data'!$C$6=1, 'Network Data'!C26 = 0, 'Network Data'!D26=1,'Network Data'!G26&gt;0,'Network Data'!E26=0), SUBSTITUTE('Network Data'!B26," ","")&amp;"_GPP"&amp;" = "&amp;"Flowto("&amp;SUBSTITUTE('Network Data'!B26," ","")&amp;")", IF(OR('Network Data'!$C$6=1, 'Network Data'!$C$6=0), IF(AND('Network Data'!C26 = 0,'Network Data'!G26&gt;0,'Network Data'!E26=1), SUBSTITUTE('Network Data'!B26," ","")&amp;"_Q"&amp;" = "&amp;"Flowto("&amp;SUBSTITUTE('Network Data'!B26," ","")&amp;")"&amp;" - "&amp;SUBSTITUTE('Network Data'!B26," ","")&amp;"_IN", IF(AND('Network Data'!C26 = 0,'Network Data'!G26&gt;0,'Network Data'!E26=0), SUBSTITUTE('Network Data'!B26," ","")&amp;"_Q"&amp;" = "&amp;"Flowto("&amp;SUBSTITUTE('Network Data'!B26," ","")&amp;")","")))))</f>
        <v/>
      </c>
      <c r="AZ20" t="str">
        <f>IF(AND('Network Data'!$C$6=1,'Network Data'!$C$7=1,'Network Data'!C26 = 0,'Network Data'!D26 = 1,'Network Data'!G26&gt;0,'Network Data'!F26=1),SUBSTITUTE('Network Data'!B26," ","")&amp;"_NPP"&amp;" = Flowfrom("&amp;SUBSTITUTE('Network Data'!B26," ","")&amp;") - "&amp;SUBSTITUTE('Network Data'!B26," ","")&amp;"_R"&amp;" - "&amp;SUBSTITUTE('Network Data'!B26," ","")&amp;"_U"&amp;" - "&amp;SUBSTITUTE('Network Data'!B26," ","")&amp;"_EX", IF(AND('Network Data'!$C$6=1,'Network Data'!$C$7=0,'Network Data'!C26 = 0,'Network Data'!D26 = 1,'Network Data'!G26&gt;0,'Network Data'!F26=1),SUBSTITUTE('Network Data'!B26," ","")&amp;"_NPP"&amp;" = Flowfrom("&amp;SUBSTITUTE('Network Data'!B26," ","")&amp;") - "&amp;SUBSTITUTE('Network Data'!B26," ","")&amp;"_R - "&amp;SUBSTITUTE('Network Data'!B26," ","")&amp;"_EX", IF(AND('Network Data'!$C$6=0,'Network Data'!$C$7=1,'Network Data'!C26 = 0,'Network Data'!D26 = 1,'Network Data'!G26&gt;0,'Network Data'!F26=0),SUBSTITUTE('Network Data'!B26," ","")&amp;"_NPP"&amp;" = Flowfrom("&amp;SUBSTITUTE('Network Data'!B26," ","")&amp;") - "&amp;SUBSTITUTE('Network Data'!B26," ","")&amp;"_U - "&amp;SUBSTITUTE('Network Data'!B26," ","")&amp;"_EX", IF(AND('Network Data'!$C$6=1,'Network Data'!$C$7=0,'Network Data'!C26 = 0,'Network Data'!D26 = 1,'Network Data'!G26&gt;0,'Network Data'!F26=0),SUBSTITUTE('Network Data'!B26," ","")&amp;"_NPP"&amp;" = Flowfrom("&amp;SUBSTITUTE('Network Data'!B26," ","")&amp;") - "&amp;SUBSTITUTE('Network Data'!B26," ","")&amp;"_R", IF(AND('Network Data'!$C$6=0,'Network Data'!$C$7=0,'Network Data'!C26 = 0,'Network Data'!D26 = 1,'Network Data'!G26&gt;0,'Network Data'!F26=1),SUBSTITUTE('Network Data'!B26," ","")&amp;"_NPP"&amp;" = Flowfrom("&amp;SUBSTITUTE('Network Data'!B26," ","")&amp;") - "&amp;SUBSTITUTE('Network Data'!B26," ","")&amp;"_EX", IF(AND('Network Data'!$C$6=1,'Network Data'!$C$7=1,'Network Data'!C26 = 0,'Network Data'!D26 = 1,'Network Data'!G26&gt;0,'Network Data'!F26=0),SUBSTITUTE('Network Data'!B26," ","")&amp;"_NPP"&amp;" = Flowfrom("&amp;SUBSTITUTE('Network Data'!B26," ","")&amp;") - "&amp;SUBSTITUTE('Network Data'!B26," ","")&amp;"_R"&amp;" - "&amp;SUBSTITUTE('Network Data'!B26," ","")&amp;"_U", IF(AND('Network Data'!$C$6=0,'Network Data'!$C$7=0,'Network Data'!C26 = 0,'Network Data'!D26 = 1,'Network Data'!G26&gt;0,'Network Data'!F26=0),SUBSTITUTE('Network Data'!B26," ","")&amp;"_NPP"&amp;" = Flowfrom("&amp;SUBSTITUTE('Network Data'!B26," ","")&amp;") ", IF(AND('Network Data'!$C$6=1,'Network Data'!$C$7=1,'Network Data'!C26 = 0,'Network Data'!D26 = 0,'Network Data'!G26&gt;0,'Network Data'!F26=1),SUBSTITUTE('Network Data'!B26," ","")&amp;"_P"&amp;" = Flowfrom("&amp;SUBSTITUTE('Network Data'!B26," ","")&amp;") - "&amp;SUBSTITUTE('Network Data'!B26," ","")&amp;"_R"&amp;" - "&amp;SUBSTITUTE('Network Data'!B26," ","")&amp;"_U"&amp;" - "&amp;SUBSTITUTE('Network Data'!B26," ","")&amp;"_EX", IF(AND('Network Data'!$C$6=1,'Network Data'!$C$7=0,'Network Data'!C26 = 0,'Network Data'!D26 = 0,'Network Data'!G26&gt;0,'Network Data'!F26=1),SUBSTITUTE('Network Data'!B26," ","")&amp;"_P"&amp;" = Flowfrom("&amp;SUBSTITUTE('Network Data'!B26," ","")&amp;") - "&amp;SUBSTITUTE('Network Data'!B26," ","")&amp;"_R - "&amp;SUBSTITUTE('Network Data'!B26," ","")&amp;"_EX", IF(AND('Network Data'!$C$6=0,'Network Data'!$C$7=1,'Network Data'!C26 = 0,'Network Data'!D26 = 0,'Network Data'!G26&gt;0,'Network Data'!F26=0),SUBSTITUTE('Network Data'!B26," ","")&amp;"_P"&amp;" = Flowfrom("&amp;SUBSTITUTE('Network Data'!B26," ","")&amp;") - "&amp;SUBSTITUTE('Network Data'!B26," ","")&amp;"_U - "&amp;SUBSTITUTE('Network Data'!B26," ","")&amp;"_EX", IF(AND('Network Data'!$C$6=1,'Network Data'!$C$7=0,'Network Data'!C26 = 0,'Network Data'!D26 = 0,'Network Data'!G26&gt;0,'Network Data'!F26=0),SUBSTITUTE('Network Data'!B26," ","")&amp;"_P"&amp;" = Flowfrom("&amp;SUBSTITUTE('Network Data'!B26," ","")&amp;") - "&amp;SUBSTITUTE('Network Data'!B26," ","")&amp;"_R", IF(AND('Network Data'!$C$6=0,'Network Data'!$C$7=0,'Network Data'!C26 = 0,'Network Data'!D26 = 0,'Network Data'!G26&gt;0,'Network Data'!F26=1),SUBSTITUTE('Network Data'!B26," ","")&amp;"_P"&amp;" = Flowfrom("&amp;SUBSTITUTE('Network Data'!B26," ","")&amp;") - "&amp;SUBSTITUTE('Network Data'!B26," ","")&amp;"_EX", IF(AND('Network Data'!$C$6=1,'Network Data'!$C$7=1,'Network Data'!C26 = 0,'Network Data'!D26 = 0,'Network Data'!G26&gt;0,'Network Data'!F26=0),SUBSTITUTE('Network Data'!B26," ","")&amp;"_P"&amp;" = Flowfrom("&amp;SUBSTITUTE('Network Data'!B26," ","")&amp;") - "&amp;SUBSTITUTE('Network Data'!B26," ","")&amp;"_R"&amp;" - "&amp;SUBSTITUTE('Network Data'!B26," ","")&amp;"_U", IF(AND('Network Data'!$C$6=0,'Network Data'!$C$7=0,'Network Data'!C26 = 0,'Network Data'!D26 = 0,'Network Data'!G26&gt;0,'Network Data'!F26=0),SUBSTITUTE('Network Data'!B26," ","")&amp;"_P"&amp;" = Flowfrom("&amp;SUBSTITUTE('Network Data'!B26," ","")&amp;") ", ""))))))))))))))</f>
        <v/>
      </c>
      <c r="BD20" t="str">
        <f>IF(AND('Network Data'!$C$6=1,'Network Data'!$C$7=1,'Network Data'!C26 = 0, 'Network Data'!D26=1,'Network Data'!F26=1,'Network Data'!G26&gt;0), SUBSTITUTE('Network Data'!B26," ","")&amp;"_U"&amp;" = Flowto("&amp;SUBSTITUTE('Network Data'!B26," ","")&amp;") - "&amp;SUBSTITUTE('Network Data'!B26," ","")&amp;"_NPP"&amp;" - "&amp;SUBSTITUTE('Network Data'!B26," ","")&amp;"_R"&amp;" - "&amp;SUBSTITUTE('Network Data'!B26," ","")&amp;"_EX", IF(AND('Network Data'!$C$6=0,'Network Data'!$C$7=1,'Network Data'!C26 = 0, 'Network Data'!D26=1,'Network Data'!F26=1,'Network Data'!G26&gt;0), SUBSTITUTE('Network Data'!B26," ","")&amp;"_U"&amp;" = Flowto("&amp;SUBSTITUTE('Network Data'!B26," ","")&amp;") - "&amp;SUBSTITUTE('Network Data'!B26," ","")&amp;"_P"&amp;" - "&amp;SUBSTITUTE('Network Data'!B26," ","")&amp;"_EX", IF(AND('Network Data'!$C$6=0,'Network Data'!$C$7=1,'Network Data'!C26 = 0, 'Network Data'!D26=1,'Network Data'!F26=0,'Network Data'!G26&gt;0), SUBSTITUTE('Network Data'!B26," ","")&amp;"_U"&amp;" = Flowto("&amp;SUBSTITUTE('Network Data'!B26," ","")&amp;") - "&amp;SUBSTITUTE('Network Data'!B26," ","")&amp;"_P",IF(AND('Network Data'!$C$6=1,'Network Data'!$C$7=1,'Network Data'!C26 = 0, 'Network Data'!D26=0,'Network Data'!F26=1,'Network Data'!G26&gt;0), SUBSTITUTE('Network Data'!B26," ","")&amp;"_U"&amp;" = Flowto("&amp;SUBSTITUTE('Network Data'!B26," ","")&amp;") - "&amp;SUBSTITUTE('Network Data'!B26," ","")&amp;"_P"&amp;" - "&amp;SUBSTITUTE('Network Data'!B26," ","")&amp;"_R"&amp;" - "&amp;SUBSTITUTE('Network Data'!B26," ","")&amp;"_EX", IF(AND('Network Data'!$C$6=0,'Network Data'!$C$7=1,'Network Data'!C26 = 0, 'Network Data'!D26=0,'Network Data'!F26=1,'Network Data'!G26&gt;0), SUBSTITUTE('Network Data'!B26," ","")&amp;"_U"&amp;" = Flowto("&amp;SUBSTITUTE('Network Data'!B26," ","")&amp;") - "&amp;SUBSTITUTE('Network Data'!B26," ","")&amp;"_P"&amp;" - "&amp;SUBSTITUTE('Network Data'!B26," ","")&amp;"_EX", IF(AND('Network Data'!$C$6=0,'Network Data'!$C$7=1,'Network Data'!C26 = 0, 'Network Data'!D26=0,'Network Data'!F26=0,'Network Data'!G26&gt;0), SUBSTITUTE('Network Data'!B26," ","")&amp;"_U"&amp;" = Flowto("&amp;SUBSTITUTE('Network Data'!B26," ","")&amp;") - "&amp;SUBSTITUTE('Network Data'!B26," ","")&amp;"_P",IF(AND('Network Data'!$C$6=1,'Network Data'!$C$7=1,'Network Data'!C26 = 0, 'Network Data'!D26=0,'Network Data'!F26=0,'Network Data'!G26&gt;0), SUBSTITUTE('Network Data'!B26," ","")&amp;"_U"&amp;" = Flowto("&amp;SUBSTITUTE('Network Data'!B26," ","")&amp;") - "&amp;SUBSTITUTE('Network Data'!B26," ","")&amp;"_P - "&amp;SUBSTITUTE('Network Data'!B26," ","")&amp;"_R","")))))))</f>
        <v/>
      </c>
      <c r="BH20" t="str">
        <f>IF(AND('Network Data'!$C$6 = 1, 'Network Data'!C26 = 0, 'Network Data'!D26 = 0,'Network Data'!G26 &gt; 0, 'Network Data'!T26 &gt; 0),SUBSTITUTE('Network Data'!B26," ","")&amp;"_AE"&amp;" = "&amp;SUBSTITUTE('Network Data'!B26," ","")&amp;"_P"&amp;" + "&amp;SUBSTITUTE('Network Data'!B26," ","")&amp;"_R", IF(AND('Network Data'!$C$6 = 0, 'Network Data'!C26 = 0, 'Network Data'!D26 = 0,'Network Data'!G26 &gt; 0, 'Network Data'!T26 &gt; 0),SUBSTITUTE('Network Data'!B26," ","")&amp;" = "&amp;SUBSTITUTE('Network Data'!B26," ","")&amp;"_P",IF(AND('Network Data'!$C$6 = 1, 'Network Data'!C26 = 0, 'Network Data'!D26 = 0,'Network Data'!G26 &gt; 0, 'Network Data'!U26 &gt; 0),SUBSTITUTE('Network Data'!B26," ","")&amp;"_AE"&amp;" = "&amp;SUBSTITUTE('Network Data'!B26," ","")&amp;"_P"&amp;" + "&amp;SUBSTITUTE('Network Data'!B26," ","")&amp;"_R", IF(AND('Network Data'!$C$6 = 0, 'Network Data'!C26 = 0, 'Network Data'!D26 = 0,'Network Data'!G26 &gt; 0, 'Network Data'!U26 &gt; 0),SUBSTITUTE('Network Data'!B26," ","")&amp;" = "&amp;SUBSTITUTE('Network Data'!B26," ","")&amp;"_P",""))))</f>
        <v/>
      </c>
      <c r="BL20" t="str">
        <f xml:space="preserve"> IF('Network Data'!W26 &gt; 0, 'Network Data'!W26, "")</f>
        <v/>
      </c>
      <c r="BR20" t="str">
        <f>IF('Network Data'!V26&gt;0,SUBSTITUTE('Network Data'!V26, ",",""),"")</f>
        <v/>
      </c>
      <c r="BZ20" t="str">
        <f>IF(AND('Network Data'!$C$6=1,'Network Data'!C26=0,'Network Data'!D26=1,'Network Data'!G26&gt;0),SUBSTITUTE('Network Data'!B26," ","")&amp;"_GPP: CO2 -&gt; "&amp;SUBSTITUTE('Network Data'!B26," ",""),"")</f>
        <v/>
      </c>
      <c r="CB20" s="98"/>
      <c r="CD20" t="str">
        <f>IF(AND('Network Data'!$C$6 = 1,'Network Data'!C26 = 0, 'Network Data'!D26 = 1, 'Network Data'!G26 &gt; 0), SUBSTITUTE('Network Data'!B26, " ", "")&amp;"_R: "&amp;SUBSTITUTE('Network Data'!B26, " ", "")&amp;" -&gt; CO2", "")</f>
        <v/>
      </c>
      <c r="CE20" t="str">
        <f>IF(AND('Network Data'!$C$6 = 1,'Network Data'!C26 = 0, 'Network Data'!D26 = 0, 'Network Data'!G26 &gt; 0), SUBSTITUTE('Network Data'!B26, " ", "")&amp;"_R: "&amp;SUBSTITUTE('Network Data'!B26, " ", "")&amp;" -&gt; CO2", "")</f>
        <v/>
      </c>
      <c r="CG20" s="98"/>
      <c r="CI20" t="str">
        <f>IF(AND('Network Data'!C26 = 1, 'Network Data'!E26 = 1, 'Network Data'!G26 &gt; 0), SUBSTITUTE('Network Data'!B26, " ", "")&amp;"NLNode_IN: "&amp;SUBSTITUTE('Network Data'!B26, " ", "")&amp;"NLNodeInput -&gt; "&amp;SUBSTITUTE('Network Data'!B26, ",", "")&amp;"NLNode", IF(AND('Network Data'!C26 = 0, 'Network Data'!E26 = 1, 'Network Data'!G26 &gt; 0), SUBSTITUTE('Network Data'!B26, " ", "")&amp;"_IN: "&amp;SUBSTITUTE('Network Data'!B26, " ", "")&amp;"Input -&gt; "&amp;SUBSTITUTE('Network Data'!B26, ",", ""),""))</f>
        <v/>
      </c>
      <c r="CK20" s="98"/>
      <c r="CM20" t="str">
        <f>IF(AND('Network Data'!C26 = 1, 'Network Data'!F26 = 1, 'Network Data'!G26 &gt; 0), SUBSTITUTE('Network Data'!B26, " ", "")&amp;"NLNode_EX: "&amp;SUBSTITUTE('Network Data'!B26, " ", "")&amp;"NLNode -&gt; "&amp;SUBSTITUTE('Network Data'!B26, ",", "")&amp;"NLNodeExport", IF(AND('Network Data'!C26 = 0, 'Network Data'!F26 = 1, 'Network Data'!G26 &gt; 0), SUBSTITUTE('Network Data'!B26, " ", "")&amp;"_EX: "&amp;SUBSTITUTE('Network Data'!B26, " ", "")&amp;" -&gt; "&amp;SUBSTITUTE('Network Data'!B26, ",", "")&amp;"Export",""))</f>
        <v/>
      </c>
      <c r="CP20" t="str">
        <f>IF(AND('Network Data'!$C$6=1, 'Network Data'!C26=0,'Network Data'!D26=1,'Network Data'!G26&gt;0, 'Network Data'!L26&gt;0), SUBSTITUTE('Network Data'!B26," ",".")&amp;"_GPP &gt; "&amp;SUBSTITUTE('Network Data'!L26," ","."), IF(AND('Network Data'!$C$6=1, 'Network Data'!C26=0,'Network Data'!D26=0,'Network Data'!G26&gt;0, 'Network Data'!L26&gt;0), SUBSTITUTE('Network Data'!B26," ",".")&amp;"Q &gt; "&amp;SUBSTITUTE('Network Data'!L26," ","."), IF(AND('Network Data'!$C$6=0, 'Network Data'!C26=0,'Network Data'!D26=0,'Network Data'!G26&gt;0, 'Network Data'!L26&gt;0), SUBSTITUTE('Network Data'!B26," ",".")&amp;"Q &gt; "&amp;SUBSTITUTE('Network Data'!L26," ","."),"")))</f>
        <v/>
      </c>
      <c r="CQ20" t="str">
        <f>IF(AND('Network Data'!$C$6=1, 'Network Data'!C26=0,'Network Data'!D26=0,'Network Data'!G26&gt;0, 'Network Data'!L26&gt;0), SUBSTITUTE('Network Data'!B26," ",".")&amp;"Q &gt; "&amp;SUBSTITUTE('Network Data'!L26," ","."), IF(AND('Network Data'!$C$6=0, 'Network Data'!C26=0,'Network Data'!D26=0,'Network Data'!G26&gt;0, 'Network Data'!L26&gt;0), SUBSTITUTE('Network Data'!B26," ",".")&amp;"Q &gt; "&amp;SUBSTITUTE('Network Data'!L26," ","."),""))</f>
        <v/>
      </c>
      <c r="CR20" t="str">
        <f>IF(AND('Network Data'!$C$6=1, 'Network Data'!C26=0,'Network Data'!D26=1,'Network Data'!G26&gt;0, 'Network Data'!M26&gt;0), SUBSTITUTE('Network Data'!B26," ",".")&amp;"_GPP &lt; "&amp;SUBSTITUTE('Network Data'!M26," ","."),"")</f>
        <v/>
      </c>
      <c r="CS20" t="str">
        <f>IF(AND('Network Data'!$C$6=1, 'Network Data'!C26=0,'Network Data'!D26=0,'Network Data'!G26&gt;0, 'Network Data'!M26&gt;0), SUBSTITUTE('Network Data'!B26," ",".")&amp;"Q &lt; "&amp;SUBSTITUTE('Network Data'!M26," ","."),IF(AND('Network Data'!$C$6=0, 'Network Data'!C26=0,'Network Data'!D26=0,'Network Data'!G26&gt;0, 'Network Data'!M26&gt;0), SUBSTITUTE('Network Data'!B26," ",".")&amp;"Q &lt; "&amp;SUBSTITUTE('Network Data'!M26," ","."),""))</f>
        <v/>
      </c>
      <c r="CT20" t="str">
        <f>IF('Network Data'!M26&lt;'Network Data'!L26, "Warning, incompatible constraint", "" )</f>
        <v/>
      </c>
      <c r="CU20" t="str">
        <f>IF(AND('Network Data'!$C$6=1, 'Network Data'!C26 = 0, 'Network Data'!D26 = 1, 'Network Data'!G26 &gt; 0, 'Network Data'!N26&gt;0), SUBSTITUTE('Network Data'!B26, " ", ".")&amp;"_NPP"&amp;" &gt; "&amp;SUBSTITUTE('Network Data'!N26, ",","."), "")</f>
        <v/>
      </c>
      <c r="CV20" t="str">
        <f>IF(AND('Network Data'!$C$6=1, 'Network Data'!C26 = 0, 'Network Data'!D26 = 0, 'Network Data'!G26 &gt; 0, 'Network Data'!N26&gt;0), SUBSTITUTE('Network Data'!B26, " ", ".")&amp;"_P"&amp;" &gt; "&amp;SUBSTITUTE('Network Data'!N26, ",","."), IF(AND('Network Data'!$C$6=0, 'Network Data'!C26 = 0, 'Network Data'!G26 &gt; 0, 'Network Data'!N26&gt;0), SUBSTITUTE('Network Data'!B26, " ", ".")&amp;"_P"&amp;" &gt; "&amp;SUBSTITUTE('Network Data'!N26, ",","."),""))</f>
        <v/>
      </c>
      <c r="CW20" t="str">
        <f>IF(AND('Network Data'!$C$6=1, 'Network Data'!C26 = 0, 'Network Data'!D26 = 1, 'Network Data'!G26 &gt; 0, 'Network Data'!O26&gt;0), SUBSTITUTE('Network Data'!B26, " ", ".")&amp;"_NPP"&amp;" &lt; "&amp;SUBSTITUTE('Network Data'!O26, ",","."), "")</f>
        <v/>
      </c>
      <c r="CX20" t="str">
        <f>IF(AND('Network Data'!$C$6=1, 'Network Data'!C26 = 0, 'Network Data'!D26 = 0, 'Network Data'!G26 &gt; 0, 'Network Data'!O26&gt;0), SUBSTITUTE('Network Data'!B26, " ", ".")&amp;"_P"&amp;" &lt; "&amp;SUBSTITUTE('Network Data'!O26, ",","."), IF(AND('Network Data'!$C$6=0, 'Network Data'!C26 = 0, 'Network Data'!G26 &gt; 0, 'Network Data'!O26&gt;0), SUBSTITUTE('Network Data'!B26, " ", ".")&amp;"_P"&amp;" &lt; "&amp;SUBSTITUTE('Network Data'!O26, ",","."),""))</f>
        <v/>
      </c>
      <c r="CY20" t="str">
        <f>IF('Network Data'!O26&lt;'Network Data'!N26, "Warning, incompatible constraint", "" )</f>
        <v/>
      </c>
      <c r="CZ20" t="str">
        <f>IF(AND('Network Data'!$C$6 = 1, 'Network Data'!C26 = 0, 'Network Data'!D26 = 1, 'Network Data'!G26 &gt; 0, 'Network Data'!P26 &gt; 0), SUBSTITUTE('Network Data'!B26, " ", ".")&amp;"_R &gt; "&amp;SUBSTITUTE('Network Data'!P26, ",","."),"")</f>
        <v/>
      </c>
      <c r="DA20" t="str">
        <f>IF(AND('Network Data'!$C$6 = 1, 'Network Data'!C26 = 0, 'Network Data'!D26 = 0, 'Network Data'!G26 &gt; 0, 'Network Data'!P26 &gt; 0), SUBSTITUTE('Network Data'!B26, " ", ".")&amp;"_R &gt; "&amp;SUBSTITUTE('Network Data'!P26, ",","."),"")</f>
        <v/>
      </c>
      <c r="DB20" t="str">
        <f>IF(AND('Network Data'!$C$6 = 1, 'Network Data'!C26 = 0, 'Network Data'!D26 = 1, 'Network Data'!G26 &gt; 0, 'Network Data'!Q26 &gt; 0), SUBSTITUTE('Network Data'!B26, " ", ".")&amp;"_R &lt; "&amp;SUBSTITUTE('Network Data'!Q26, ",","."),"")</f>
        <v/>
      </c>
      <c r="DC20" t="str">
        <f>IF(AND('Network Data'!$C$6 = 1, 'Network Data'!C26 = 0, 'Network Data'!D26 = 0, 'Network Data'!G26 &gt; 0, 'Network Data'!Q26 &gt; 0), SUBSTITUTE('Network Data'!B26, " ", ".")&amp;"_R &lt; "&amp;SUBSTITUTE('Network Data'!Q26, ",","."),"")</f>
        <v/>
      </c>
      <c r="DD20" t="str">
        <f>IF(AND('Network Data'!$C$7 = 1, 'Network Data'!C26 = 0, 'Network Data'!D26 =1, 'Network Data'!G26 &gt; 0, 'Network Data'!R26 &gt; 0), SUBSTITUTE('Network Data'!B26, ",",".")&amp;"_U &gt; "&amp;SUBSTITUTE('Network Data'!R26, ",","."),"")</f>
        <v/>
      </c>
      <c r="DE20" t="str">
        <f>IF(AND('Network Data'!$C$7 = 1, 'Network Data'!C26 = 0, 'Network Data'!D26 =0, 'Network Data'!G26 &gt; 0, 'Network Data'!R26 &gt; 0), SUBSTITUTE('Network Data'!B26, ",",".")&amp;"_U &gt; "&amp;SUBSTITUTE('Network Data'!R26, ",","."),"")</f>
        <v/>
      </c>
      <c r="DF20" t="str">
        <f>IF(AND('Network Data'!$C$7 = 1, 'Network Data'!C26 = 0, 'Network Data'!D26 = 1, 'Network Data'!G26 &gt; 0, 'Network Data'!S26 &gt; 0), SUBSTITUTE('Network Data'!B26, ",",".")&amp;"_U &lt; "&amp;SUBSTITUTE('Network Data'!S26, ",","."),"")</f>
        <v/>
      </c>
      <c r="DG20" t="str">
        <f>IF(AND('Network Data'!$C$7 = 1, 'Network Data'!C26 = 0, 'Network Data'!D26 = 0, 'Network Data'!G26 &gt; 0, 'Network Data'!S26 &gt; 0), SUBSTITUTE('Network Data'!B26, ",",".")&amp;"_U &lt; "&amp;SUBSTITUTE('Network Data'!S26, ",","."),"")</f>
        <v/>
      </c>
      <c r="DJ20" t="str">
        <f>IF(AND('Network Data'!C26 = 0, 'Network Data'!E26 = 1,'Network Data'!G26 &gt; 0, 'Network Data'!H26 &gt; 0), SUBSTITUTE('Network Data'!B26, " ", ".")&amp;"_IN &gt; "&amp;SUBSTITUTE('Network Data'!H26,",","."), IF(AND('Network Data'!C26 = 1, 'Network Data'!E26 = 1,'Network Data'!G26 &gt; 0, 'Network Data'!H26 &gt; 0), SUBSTITUTE('Network Data'!B26, " ", ".")&amp;"NLNode_IN &gt; "&amp;SUBSTITUTE('Network Data'!H26,",","."), ""))</f>
        <v/>
      </c>
      <c r="DL20" t="str">
        <f>IF(AND('Network Data'!C26 = 0, 'Network Data'!E26 = 1,'Network Data'!G26 &gt; 0, 'Network Data'!I26 &gt; 0), SUBSTITUTE('Network Data'!B26, " ", ".")&amp;"_IN &lt; "&amp;SUBSTITUTE('Network Data'!I26,",","."), IF(AND('Network Data'!C26 = 1, 'Network Data'!E26 = 1,'Network Data'!G26 &gt; 0, 'Network Data'!H26 &gt; 0), SUBSTITUTE('Network Data'!B26, " ", ".")&amp;"NLNode_IN &lt; "&amp;SUBSTITUTE('Network Data'!I26,",","."), ""))</f>
        <v/>
      </c>
      <c r="DP20" t="str">
        <f>IF(AND('Network Data'!C26 = 0, 'Network Data'!F26 = 1,'Network Data'!G26 &gt; 0, 'Network Data'!J26 &gt; 0), SUBSTITUTE('Network Data'!B26, " ", ".")&amp;"_EX &gt; "&amp;SUBSTITUTE('Network Data'!J26,",","."), IF(AND('Network Data'!C26 = 1, 'Network Data'!F26 = 1,'Network Data'!G26 &gt; 0, 'Network Data'!J26 &gt; 0), SUBSTITUTE('Network Data'!B26, " ", ".")&amp;"NLNode_EX &gt; "&amp;SUBSTITUTE('Network Data'!J26,",","."), ""))</f>
        <v/>
      </c>
      <c r="DR20" t="str">
        <f>IF(AND('Network Data'!C26 = 0, 'Network Data'!F26 = 1,'Network Data'!G26 &gt; 0, 'Network Data'!K26 &gt; 0), SUBSTITUTE('Network Data'!B26, " ", ".")&amp;"_EX &lt; "&amp;SUBSTITUTE('Network Data'!K26,",","."), IF(AND('Network Data'!C26 = 1, 'Network Data'!F26 = 1,'Network Data'!G26 &gt; 0, 'Network Data'!K26 &gt; 0), SUBSTITUTE('Network Data'!B26, " ", ".")&amp;"NLNode_EX &lt; "&amp;SUBSTITUTE('Network Data'!K26,",","."), ""))</f>
        <v/>
      </c>
      <c r="DV20" t="str">
        <f>IF(AND('Network Data'!C26=0, 'Network Data'!D26=0, 'Network Data'!G26&gt;0, 'Network Data'!T26&gt;0), SUBSTITUTE('Network Data'!B26," ",".")&amp;"_AE &gt; "&amp;SUBSTITUTE('Network Data'!T26,",","."),"")</f>
        <v/>
      </c>
      <c r="DW20" t="str">
        <f>IF(AND('Network Data'!C26=0, 'Network Data'!D26=0, 'Network Data'!G26&gt;0, 'Network Data'!U26&gt;0), SUBSTITUTE('Network Data'!B26," ",".")&amp;"_AE &lt; "&amp;SUBSTITUTE('Network Data'!U26,",","."),"")</f>
        <v/>
      </c>
      <c r="EA20" t="str">
        <f>IF(AND('Network Data'!X26 &gt;0), 'Network Data'!X26, "")</f>
        <v/>
      </c>
      <c r="EB20" s="22"/>
      <c r="EC20" s="22"/>
      <c r="FD20"/>
      <c r="FE20"/>
      <c r="FF20"/>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row>
    <row r="21" spans="1:218" x14ac:dyDescent="0.3">
      <c r="A21" s="7">
        <v>16</v>
      </c>
      <c r="B21" t="str">
        <f>IF(AND('Network Data'!C27 = 0, 'Network Data'!G27 &gt;0), SUBSTITUTE('Network Data'!B27, " ", ""), IF(AND('Network Data'!C27 = 1, 'Network Data'!G27 &gt; 0), SUBSTITUTE('Network Data'!B27&amp;"NLNode", " ",""), ""))</f>
        <v/>
      </c>
      <c r="H21" s="98"/>
      <c r="AE21" t="str">
        <f>IF(AND('Network Data'!C27 = 0, 'Network Data'!G27 &gt;0), SUBSTITUTE('Network Data'!B27, " ", "")&amp;" = "&amp;SUBSTITUTE('Network Data'!G27, ",", "."), "")</f>
        <v/>
      </c>
      <c r="AF21" t="str">
        <f>IF(AND('Network Data'!C27 = 1, 'Network Data'!G27 &gt;0), SUBSTITUTE('Network Data'!B27, " ", "")&amp;"NLNode"&amp;" = "&amp;SUBSTITUTE('Network Data'!G27, ",", "."), "")</f>
        <v/>
      </c>
      <c r="AM21" t="str">
        <f>IF(AND('Network Data'!C27 = 0, 'Network Data'!G27 &gt; 0, 'Network Data'!E27 = 1), SUBSTITUTE('Network Data'!B27, " ", "")&amp;"Input", IF(AND('Network Data'!C27 = 1, 'Network Data'!G27 &gt; 0, 'Network Data'!E27 = 1), SUBSTITUTE('Network Data'!B27, " ", "")&amp;"NLNodeInput",""))</f>
        <v/>
      </c>
      <c r="AN21" t="str">
        <f>IF(AND('Network Data'!C27 = 0, 'Network Data'!G27 &gt; 0, 'Network Data'!F27 = 1), SUBSTITUTE('Network Data'!B27, " ", "")&amp;"Export", IF(AND('Network Data'!C27 = 1, 'Network Data'!G27 &gt; 0, 'Network Data'!F27 = 1), SUBSTITUTE('Network Data'!B27, " ", "")&amp;"NLNodeExport",""))</f>
        <v/>
      </c>
      <c r="AV21" t="str">
        <f>IF(AND('Network Data'!$C$6=1, 'Network Data'!C27 = 0, 'Network Data'!D27=1,'Network Data'!G27&gt;0,'Network Data'!E27=1), SUBSTITUTE('Network Data'!B27," ","")&amp;"_GPP"&amp;" = "&amp;"Flowto("&amp;SUBSTITUTE('Network Data'!B27," ","")&amp;")"&amp;" - "&amp;SUBSTITUTE('Network Data'!B27," ","")&amp;"_IN", IF(AND('Network Data'!$C$6=1, 'Network Data'!C27 = 0, 'Network Data'!D27=1,'Network Data'!G27&gt;0,'Network Data'!E27=0), SUBSTITUTE('Network Data'!B27," ","")&amp;"_GPP"&amp;" = "&amp;"Flowto("&amp;SUBSTITUTE('Network Data'!B27," ","")&amp;")", IF(OR('Network Data'!$C$6=1, 'Network Data'!$C$6=0), IF(AND('Network Data'!C27 = 0,'Network Data'!G27&gt;0,'Network Data'!E27=1), SUBSTITUTE('Network Data'!B27," ","")&amp;"_Q"&amp;" = "&amp;"Flowto("&amp;SUBSTITUTE('Network Data'!B27," ","")&amp;")"&amp;" - "&amp;SUBSTITUTE('Network Data'!B27," ","")&amp;"_IN", IF(AND('Network Data'!C27 = 0,'Network Data'!G27&gt;0,'Network Data'!E27=0), SUBSTITUTE('Network Data'!B27," ","")&amp;"_Q"&amp;" = "&amp;"Flowto("&amp;SUBSTITUTE('Network Data'!B27," ","")&amp;")","")))))</f>
        <v/>
      </c>
      <c r="AZ21" t="str">
        <f>IF(AND('Network Data'!$C$6=1,'Network Data'!$C$7=1,'Network Data'!C27 = 0,'Network Data'!D27 = 1,'Network Data'!G27&gt;0,'Network Data'!F27=1),SUBSTITUTE('Network Data'!B27," ","")&amp;"_NPP"&amp;" = Flowfrom("&amp;SUBSTITUTE('Network Data'!B27," ","")&amp;") - "&amp;SUBSTITUTE('Network Data'!B27," ","")&amp;"_R"&amp;" - "&amp;SUBSTITUTE('Network Data'!B27," ","")&amp;"_U"&amp;" - "&amp;SUBSTITUTE('Network Data'!B27," ","")&amp;"_EX", IF(AND('Network Data'!$C$6=1,'Network Data'!$C$7=0,'Network Data'!C27 = 0,'Network Data'!D27 = 1,'Network Data'!G27&gt;0,'Network Data'!F27=1),SUBSTITUTE('Network Data'!B27," ","")&amp;"_NPP"&amp;" = Flowfrom("&amp;SUBSTITUTE('Network Data'!B27," ","")&amp;") - "&amp;SUBSTITUTE('Network Data'!B27," ","")&amp;"_R - "&amp;SUBSTITUTE('Network Data'!B27," ","")&amp;"_EX", IF(AND('Network Data'!$C$6=0,'Network Data'!$C$7=1,'Network Data'!C27 = 0,'Network Data'!D27 = 1,'Network Data'!G27&gt;0,'Network Data'!F27=0),SUBSTITUTE('Network Data'!B27," ","")&amp;"_NPP"&amp;" = Flowfrom("&amp;SUBSTITUTE('Network Data'!B27," ","")&amp;") - "&amp;SUBSTITUTE('Network Data'!B27," ","")&amp;"_U - "&amp;SUBSTITUTE('Network Data'!B27," ","")&amp;"_EX", IF(AND('Network Data'!$C$6=1,'Network Data'!$C$7=0,'Network Data'!C27 = 0,'Network Data'!D27 = 1,'Network Data'!G27&gt;0,'Network Data'!F27=0),SUBSTITUTE('Network Data'!B27," ","")&amp;"_NPP"&amp;" = Flowfrom("&amp;SUBSTITUTE('Network Data'!B27," ","")&amp;") - "&amp;SUBSTITUTE('Network Data'!B27," ","")&amp;"_R", IF(AND('Network Data'!$C$6=0,'Network Data'!$C$7=0,'Network Data'!C27 = 0,'Network Data'!D27 = 1,'Network Data'!G27&gt;0,'Network Data'!F27=1),SUBSTITUTE('Network Data'!B27," ","")&amp;"_NPP"&amp;" = Flowfrom("&amp;SUBSTITUTE('Network Data'!B27," ","")&amp;") - "&amp;SUBSTITUTE('Network Data'!B27," ","")&amp;"_EX", IF(AND('Network Data'!$C$6=1,'Network Data'!$C$7=1,'Network Data'!C27 = 0,'Network Data'!D27 = 1,'Network Data'!G27&gt;0,'Network Data'!F27=0),SUBSTITUTE('Network Data'!B27," ","")&amp;"_NPP"&amp;" = Flowfrom("&amp;SUBSTITUTE('Network Data'!B27," ","")&amp;") - "&amp;SUBSTITUTE('Network Data'!B27," ","")&amp;"_R"&amp;" - "&amp;SUBSTITUTE('Network Data'!B27," ","")&amp;"_U", IF(AND('Network Data'!$C$6=0,'Network Data'!$C$7=0,'Network Data'!C27 = 0,'Network Data'!D27 = 1,'Network Data'!G27&gt;0,'Network Data'!F27=0),SUBSTITUTE('Network Data'!B27," ","")&amp;"_NPP"&amp;" = Flowfrom("&amp;SUBSTITUTE('Network Data'!B27," ","")&amp;") ", IF(AND('Network Data'!$C$6=1,'Network Data'!$C$7=1,'Network Data'!C27 = 0,'Network Data'!D27 = 0,'Network Data'!G27&gt;0,'Network Data'!F27=1),SUBSTITUTE('Network Data'!B27," ","")&amp;"_P"&amp;" = Flowfrom("&amp;SUBSTITUTE('Network Data'!B27," ","")&amp;") - "&amp;SUBSTITUTE('Network Data'!B27," ","")&amp;"_R"&amp;" - "&amp;SUBSTITUTE('Network Data'!B27," ","")&amp;"_U"&amp;" - "&amp;SUBSTITUTE('Network Data'!B27," ","")&amp;"_EX", IF(AND('Network Data'!$C$6=1,'Network Data'!$C$7=0,'Network Data'!C27 = 0,'Network Data'!D27 = 0,'Network Data'!G27&gt;0,'Network Data'!F27=1),SUBSTITUTE('Network Data'!B27," ","")&amp;"_P"&amp;" = Flowfrom("&amp;SUBSTITUTE('Network Data'!B27," ","")&amp;") - "&amp;SUBSTITUTE('Network Data'!B27," ","")&amp;"_R - "&amp;SUBSTITUTE('Network Data'!B27," ","")&amp;"_EX", IF(AND('Network Data'!$C$6=0,'Network Data'!$C$7=1,'Network Data'!C27 = 0,'Network Data'!D27 = 0,'Network Data'!G27&gt;0,'Network Data'!F27=0),SUBSTITUTE('Network Data'!B27," ","")&amp;"_P"&amp;" = Flowfrom("&amp;SUBSTITUTE('Network Data'!B27," ","")&amp;") - "&amp;SUBSTITUTE('Network Data'!B27," ","")&amp;"_U - "&amp;SUBSTITUTE('Network Data'!B27," ","")&amp;"_EX", IF(AND('Network Data'!$C$6=1,'Network Data'!$C$7=0,'Network Data'!C27 = 0,'Network Data'!D27 = 0,'Network Data'!G27&gt;0,'Network Data'!F27=0),SUBSTITUTE('Network Data'!B27," ","")&amp;"_P"&amp;" = Flowfrom("&amp;SUBSTITUTE('Network Data'!B27," ","")&amp;") - "&amp;SUBSTITUTE('Network Data'!B27," ","")&amp;"_R", IF(AND('Network Data'!$C$6=0,'Network Data'!$C$7=0,'Network Data'!C27 = 0,'Network Data'!D27 = 0,'Network Data'!G27&gt;0,'Network Data'!F27=1),SUBSTITUTE('Network Data'!B27," ","")&amp;"_P"&amp;" = Flowfrom("&amp;SUBSTITUTE('Network Data'!B27," ","")&amp;") - "&amp;SUBSTITUTE('Network Data'!B27," ","")&amp;"_EX", IF(AND('Network Data'!$C$6=1,'Network Data'!$C$7=1,'Network Data'!C27 = 0,'Network Data'!D27 = 0,'Network Data'!G27&gt;0,'Network Data'!F27=0),SUBSTITUTE('Network Data'!B27," ","")&amp;"_P"&amp;" = Flowfrom("&amp;SUBSTITUTE('Network Data'!B27," ","")&amp;") - "&amp;SUBSTITUTE('Network Data'!B27," ","")&amp;"_R"&amp;" - "&amp;SUBSTITUTE('Network Data'!B27," ","")&amp;"_U", IF(AND('Network Data'!$C$6=0,'Network Data'!$C$7=0,'Network Data'!C27 = 0,'Network Data'!D27 = 0,'Network Data'!G27&gt;0,'Network Data'!F27=0),SUBSTITUTE('Network Data'!B27," ","")&amp;"_P"&amp;" = Flowfrom("&amp;SUBSTITUTE('Network Data'!B27," ","")&amp;") ", ""))))))))))))))</f>
        <v/>
      </c>
      <c r="BD21" t="str">
        <f>IF(AND('Network Data'!$C$6=1,'Network Data'!$C$7=1,'Network Data'!C27 = 0, 'Network Data'!D27=1,'Network Data'!F27=1,'Network Data'!G27&gt;0), SUBSTITUTE('Network Data'!B27," ","")&amp;"_U"&amp;" = Flowto("&amp;SUBSTITUTE('Network Data'!B27," ","")&amp;") - "&amp;SUBSTITUTE('Network Data'!B27," ","")&amp;"_NPP"&amp;" - "&amp;SUBSTITUTE('Network Data'!B27," ","")&amp;"_R"&amp;" - "&amp;SUBSTITUTE('Network Data'!B27," ","")&amp;"_EX", IF(AND('Network Data'!$C$6=0,'Network Data'!$C$7=1,'Network Data'!C27 = 0, 'Network Data'!D27=1,'Network Data'!F27=1,'Network Data'!G27&gt;0), SUBSTITUTE('Network Data'!B27," ","")&amp;"_U"&amp;" = Flowto("&amp;SUBSTITUTE('Network Data'!B27," ","")&amp;") - "&amp;SUBSTITUTE('Network Data'!B27," ","")&amp;"_P"&amp;" - "&amp;SUBSTITUTE('Network Data'!B27," ","")&amp;"_EX", IF(AND('Network Data'!$C$6=0,'Network Data'!$C$7=1,'Network Data'!C27 = 0, 'Network Data'!D27=1,'Network Data'!F27=0,'Network Data'!G27&gt;0), SUBSTITUTE('Network Data'!B27," ","")&amp;"_U"&amp;" = Flowto("&amp;SUBSTITUTE('Network Data'!B27," ","")&amp;") - "&amp;SUBSTITUTE('Network Data'!B27," ","")&amp;"_P",IF(AND('Network Data'!$C$6=1,'Network Data'!$C$7=1,'Network Data'!C27 = 0, 'Network Data'!D27=0,'Network Data'!F27=1,'Network Data'!G27&gt;0), SUBSTITUTE('Network Data'!B27," ","")&amp;"_U"&amp;" = Flowto("&amp;SUBSTITUTE('Network Data'!B27," ","")&amp;") - "&amp;SUBSTITUTE('Network Data'!B27," ","")&amp;"_P"&amp;" - "&amp;SUBSTITUTE('Network Data'!B27," ","")&amp;"_R"&amp;" - "&amp;SUBSTITUTE('Network Data'!B27," ","")&amp;"_EX", IF(AND('Network Data'!$C$6=0,'Network Data'!$C$7=1,'Network Data'!C27 = 0, 'Network Data'!D27=0,'Network Data'!F27=1,'Network Data'!G27&gt;0), SUBSTITUTE('Network Data'!B27," ","")&amp;"_U"&amp;" = Flowto("&amp;SUBSTITUTE('Network Data'!B27," ","")&amp;") - "&amp;SUBSTITUTE('Network Data'!B27," ","")&amp;"_P"&amp;" - "&amp;SUBSTITUTE('Network Data'!B27," ","")&amp;"_EX", IF(AND('Network Data'!$C$6=0,'Network Data'!$C$7=1,'Network Data'!C27 = 0, 'Network Data'!D27=0,'Network Data'!F27=0,'Network Data'!G27&gt;0), SUBSTITUTE('Network Data'!B27," ","")&amp;"_U"&amp;" = Flowto("&amp;SUBSTITUTE('Network Data'!B27," ","")&amp;") - "&amp;SUBSTITUTE('Network Data'!B27," ","")&amp;"_P",IF(AND('Network Data'!$C$6=1,'Network Data'!$C$7=1,'Network Data'!C27 = 0, 'Network Data'!D27=0,'Network Data'!F27=0,'Network Data'!G27&gt;0), SUBSTITUTE('Network Data'!B27," ","")&amp;"_U"&amp;" = Flowto("&amp;SUBSTITUTE('Network Data'!B27," ","")&amp;") - "&amp;SUBSTITUTE('Network Data'!B27," ","")&amp;"_P - "&amp;SUBSTITUTE('Network Data'!B27," ","")&amp;"_R","")))))))</f>
        <v/>
      </c>
      <c r="BH21" t="str">
        <f>IF(AND('Network Data'!$C$6 = 1, 'Network Data'!C27 = 0, 'Network Data'!D27 = 0,'Network Data'!G27 &gt; 0, 'Network Data'!T27 &gt; 0),SUBSTITUTE('Network Data'!B27," ","")&amp;"_AE"&amp;" = "&amp;SUBSTITUTE('Network Data'!B27," ","")&amp;"_P"&amp;" + "&amp;SUBSTITUTE('Network Data'!B27," ","")&amp;"_R", IF(AND('Network Data'!$C$6 = 0, 'Network Data'!C27 = 0, 'Network Data'!D27 = 0,'Network Data'!G27 &gt; 0, 'Network Data'!T27 &gt; 0),SUBSTITUTE('Network Data'!B27," ","")&amp;" = "&amp;SUBSTITUTE('Network Data'!B27," ","")&amp;"_P",IF(AND('Network Data'!$C$6 = 1, 'Network Data'!C27 = 0, 'Network Data'!D27 = 0,'Network Data'!G27 &gt; 0, 'Network Data'!U27 &gt; 0),SUBSTITUTE('Network Data'!B27," ","")&amp;"_AE"&amp;" = "&amp;SUBSTITUTE('Network Data'!B27," ","")&amp;"_P"&amp;" + "&amp;SUBSTITUTE('Network Data'!B27," ","")&amp;"_R", IF(AND('Network Data'!$C$6 = 0, 'Network Data'!C27 = 0, 'Network Data'!D27 = 0,'Network Data'!G27 &gt; 0, 'Network Data'!U27 &gt; 0),SUBSTITUTE('Network Data'!B27," ","")&amp;" = "&amp;SUBSTITUTE('Network Data'!B27," ","")&amp;"_P",""))))</f>
        <v/>
      </c>
      <c r="BL21" t="str">
        <f xml:space="preserve"> IF('Network Data'!W27 &gt; 0, 'Network Data'!W27, "")</f>
        <v/>
      </c>
      <c r="BR21" t="str">
        <f>IF('Network Data'!V27&gt;0,SUBSTITUTE('Network Data'!V27, ",",""),"")</f>
        <v/>
      </c>
      <c r="BZ21" t="str">
        <f>IF(AND('Network Data'!$C$6=1,'Network Data'!C27=0,'Network Data'!D27=1,'Network Data'!G27&gt;0),SUBSTITUTE('Network Data'!B27," ","")&amp;"_GPP: CO2 -&gt; "&amp;SUBSTITUTE('Network Data'!B27," ",""),"")</f>
        <v/>
      </c>
      <c r="CB21" s="98"/>
      <c r="CD21" t="str">
        <f>IF(AND('Network Data'!$C$6 = 1,'Network Data'!C27 = 0, 'Network Data'!D27 = 1, 'Network Data'!G27 &gt; 0), SUBSTITUTE('Network Data'!B27, " ", "")&amp;"_R: "&amp;SUBSTITUTE('Network Data'!B27, " ", "")&amp;" -&gt; CO2", "")</f>
        <v/>
      </c>
      <c r="CE21" t="str">
        <f>IF(AND('Network Data'!$C$6 = 1,'Network Data'!C27 = 0, 'Network Data'!D27 = 0, 'Network Data'!G27 &gt; 0), SUBSTITUTE('Network Data'!B27, " ", "")&amp;"_R: "&amp;SUBSTITUTE('Network Data'!B27, " ", "")&amp;" -&gt; CO2", "")</f>
        <v/>
      </c>
      <c r="CG21" s="98"/>
      <c r="CI21" t="str">
        <f>IF(AND('Network Data'!C27 = 1, 'Network Data'!E27 = 1, 'Network Data'!G27 &gt; 0), SUBSTITUTE('Network Data'!B27, " ", "")&amp;"NLNode_IN: "&amp;SUBSTITUTE('Network Data'!B27, " ", "")&amp;"NLNodeInput -&gt; "&amp;SUBSTITUTE('Network Data'!B27, ",", "")&amp;"NLNode", IF(AND('Network Data'!C27 = 0, 'Network Data'!E27 = 1, 'Network Data'!G27 &gt; 0), SUBSTITUTE('Network Data'!B27, " ", "")&amp;"_IN: "&amp;SUBSTITUTE('Network Data'!B27, " ", "")&amp;"Input -&gt; "&amp;SUBSTITUTE('Network Data'!B27, ",", ""),""))</f>
        <v/>
      </c>
      <c r="CK21" s="98"/>
      <c r="CM21" t="str">
        <f>IF(AND('Network Data'!C27 = 1, 'Network Data'!F27 = 1, 'Network Data'!G27 &gt; 0), SUBSTITUTE('Network Data'!B27, " ", "")&amp;"NLNode_EX: "&amp;SUBSTITUTE('Network Data'!B27, " ", "")&amp;"NLNode -&gt; "&amp;SUBSTITUTE('Network Data'!B27, ",", "")&amp;"NLNodeExport", IF(AND('Network Data'!C27 = 0, 'Network Data'!F27 = 1, 'Network Data'!G27 &gt; 0), SUBSTITUTE('Network Data'!B27, " ", "")&amp;"_EX: "&amp;SUBSTITUTE('Network Data'!B27, " ", "")&amp;" -&gt; "&amp;SUBSTITUTE('Network Data'!B27, ",", "")&amp;"Export",""))</f>
        <v/>
      </c>
      <c r="CP21" t="str">
        <f>IF(AND('Network Data'!$C$6=1, 'Network Data'!C27=0,'Network Data'!D27=1,'Network Data'!G27&gt;0, 'Network Data'!L27&gt;0), SUBSTITUTE('Network Data'!B27," ",".")&amp;"_GPP &gt; "&amp;SUBSTITUTE('Network Data'!L27," ","."), IF(AND('Network Data'!$C$6=1, 'Network Data'!C27=0,'Network Data'!D27=0,'Network Data'!G27&gt;0, 'Network Data'!L27&gt;0), SUBSTITUTE('Network Data'!B27," ",".")&amp;"Q &gt; "&amp;SUBSTITUTE('Network Data'!L27," ","."), IF(AND('Network Data'!$C$6=0, 'Network Data'!C27=0,'Network Data'!D27=0,'Network Data'!G27&gt;0, 'Network Data'!L27&gt;0), SUBSTITUTE('Network Data'!B27," ",".")&amp;"Q &gt; "&amp;SUBSTITUTE('Network Data'!L27," ","."),"")))</f>
        <v/>
      </c>
      <c r="CQ21" t="str">
        <f>IF(AND('Network Data'!$C$6=1, 'Network Data'!C27=0,'Network Data'!D27=0,'Network Data'!G27&gt;0, 'Network Data'!L27&gt;0), SUBSTITUTE('Network Data'!B27," ",".")&amp;"Q &gt; "&amp;SUBSTITUTE('Network Data'!L27," ","."), IF(AND('Network Data'!$C$6=0, 'Network Data'!C27=0,'Network Data'!D27=0,'Network Data'!G27&gt;0, 'Network Data'!L27&gt;0), SUBSTITUTE('Network Data'!B27," ",".")&amp;"Q &gt; "&amp;SUBSTITUTE('Network Data'!L27," ","."),""))</f>
        <v/>
      </c>
      <c r="CR21" t="str">
        <f>IF(AND('Network Data'!$C$6=1, 'Network Data'!C27=0,'Network Data'!D27=1,'Network Data'!G27&gt;0, 'Network Data'!M27&gt;0), SUBSTITUTE('Network Data'!B27," ",".")&amp;"_GPP &lt; "&amp;SUBSTITUTE('Network Data'!M27," ","."),"")</f>
        <v/>
      </c>
      <c r="CS21" t="str">
        <f>IF(AND('Network Data'!$C$6=1, 'Network Data'!C27=0,'Network Data'!D27=0,'Network Data'!G27&gt;0, 'Network Data'!M27&gt;0), SUBSTITUTE('Network Data'!B27," ",".")&amp;"Q &lt; "&amp;SUBSTITUTE('Network Data'!M27," ","."),IF(AND('Network Data'!$C$6=0, 'Network Data'!C27=0,'Network Data'!D27=0,'Network Data'!G27&gt;0, 'Network Data'!M27&gt;0), SUBSTITUTE('Network Data'!B27," ",".")&amp;"Q &lt; "&amp;SUBSTITUTE('Network Data'!M27," ","."),""))</f>
        <v/>
      </c>
      <c r="CT21" t="str">
        <f>IF('Network Data'!M27&lt;'Network Data'!L27, "Warning, incompatible constraint", "" )</f>
        <v/>
      </c>
      <c r="CU21" t="str">
        <f>IF(AND('Network Data'!$C$6=1, 'Network Data'!C27 = 0, 'Network Data'!D27 = 1, 'Network Data'!G27 &gt; 0, 'Network Data'!N27&gt;0), SUBSTITUTE('Network Data'!B27, " ", ".")&amp;"_NPP"&amp;" &gt; "&amp;SUBSTITUTE('Network Data'!N27, ",","."), "")</f>
        <v/>
      </c>
      <c r="CV21" t="str">
        <f>IF(AND('Network Data'!$C$6=1, 'Network Data'!C27 = 0, 'Network Data'!D27 = 0, 'Network Data'!G27 &gt; 0, 'Network Data'!N27&gt;0), SUBSTITUTE('Network Data'!B27, " ", ".")&amp;"_P"&amp;" &gt; "&amp;SUBSTITUTE('Network Data'!N27, ",","."), IF(AND('Network Data'!$C$6=0, 'Network Data'!C27 = 0, 'Network Data'!G27 &gt; 0, 'Network Data'!N27&gt;0), SUBSTITUTE('Network Data'!B27, " ", ".")&amp;"_P"&amp;" &gt; "&amp;SUBSTITUTE('Network Data'!N27, ",","."),""))</f>
        <v/>
      </c>
      <c r="CW21" t="str">
        <f>IF(AND('Network Data'!$C$6=1, 'Network Data'!C27 = 0, 'Network Data'!D27 = 1, 'Network Data'!G27 &gt; 0, 'Network Data'!O27&gt;0), SUBSTITUTE('Network Data'!B27, " ", ".")&amp;"_NPP"&amp;" &lt; "&amp;SUBSTITUTE('Network Data'!O27, ",","."), "")</f>
        <v/>
      </c>
      <c r="CX21" t="str">
        <f>IF(AND('Network Data'!$C$6=1, 'Network Data'!C27 = 0, 'Network Data'!D27 = 0, 'Network Data'!G27 &gt; 0, 'Network Data'!O27&gt;0), SUBSTITUTE('Network Data'!B27, " ", ".")&amp;"_P"&amp;" &lt; "&amp;SUBSTITUTE('Network Data'!O27, ",","."), IF(AND('Network Data'!$C$6=0, 'Network Data'!C27 = 0, 'Network Data'!G27 &gt; 0, 'Network Data'!O27&gt;0), SUBSTITUTE('Network Data'!B27, " ", ".")&amp;"_P"&amp;" &lt; "&amp;SUBSTITUTE('Network Data'!O27, ",","."),""))</f>
        <v/>
      </c>
      <c r="CY21" t="str">
        <f>IF('Network Data'!O27&lt;'Network Data'!N27, "Warning, incompatible constraint", "" )</f>
        <v/>
      </c>
      <c r="CZ21" t="str">
        <f>IF(AND('Network Data'!$C$6 = 1, 'Network Data'!C27 = 0, 'Network Data'!D27 = 1, 'Network Data'!G27 &gt; 0, 'Network Data'!P27 &gt; 0), SUBSTITUTE('Network Data'!B27, " ", ".")&amp;"_R &gt; "&amp;SUBSTITUTE('Network Data'!P27, ",","."),"")</f>
        <v/>
      </c>
      <c r="DA21" t="str">
        <f>IF(AND('Network Data'!$C$6 = 1, 'Network Data'!C27 = 0, 'Network Data'!D27 = 0, 'Network Data'!G27 &gt; 0, 'Network Data'!P27 &gt; 0), SUBSTITUTE('Network Data'!B27, " ", ".")&amp;"_R &gt; "&amp;SUBSTITUTE('Network Data'!P27, ",","."),"")</f>
        <v/>
      </c>
      <c r="DB21" t="str">
        <f>IF(AND('Network Data'!$C$6 = 1, 'Network Data'!C27 = 0, 'Network Data'!D27 = 1, 'Network Data'!G27 &gt; 0, 'Network Data'!Q27 &gt; 0), SUBSTITUTE('Network Data'!B27, " ", ".")&amp;"_R &lt; "&amp;SUBSTITUTE('Network Data'!Q27, ",","."),"")</f>
        <v/>
      </c>
      <c r="DC21" t="str">
        <f>IF(AND('Network Data'!$C$6 = 1, 'Network Data'!C27 = 0, 'Network Data'!D27 = 0, 'Network Data'!G27 &gt; 0, 'Network Data'!Q27 &gt; 0), SUBSTITUTE('Network Data'!B27, " ", ".")&amp;"_R &lt; "&amp;SUBSTITUTE('Network Data'!Q27, ",","."),"")</f>
        <v/>
      </c>
      <c r="DD21" t="str">
        <f>IF(AND('Network Data'!$C$7 = 1, 'Network Data'!C27 = 0, 'Network Data'!D27 =1, 'Network Data'!G27 &gt; 0, 'Network Data'!R27 &gt; 0), SUBSTITUTE('Network Data'!B27, ",",".")&amp;"_U &gt; "&amp;SUBSTITUTE('Network Data'!R27, ",","."),"")</f>
        <v/>
      </c>
      <c r="DE21" t="str">
        <f>IF(AND('Network Data'!$C$7 = 1, 'Network Data'!C27 = 0, 'Network Data'!D27 =0, 'Network Data'!G27 &gt; 0, 'Network Data'!R27 &gt; 0), SUBSTITUTE('Network Data'!B27, ",",".")&amp;"_U &gt; "&amp;SUBSTITUTE('Network Data'!R27, ",","."),"")</f>
        <v/>
      </c>
      <c r="DF21" t="str">
        <f>IF(AND('Network Data'!$C$7 = 1, 'Network Data'!C27 = 0, 'Network Data'!D27 = 1, 'Network Data'!G27 &gt; 0, 'Network Data'!S27 &gt; 0), SUBSTITUTE('Network Data'!B27, ",",".")&amp;"_U &lt; "&amp;SUBSTITUTE('Network Data'!S27, ",","."),"")</f>
        <v/>
      </c>
      <c r="DG21" t="str">
        <f>IF(AND('Network Data'!$C$7 = 1, 'Network Data'!C27 = 0, 'Network Data'!D27 = 0, 'Network Data'!G27 &gt; 0, 'Network Data'!S27 &gt; 0), SUBSTITUTE('Network Data'!B27, ",",".")&amp;"_U &lt; "&amp;SUBSTITUTE('Network Data'!S27, ",","."),"")</f>
        <v/>
      </c>
      <c r="DJ21" t="str">
        <f>IF(AND('Network Data'!C27 = 0, 'Network Data'!E27 = 1,'Network Data'!G27 &gt; 0, 'Network Data'!H27 &gt; 0), SUBSTITUTE('Network Data'!B27, " ", ".")&amp;"_IN &gt; "&amp;SUBSTITUTE('Network Data'!H27,",","."), IF(AND('Network Data'!C27 = 1, 'Network Data'!E27 = 1,'Network Data'!G27 &gt; 0, 'Network Data'!H27 &gt; 0), SUBSTITUTE('Network Data'!B27, " ", ".")&amp;"NLNode_IN &gt; "&amp;SUBSTITUTE('Network Data'!H27,",","."), ""))</f>
        <v/>
      </c>
      <c r="DL21" t="str">
        <f>IF(AND('Network Data'!C27 = 0, 'Network Data'!E27 = 1,'Network Data'!G27 &gt; 0, 'Network Data'!I27 &gt; 0), SUBSTITUTE('Network Data'!B27, " ", ".")&amp;"_IN &lt; "&amp;SUBSTITUTE('Network Data'!I27,",","."), IF(AND('Network Data'!C27 = 1, 'Network Data'!E27 = 1,'Network Data'!G27 &gt; 0, 'Network Data'!H27 &gt; 0), SUBSTITUTE('Network Data'!B27, " ", ".")&amp;"NLNode_IN &lt; "&amp;SUBSTITUTE('Network Data'!I27,",","."), ""))</f>
        <v/>
      </c>
      <c r="DP21" t="str">
        <f>IF(AND('Network Data'!C27 = 0, 'Network Data'!F27 = 1,'Network Data'!G27 &gt; 0, 'Network Data'!J27 &gt; 0), SUBSTITUTE('Network Data'!B27, " ", ".")&amp;"_EX &gt; "&amp;SUBSTITUTE('Network Data'!J27,",","."), IF(AND('Network Data'!C27 = 1, 'Network Data'!F27 = 1,'Network Data'!G27 &gt; 0, 'Network Data'!J27 &gt; 0), SUBSTITUTE('Network Data'!B27, " ", ".")&amp;"NLNode_EX &gt; "&amp;SUBSTITUTE('Network Data'!J27,",","."), ""))</f>
        <v/>
      </c>
      <c r="DR21" t="str">
        <f>IF(AND('Network Data'!C27 = 0, 'Network Data'!F27 = 1,'Network Data'!G27 &gt; 0, 'Network Data'!K27 &gt; 0), SUBSTITUTE('Network Data'!B27, " ", ".")&amp;"_EX &lt; "&amp;SUBSTITUTE('Network Data'!K27,",","."), IF(AND('Network Data'!C27 = 1, 'Network Data'!F27 = 1,'Network Data'!G27 &gt; 0, 'Network Data'!K27 &gt; 0), SUBSTITUTE('Network Data'!B27, " ", ".")&amp;"NLNode_EX &lt; "&amp;SUBSTITUTE('Network Data'!K27,",","."), ""))</f>
        <v/>
      </c>
      <c r="DV21" t="str">
        <f>IF(AND('Network Data'!C27=0, 'Network Data'!D27=0, 'Network Data'!G27&gt;0, 'Network Data'!T27&gt;0), SUBSTITUTE('Network Data'!B27," ",".")&amp;"_AE &gt; "&amp;SUBSTITUTE('Network Data'!T27,",","."),"")</f>
        <v/>
      </c>
      <c r="DW21" t="str">
        <f>IF(AND('Network Data'!C27=0, 'Network Data'!D27=0, 'Network Data'!G27&gt;0, 'Network Data'!U27&gt;0), SUBSTITUTE('Network Data'!B27," ",".")&amp;"_AE &lt; "&amp;SUBSTITUTE('Network Data'!U27,",","."),"")</f>
        <v/>
      </c>
      <c r="EA21" t="str">
        <f>IF(AND('Network Data'!X27 &gt;0), 'Network Data'!X27, "")</f>
        <v/>
      </c>
      <c r="EB21" s="22"/>
      <c r="EC21" s="22"/>
      <c r="FD21"/>
      <c r="FE21"/>
      <c r="FF21"/>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row>
    <row r="22" spans="1:218" x14ac:dyDescent="0.3">
      <c r="A22" s="7">
        <v>17</v>
      </c>
      <c r="B22" t="str">
        <f>IF(AND('Network Data'!C28 = 0, 'Network Data'!G28 &gt;0), SUBSTITUTE('Network Data'!B28, " ", ""), IF(AND('Network Data'!C28 = 1, 'Network Data'!G28 &gt; 0), SUBSTITUTE('Network Data'!B28&amp;"NLNode", " ",""), ""))</f>
        <v/>
      </c>
      <c r="H22" s="98"/>
      <c r="AE22" t="str">
        <f>IF(AND('Network Data'!C28 = 0, 'Network Data'!G28 &gt;0), SUBSTITUTE('Network Data'!B28, " ", "")&amp;" = "&amp;SUBSTITUTE('Network Data'!G28, ",", "."), "")</f>
        <v/>
      </c>
      <c r="AF22" t="str">
        <f>IF(AND('Network Data'!C28 = 1, 'Network Data'!G28 &gt;0), SUBSTITUTE('Network Data'!B28, " ", "")&amp;"NLNode"&amp;" = "&amp;SUBSTITUTE('Network Data'!G28, ",", "."), "")</f>
        <v/>
      </c>
      <c r="AM22" t="str">
        <f>IF(AND('Network Data'!C28 = 0, 'Network Data'!G28 &gt; 0, 'Network Data'!E28 = 1), SUBSTITUTE('Network Data'!B28, " ", "")&amp;"Input", IF(AND('Network Data'!C28 = 1, 'Network Data'!G28 &gt; 0, 'Network Data'!E28 = 1), SUBSTITUTE('Network Data'!B28, " ", "")&amp;"NLNodeInput",""))</f>
        <v/>
      </c>
      <c r="AN22" t="str">
        <f>IF(AND('Network Data'!C28 = 0, 'Network Data'!G28 &gt; 0, 'Network Data'!F28 = 1), SUBSTITUTE('Network Data'!B28, " ", "")&amp;"Export", IF(AND('Network Data'!C28 = 1, 'Network Data'!G28 &gt; 0, 'Network Data'!F28 = 1), SUBSTITUTE('Network Data'!B28, " ", "")&amp;"NLNodeExport",""))</f>
        <v/>
      </c>
      <c r="AV22" t="str">
        <f>IF(AND('Network Data'!$C$6=1, 'Network Data'!C28 = 0, 'Network Data'!D28=1,'Network Data'!G28&gt;0,'Network Data'!E28=1), SUBSTITUTE('Network Data'!B28," ","")&amp;"_GPP"&amp;" = "&amp;"Flowto("&amp;SUBSTITUTE('Network Data'!B28," ","")&amp;")"&amp;" - "&amp;SUBSTITUTE('Network Data'!B28," ","")&amp;"_IN", IF(AND('Network Data'!$C$6=1, 'Network Data'!C28 = 0, 'Network Data'!D28=1,'Network Data'!G28&gt;0,'Network Data'!E28=0), SUBSTITUTE('Network Data'!B28," ","")&amp;"_GPP"&amp;" = "&amp;"Flowto("&amp;SUBSTITUTE('Network Data'!B28," ","")&amp;")", IF(OR('Network Data'!$C$6=1, 'Network Data'!$C$6=0), IF(AND('Network Data'!C28 = 0,'Network Data'!G28&gt;0,'Network Data'!E28=1), SUBSTITUTE('Network Data'!B28," ","")&amp;"_Q"&amp;" = "&amp;"Flowto("&amp;SUBSTITUTE('Network Data'!B28," ","")&amp;")"&amp;" - "&amp;SUBSTITUTE('Network Data'!B28," ","")&amp;"_IN", IF(AND('Network Data'!C28 = 0,'Network Data'!G28&gt;0,'Network Data'!E28=0), SUBSTITUTE('Network Data'!B28," ","")&amp;"_Q"&amp;" = "&amp;"Flowto("&amp;SUBSTITUTE('Network Data'!B28," ","")&amp;")","")))))</f>
        <v/>
      </c>
      <c r="AZ22" t="str">
        <f>IF(AND('Network Data'!$C$6=1,'Network Data'!$C$7=1,'Network Data'!C28 = 0,'Network Data'!D28 = 1,'Network Data'!G28&gt;0,'Network Data'!F28=1),SUBSTITUTE('Network Data'!B28," ","")&amp;"_NPP"&amp;" = Flowfrom("&amp;SUBSTITUTE('Network Data'!B28," ","")&amp;") - "&amp;SUBSTITUTE('Network Data'!B28," ","")&amp;"_R"&amp;" - "&amp;SUBSTITUTE('Network Data'!B28," ","")&amp;"_U"&amp;" - "&amp;SUBSTITUTE('Network Data'!B28," ","")&amp;"_EX", IF(AND('Network Data'!$C$6=1,'Network Data'!$C$7=0,'Network Data'!C28 = 0,'Network Data'!D28 = 1,'Network Data'!G28&gt;0,'Network Data'!F28=1),SUBSTITUTE('Network Data'!B28," ","")&amp;"_NPP"&amp;" = Flowfrom("&amp;SUBSTITUTE('Network Data'!B28," ","")&amp;") - "&amp;SUBSTITUTE('Network Data'!B28," ","")&amp;"_R - "&amp;SUBSTITUTE('Network Data'!B28," ","")&amp;"_EX", IF(AND('Network Data'!$C$6=0,'Network Data'!$C$7=1,'Network Data'!C28 = 0,'Network Data'!D28 = 1,'Network Data'!G28&gt;0,'Network Data'!F28=0),SUBSTITUTE('Network Data'!B28," ","")&amp;"_NPP"&amp;" = Flowfrom("&amp;SUBSTITUTE('Network Data'!B28," ","")&amp;") - "&amp;SUBSTITUTE('Network Data'!B28," ","")&amp;"_U - "&amp;SUBSTITUTE('Network Data'!B28," ","")&amp;"_EX", IF(AND('Network Data'!$C$6=1,'Network Data'!$C$7=0,'Network Data'!C28 = 0,'Network Data'!D28 = 1,'Network Data'!G28&gt;0,'Network Data'!F28=0),SUBSTITUTE('Network Data'!B28," ","")&amp;"_NPP"&amp;" = Flowfrom("&amp;SUBSTITUTE('Network Data'!B28," ","")&amp;") - "&amp;SUBSTITUTE('Network Data'!B28," ","")&amp;"_R", IF(AND('Network Data'!$C$6=0,'Network Data'!$C$7=0,'Network Data'!C28 = 0,'Network Data'!D28 = 1,'Network Data'!G28&gt;0,'Network Data'!F28=1),SUBSTITUTE('Network Data'!B28," ","")&amp;"_NPP"&amp;" = Flowfrom("&amp;SUBSTITUTE('Network Data'!B28," ","")&amp;") - "&amp;SUBSTITUTE('Network Data'!B28," ","")&amp;"_EX", IF(AND('Network Data'!$C$6=1,'Network Data'!$C$7=1,'Network Data'!C28 = 0,'Network Data'!D28 = 1,'Network Data'!G28&gt;0,'Network Data'!F28=0),SUBSTITUTE('Network Data'!B28," ","")&amp;"_NPP"&amp;" = Flowfrom("&amp;SUBSTITUTE('Network Data'!B28," ","")&amp;") - "&amp;SUBSTITUTE('Network Data'!B28," ","")&amp;"_R"&amp;" - "&amp;SUBSTITUTE('Network Data'!B28," ","")&amp;"_U", IF(AND('Network Data'!$C$6=0,'Network Data'!$C$7=0,'Network Data'!C28 = 0,'Network Data'!D28 = 1,'Network Data'!G28&gt;0,'Network Data'!F28=0),SUBSTITUTE('Network Data'!B28," ","")&amp;"_NPP"&amp;" = Flowfrom("&amp;SUBSTITUTE('Network Data'!B28," ","")&amp;") ", IF(AND('Network Data'!$C$6=1,'Network Data'!$C$7=1,'Network Data'!C28 = 0,'Network Data'!D28 = 0,'Network Data'!G28&gt;0,'Network Data'!F28=1),SUBSTITUTE('Network Data'!B28," ","")&amp;"_P"&amp;" = Flowfrom("&amp;SUBSTITUTE('Network Data'!B28," ","")&amp;") - "&amp;SUBSTITUTE('Network Data'!B28," ","")&amp;"_R"&amp;" - "&amp;SUBSTITUTE('Network Data'!B28," ","")&amp;"_U"&amp;" - "&amp;SUBSTITUTE('Network Data'!B28," ","")&amp;"_EX", IF(AND('Network Data'!$C$6=1,'Network Data'!$C$7=0,'Network Data'!C28 = 0,'Network Data'!D28 = 0,'Network Data'!G28&gt;0,'Network Data'!F28=1),SUBSTITUTE('Network Data'!B28," ","")&amp;"_P"&amp;" = Flowfrom("&amp;SUBSTITUTE('Network Data'!B28," ","")&amp;") - "&amp;SUBSTITUTE('Network Data'!B28," ","")&amp;"_R - "&amp;SUBSTITUTE('Network Data'!B28," ","")&amp;"_EX", IF(AND('Network Data'!$C$6=0,'Network Data'!$C$7=1,'Network Data'!C28 = 0,'Network Data'!D28 = 0,'Network Data'!G28&gt;0,'Network Data'!F28=0),SUBSTITUTE('Network Data'!B28," ","")&amp;"_P"&amp;" = Flowfrom("&amp;SUBSTITUTE('Network Data'!B28," ","")&amp;") - "&amp;SUBSTITUTE('Network Data'!B28," ","")&amp;"_U - "&amp;SUBSTITUTE('Network Data'!B28," ","")&amp;"_EX", IF(AND('Network Data'!$C$6=1,'Network Data'!$C$7=0,'Network Data'!C28 = 0,'Network Data'!D28 = 0,'Network Data'!G28&gt;0,'Network Data'!F28=0),SUBSTITUTE('Network Data'!B28," ","")&amp;"_P"&amp;" = Flowfrom("&amp;SUBSTITUTE('Network Data'!B28," ","")&amp;") - "&amp;SUBSTITUTE('Network Data'!B28," ","")&amp;"_R", IF(AND('Network Data'!$C$6=0,'Network Data'!$C$7=0,'Network Data'!C28 = 0,'Network Data'!D28 = 0,'Network Data'!G28&gt;0,'Network Data'!F28=1),SUBSTITUTE('Network Data'!B28," ","")&amp;"_P"&amp;" = Flowfrom("&amp;SUBSTITUTE('Network Data'!B28," ","")&amp;") - "&amp;SUBSTITUTE('Network Data'!B28," ","")&amp;"_EX", IF(AND('Network Data'!$C$6=1,'Network Data'!$C$7=1,'Network Data'!C28 = 0,'Network Data'!D28 = 0,'Network Data'!G28&gt;0,'Network Data'!F28=0),SUBSTITUTE('Network Data'!B28," ","")&amp;"_P"&amp;" = Flowfrom("&amp;SUBSTITUTE('Network Data'!B28," ","")&amp;") - "&amp;SUBSTITUTE('Network Data'!B28," ","")&amp;"_R"&amp;" - "&amp;SUBSTITUTE('Network Data'!B28," ","")&amp;"_U", IF(AND('Network Data'!$C$6=0,'Network Data'!$C$7=0,'Network Data'!C28 = 0,'Network Data'!D28 = 0,'Network Data'!G28&gt;0,'Network Data'!F28=0),SUBSTITUTE('Network Data'!B28," ","")&amp;"_P"&amp;" = Flowfrom("&amp;SUBSTITUTE('Network Data'!B28," ","")&amp;") ", ""))))))))))))))</f>
        <v/>
      </c>
      <c r="BD22" t="str">
        <f>IF(AND('Network Data'!$C$6=1,'Network Data'!$C$7=1,'Network Data'!C28 = 0, 'Network Data'!D28=1,'Network Data'!F28=1,'Network Data'!G28&gt;0), SUBSTITUTE('Network Data'!B28," ","")&amp;"_U"&amp;" = Flowto("&amp;SUBSTITUTE('Network Data'!B28," ","")&amp;") - "&amp;SUBSTITUTE('Network Data'!B28," ","")&amp;"_NPP"&amp;" - "&amp;SUBSTITUTE('Network Data'!B28," ","")&amp;"_R"&amp;" - "&amp;SUBSTITUTE('Network Data'!B28," ","")&amp;"_EX", IF(AND('Network Data'!$C$6=0,'Network Data'!$C$7=1,'Network Data'!C28 = 0, 'Network Data'!D28=1,'Network Data'!F28=1,'Network Data'!G28&gt;0), SUBSTITUTE('Network Data'!B28," ","")&amp;"_U"&amp;" = Flowto("&amp;SUBSTITUTE('Network Data'!B28," ","")&amp;") - "&amp;SUBSTITUTE('Network Data'!B28," ","")&amp;"_P"&amp;" - "&amp;SUBSTITUTE('Network Data'!B28," ","")&amp;"_EX", IF(AND('Network Data'!$C$6=0,'Network Data'!$C$7=1,'Network Data'!C28 = 0, 'Network Data'!D28=1,'Network Data'!F28=0,'Network Data'!G28&gt;0), SUBSTITUTE('Network Data'!B28," ","")&amp;"_U"&amp;" = Flowto("&amp;SUBSTITUTE('Network Data'!B28," ","")&amp;") - "&amp;SUBSTITUTE('Network Data'!B28," ","")&amp;"_P",IF(AND('Network Data'!$C$6=1,'Network Data'!$C$7=1,'Network Data'!C28 = 0, 'Network Data'!D28=0,'Network Data'!F28=1,'Network Data'!G28&gt;0), SUBSTITUTE('Network Data'!B28," ","")&amp;"_U"&amp;" = Flowto("&amp;SUBSTITUTE('Network Data'!B28," ","")&amp;") - "&amp;SUBSTITUTE('Network Data'!B28," ","")&amp;"_P"&amp;" - "&amp;SUBSTITUTE('Network Data'!B28," ","")&amp;"_R"&amp;" - "&amp;SUBSTITUTE('Network Data'!B28," ","")&amp;"_EX", IF(AND('Network Data'!$C$6=0,'Network Data'!$C$7=1,'Network Data'!C28 = 0, 'Network Data'!D28=0,'Network Data'!F28=1,'Network Data'!G28&gt;0), SUBSTITUTE('Network Data'!B28," ","")&amp;"_U"&amp;" = Flowto("&amp;SUBSTITUTE('Network Data'!B28," ","")&amp;") - "&amp;SUBSTITUTE('Network Data'!B28," ","")&amp;"_P"&amp;" - "&amp;SUBSTITUTE('Network Data'!B28," ","")&amp;"_EX", IF(AND('Network Data'!$C$6=0,'Network Data'!$C$7=1,'Network Data'!C28 = 0, 'Network Data'!D28=0,'Network Data'!F28=0,'Network Data'!G28&gt;0), SUBSTITUTE('Network Data'!B28," ","")&amp;"_U"&amp;" = Flowto("&amp;SUBSTITUTE('Network Data'!B28," ","")&amp;") - "&amp;SUBSTITUTE('Network Data'!B28," ","")&amp;"_P",IF(AND('Network Data'!$C$6=1,'Network Data'!$C$7=1,'Network Data'!C28 = 0, 'Network Data'!D28=0,'Network Data'!F28=0,'Network Data'!G28&gt;0), SUBSTITUTE('Network Data'!B28," ","")&amp;"_U"&amp;" = Flowto("&amp;SUBSTITUTE('Network Data'!B28," ","")&amp;") - "&amp;SUBSTITUTE('Network Data'!B28," ","")&amp;"_P - "&amp;SUBSTITUTE('Network Data'!B28," ","")&amp;"_R","")))))))</f>
        <v/>
      </c>
      <c r="BH22" t="str">
        <f>IF(AND('Network Data'!$C$6 = 1, 'Network Data'!C28 = 0, 'Network Data'!D28 = 0,'Network Data'!G28 &gt; 0, 'Network Data'!T28 &gt; 0),SUBSTITUTE('Network Data'!B28," ","")&amp;"_AE"&amp;" = "&amp;SUBSTITUTE('Network Data'!B28," ","")&amp;"_P"&amp;" + "&amp;SUBSTITUTE('Network Data'!B28," ","")&amp;"_R", IF(AND('Network Data'!$C$6 = 0, 'Network Data'!C28 = 0, 'Network Data'!D28 = 0,'Network Data'!G28 &gt; 0, 'Network Data'!T28 &gt; 0),SUBSTITUTE('Network Data'!B28," ","")&amp;" = "&amp;SUBSTITUTE('Network Data'!B28," ","")&amp;"_P",IF(AND('Network Data'!$C$6 = 1, 'Network Data'!C28 = 0, 'Network Data'!D28 = 0,'Network Data'!G28 &gt; 0, 'Network Data'!U28 &gt; 0),SUBSTITUTE('Network Data'!B28," ","")&amp;"_AE"&amp;" = "&amp;SUBSTITUTE('Network Data'!B28," ","")&amp;"_P"&amp;" + "&amp;SUBSTITUTE('Network Data'!B28," ","")&amp;"_R", IF(AND('Network Data'!$C$6 = 0, 'Network Data'!C28 = 0, 'Network Data'!D28 = 0,'Network Data'!G28 &gt; 0, 'Network Data'!U28 &gt; 0),SUBSTITUTE('Network Data'!B28," ","")&amp;" = "&amp;SUBSTITUTE('Network Data'!B28," ","")&amp;"_P",""))))</f>
        <v/>
      </c>
      <c r="BL22" t="str">
        <f xml:space="preserve"> IF('Network Data'!W28 &gt; 0, 'Network Data'!W28, "")</f>
        <v/>
      </c>
      <c r="BR22" t="str">
        <f>IF('Network Data'!V28&gt;0,SUBSTITUTE('Network Data'!V28, ",",""),"")</f>
        <v/>
      </c>
      <c r="BZ22" t="str">
        <f>IF(AND('Network Data'!$C$6=1,'Network Data'!C28=0,'Network Data'!D28=1,'Network Data'!G28&gt;0),SUBSTITUTE('Network Data'!B28," ","")&amp;"_GPP: CO2 -&gt; "&amp;SUBSTITUTE('Network Data'!B28," ",""),"")</f>
        <v/>
      </c>
      <c r="CB22" s="98"/>
      <c r="CD22" t="str">
        <f>IF(AND('Network Data'!$C$6 = 1,'Network Data'!C28 = 0, 'Network Data'!D28 = 1, 'Network Data'!G28 &gt; 0), SUBSTITUTE('Network Data'!B28, " ", "")&amp;"_R: "&amp;SUBSTITUTE('Network Data'!B28, " ", "")&amp;" -&gt; CO2", "")</f>
        <v/>
      </c>
      <c r="CE22" t="str">
        <f>IF(AND('Network Data'!$C$6 = 1,'Network Data'!C28 = 0, 'Network Data'!D28 = 0, 'Network Data'!G28 &gt; 0), SUBSTITUTE('Network Data'!B28, " ", "")&amp;"_R: "&amp;SUBSTITUTE('Network Data'!B28, " ", "")&amp;" -&gt; CO2", "")</f>
        <v/>
      </c>
      <c r="CG22" s="98"/>
      <c r="CI22" t="str">
        <f>IF(AND('Network Data'!C28 = 1, 'Network Data'!E28 = 1, 'Network Data'!G28 &gt; 0), SUBSTITUTE('Network Data'!B28, " ", "")&amp;"NLNode_IN: "&amp;SUBSTITUTE('Network Data'!B28, " ", "")&amp;"NLNodeInput -&gt; "&amp;SUBSTITUTE('Network Data'!B28, ",", "")&amp;"NLNode", IF(AND('Network Data'!C28 = 0, 'Network Data'!E28 = 1, 'Network Data'!G28 &gt; 0), SUBSTITUTE('Network Data'!B28, " ", "")&amp;"_IN: "&amp;SUBSTITUTE('Network Data'!B28, " ", "")&amp;"Input -&gt; "&amp;SUBSTITUTE('Network Data'!B28, ",", ""),""))</f>
        <v/>
      </c>
      <c r="CK22" s="98"/>
      <c r="CM22" t="str">
        <f>IF(AND('Network Data'!C28 = 1, 'Network Data'!F28 = 1, 'Network Data'!G28 &gt; 0), SUBSTITUTE('Network Data'!B28, " ", "")&amp;"NLNode_EX: "&amp;SUBSTITUTE('Network Data'!B28, " ", "")&amp;"NLNode -&gt; "&amp;SUBSTITUTE('Network Data'!B28, ",", "")&amp;"NLNodeExport", IF(AND('Network Data'!C28 = 0, 'Network Data'!F28 = 1, 'Network Data'!G28 &gt; 0), SUBSTITUTE('Network Data'!B28, " ", "")&amp;"_EX: "&amp;SUBSTITUTE('Network Data'!B28, " ", "")&amp;" -&gt; "&amp;SUBSTITUTE('Network Data'!B28, ",", "")&amp;"Export",""))</f>
        <v/>
      </c>
      <c r="CP22" t="str">
        <f>IF(AND('Network Data'!$C$6=1, 'Network Data'!C28=0,'Network Data'!D28=1,'Network Data'!G28&gt;0, 'Network Data'!L28&gt;0), SUBSTITUTE('Network Data'!B28," ",".")&amp;"_GPP &gt; "&amp;SUBSTITUTE('Network Data'!L28," ","."), IF(AND('Network Data'!$C$6=1, 'Network Data'!C28=0,'Network Data'!D28=0,'Network Data'!G28&gt;0, 'Network Data'!L28&gt;0), SUBSTITUTE('Network Data'!B28," ",".")&amp;"Q &gt; "&amp;SUBSTITUTE('Network Data'!L28," ","."), IF(AND('Network Data'!$C$6=0, 'Network Data'!C28=0,'Network Data'!D28=0,'Network Data'!G28&gt;0, 'Network Data'!L28&gt;0), SUBSTITUTE('Network Data'!B28," ",".")&amp;"Q &gt; "&amp;SUBSTITUTE('Network Data'!L28," ","."),"")))</f>
        <v/>
      </c>
      <c r="CQ22" t="str">
        <f>IF(AND('Network Data'!$C$6=1, 'Network Data'!C28=0,'Network Data'!D28=0,'Network Data'!G28&gt;0, 'Network Data'!L28&gt;0), SUBSTITUTE('Network Data'!B28," ",".")&amp;"Q &gt; "&amp;SUBSTITUTE('Network Data'!L28," ","."), IF(AND('Network Data'!$C$6=0, 'Network Data'!C28=0,'Network Data'!D28=0,'Network Data'!G28&gt;0, 'Network Data'!L28&gt;0), SUBSTITUTE('Network Data'!B28," ",".")&amp;"Q &gt; "&amp;SUBSTITUTE('Network Data'!L28," ","."),""))</f>
        <v/>
      </c>
      <c r="CR22" t="str">
        <f>IF(AND('Network Data'!$C$6=1, 'Network Data'!C28=0,'Network Data'!D28=1,'Network Data'!G28&gt;0, 'Network Data'!M28&gt;0), SUBSTITUTE('Network Data'!B28," ",".")&amp;"_GPP &lt; "&amp;SUBSTITUTE('Network Data'!M28," ","."),"")</f>
        <v/>
      </c>
      <c r="CS22" t="str">
        <f>IF(AND('Network Data'!$C$6=1, 'Network Data'!C28=0,'Network Data'!D28=0,'Network Data'!G28&gt;0, 'Network Data'!M28&gt;0), SUBSTITUTE('Network Data'!B28," ",".")&amp;"Q &lt; "&amp;SUBSTITUTE('Network Data'!M28," ","."),IF(AND('Network Data'!$C$6=0, 'Network Data'!C28=0,'Network Data'!D28=0,'Network Data'!G28&gt;0, 'Network Data'!M28&gt;0), SUBSTITUTE('Network Data'!B28," ",".")&amp;"Q &lt; "&amp;SUBSTITUTE('Network Data'!M28," ","."),""))</f>
        <v/>
      </c>
      <c r="CT22" t="str">
        <f>IF('Network Data'!M28&lt;'Network Data'!L28, "Warning, incompatible constraint", "" )</f>
        <v/>
      </c>
      <c r="CU22" t="str">
        <f>IF(AND('Network Data'!$C$6=1, 'Network Data'!C28 = 0, 'Network Data'!D28 = 1, 'Network Data'!G28 &gt; 0, 'Network Data'!N28&gt;0), SUBSTITUTE('Network Data'!B28, " ", ".")&amp;"_NPP"&amp;" &gt; "&amp;SUBSTITUTE('Network Data'!N28, ",","."), "")</f>
        <v/>
      </c>
      <c r="CV22" t="str">
        <f>IF(AND('Network Data'!$C$6=1, 'Network Data'!C28 = 0, 'Network Data'!D28 = 0, 'Network Data'!G28 &gt; 0, 'Network Data'!N28&gt;0), SUBSTITUTE('Network Data'!B28, " ", ".")&amp;"_P"&amp;" &gt; "&amp;SUBSTITUTE('Network Data'!N28, ",","."), IF(AND('Network Data'!$C$6=0, 'Network Data'!C28 = 0, 'Network Data'!G28 &gt; 0, 'Network Data'!N28&gt;0), SUBSTITUTE('Network Data'!B28, " ", ".")&amp;"_P"&amp;" &gt; "&amp;SUBSTITUTE('Network Data'!N28, ",","."),""))</f>
        <v/>
      </c>
      <c r="CW22" t="str">
        <f>IF(AND('Network Data'!$C$6=1, 'Network Data'!C28 = 0, 'Network Data'!D28 = 1, 'Network Data'!G28 &gt; 0, 'Network Data'!O28&gt;0), SUBSTITUTE('Network Data'!B28, " ", ".")&amp;"_NPP"&amp;" &lt; "&amp;SUBSTITUTE('Network Data'!O28, ",","."), "")</f>
        <v/>
      </c>
      <c r="CX22" t="str">
        <f>IF(AND('Network Data'!$C$6=1, 'Network Data'!C28 = 0, 'Network Data'!D28 = 0, 'Network Data'!G28 &gt; 0, 'Network Data'!O28&gt;0), SUBSTITUTE('Network Data'!B28, " ", ".")&amp;"_P"&amp;" &lt; "&amp;SUBSTITUTE('Network Data'!O28, ",","."), IF(AND('Network Data'!$C$6=0, 'Network Data'!C28 = 0, 'Network Data'!G28 &gt; 0, 'Network Data'!O28&gt;0), SUBSTITUTE('Network Data'!B28, " ", ".")&amp;"_P"&amp;" &lt; "&amp;SUBSTITUTE('Network Data'!O28, ",","."),""))</f>
        <v/>
      </c>
      <c r="CY22" t="str">
        <f>IF('Network Data'!O28&lt;'Network Data'!N28, "Warning, incompatible constraint", "" )</f>
        <v/>
      </c>
      <c r="CZ22" t="str">
        <f>IF(AND('Network Data'!$C$6 = 1, 'Network Data'!C28 = 0, 'Network Data'!D28 = 1, 'Network Data'!G28 &gt; 0, 'Network Data'!P28 &gt; 0), SUBSTITUTE('Network Data'!B28, " ", ".")&amp;"_R &gt; "&amp;SUBSTITUTE('Network Data'!P28, ",","."),"")</f>
        <v/>
      </c>
      <c r="DA22" t="str">
        <f>IF(AND('Network Data'!$C$6 = 1, 'Network Data'!C28 = 0, 'Network Data'!D28 = 0, 'Network Data'!G28 &gt; 0, 'Network Data'!P28 &gt; 0), SUBSTITUTE('Network Data'!B28, " ", ".")&amp;"_R &gt; "&amp;SUBSTITUTE('Network Data'!P28, ",","."),"")</f>
        <v/>
      </c>
      <c r="DB22" t="str">
        <f>IF(AND('Network Data'!$C$6 = 1, 'Network Data'!C28 = 0, 'Network Data'!D28 = 1, 'Network Data'!G28 &gt; 0, 'Network Data'!Q28 &gt; 0), SUBSTITUTE('Network Data'!B28, " ", ".")&amp;"_R &lt; "&amp;SUBSTITUTE('Network Data'!Q28, ",","."),"")</f>
        <v/>
      </c>
      <c r="DC22" t="str">
        <f>IF(AND('Network Data'!$C$6 = 1, 'Network Data'!C28 = 0, 'Network Data'!D28 = 0, 'Network Data'!G28 &gt; 0, 'Network Data'!Q28 &gt; 0), SUBSTITUTE('Network Data'!B28, " ", ".")&amp;"_R &lt; "&amp;SUBSTITUTE('Network Data'!Q28, ",","."),"")</f>
        <v/>
      </c>
      <c r="DD22" t="str">
        <f>IF(AND('Network Data'!$C$7 = 1, 'Network Data'!C28 = 0, 'Network Data'!D28 =1, 'Network Data'!G28 &gt; 0, 'Network Data'!R28 &gt; 0), SUBSTITUTE('Network Data'!B28, ",",".")&amp;"_U &gt; "&amp;SUBSTITUTE('Network Data'!R28, ",","."),"")</f>
        <v/>
      </c>
      <c r="DE22" t="str">
        <f>IF(AND('Network Data'!$C$7 = 1, 'Network Data'!C28 = 0, 'Network Data'!D28 =0, 'Network Data'!G28 &gt; 0, 'Network Data'!R28 &gt; 0), SUBSTITUTE('Network Data'!B28, ",",".")&amp;"_U &gt; "&amp;SUBSTITUTE('Network Data'!R28, ",","."),"")</f>
        <v/>
      </c>
      <c r="DF22" t="str">
        <f>IF(AND('Network Data'!$C$7 = 1, 'Network Data'!C28 = 0, 'Network Data'!D28 = 1, 'Network Data'!G28 &gt; 0, 'Network Data'!S28 &gt; 0), SUBSTITUTE('Network Data'!B28, ",",".")&amp;"_U &lt; "&amp;SUBSTITUTE('Network Data'!S28, ",","."),"")</f>
        <v/>
      </c>
      <c r="DG22" t="str">
        <f>IF(AND('Network Data'!$C$7 = 1, 'Network Data'!C28 = 0, 'Network Data'!D28 = 0, 'Network Data'!G28 &gt; 0, 'Network Data'!S28 &gt; 0), SUBSTITUTE('Network Data'!B28, ",",".")&amp;"_U &lt; "&amp;SUBSTITUTE('Network Data'!S28, ",","."),"")</f>
        <v/>
      </c>
      <c r="DJ22" t="str">
        <f>IF(AND('Network Data'!C28 = 0, 'Network Data'!E28 = 1,'Network Data'!G28 &gt; 0, 'Network Data'!H28 &gt; 0), SUBSTITUTE('Network Data'!B28, " ", ".")&amp;"_IN &gt; "&amp;SUBSTITUTE('Network Data'!H28,",","."), IF(AND('Network Data'!C28 = 1, 'Network Data'!E28 = 1,'Network Data'!G28 &gt; 0, 'Network Data'!H28 &gt; 0), SUBSTITUTE('Network Data'!B28, " ", ".")&amp;"NLNode_IN &gt; "&amp;SUBSTITUTE('Network Data'!H28,",","."), ""))</f>
        <v/>
      </c>
      <c r="DL22" t="str">
        <f>IF(AND('Network Data'!C28 = 0, 'Network Data'!E28 = 1,'Network Data'!G28 &gt; 0, 'Network Data'!I28 &gt; 0), SUBSTITUTE('Network Data'!B28, " ", ".")&amp;"_IN &lt; "&amp;SUBSTITUTE('Network Data'!I28,",","."), IF(AND('Network Data'!C28 = 1, 'Network Data'!E28 = 1,'Network Data'!G28 &gt; 0, 'Network Data'!H28 &gt; 0), SUBSTITUTE('Network Data'!B28, " ", ".")&amp;"NLNode_IN &lt; "&amp;SUBSTITUTE('Network Data'!I28,",","."), ""))</f>
        <v/>
      </c>
      <c r="DP22" t="str">
        <f>IF(AND('Network Data'!C28 = 0, 'Network Data'!F28 = 1,'Network Data'!G28 &gt; 0, 'Network Data'!J28 &gt; 0), SUBSTITUTE('Network Data'!B28, " ", ".")&amp;"_EX &gt; "&amp;SUBSTITUTE('Network Data'!J28,",","."), IF(AND('Network Data'!C28 = 1, 'Network Data'!F28 = 1,'Network Data'!G28 &gt; 0, 'Network Data'!J28 &gt; 0), SUBSTITUTE('Network Data'!B28, " ", ".")&amp;"NLNode_EX &gt; "&amp;SUBSTITUTE('Network Data'!J28,",","."), ""))</f>
        <v/>
      </c>
      <c r="DR22" t="str">
        <f>IF(AND('Network Data'!C28 = 0, 'Network Data'!F28 = 1,'Network Data'!G28 &gt; 0, 'Network Data'!K28 &gt; 0), SUBSTITUTE('Network Data'!B28, " ", ".")&amp;"_EX &lt; "&amp;SUBSTITUTE('Network Data'!K28,",","."), IF(AND('Network Data'!C28 = 1, 'Network Data'!F28 = 1,'Network Data'!G28 &gt; 0, 'Network Data'!K28 &gt; 0), SUBSTITUTE('Network Data'!B28, " ", ".")&amp;"NLNode_EX &lt; "&amp;SUBSTITUTE('Network Data'!K28,",","."), ""))</f>
        <v/>
      </c>
      <c r="DV22" t="str">
        <f>IF(AND('Network Data'!C28=0, 'Network Data'!D28=0, 'Network Data'!G28&gt;0, 'Network Data'!T28&gt;0), SUBSTITUTE('Network Data'!B28," ",".")&amp;"_AE &gt; "&amp;SUBSTITUTE('Network Data'!T28,",","."),"")</f>
        <v/>
      </c>
      <c r="DW22" t="str">
        <f>IF(AND('Network Data'!C28=0, 'Network Data'!D28=0, 'Network Data'!G28&gt;0, 'Network Data'!U28&gt;0), SUBSTITUTE('Network Data'!B28," ",".")&amp;"_AE &lt; "&amp;SUBSTITUTE('Network Data'!U28,",","."),"")</f>
        <v/>
      </c>
      <c r="EA22" t="str">
        <f>IF(AND('Network Data'!X28 &gt;0), 'Network Data'!X28, "")</f>
        <v/>
      </c>
      <c r="EB22" s="22"/>
      <c r="EC22" s="22"/>
      <c r="FD22"/>
      <c r="FE22"/>
      <c r="FF22"/>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row>
    <row r="23" spans="1:218" x14ac:dyDescent="0.3">
      <c r="A23" s="7">
        <v>18</v>
      </c>
      <c r="B23" t="str">
        <f>IF(AND('Network Data'!C29 = 0, 'Network Data'!G29 &gt;0), SUBSTITUTE('Network Data'!B29, " ", ""), IF(AND('Network Data'!C29 = 1, 'Network Data'!G29 &gt; 0), SUBSTITUTE('Network Data'!B29&amp;"NLNode", " ",""), ""))</f>
        <v/>
      </c>
      <c r="H23" s="98"/>
      <c r="AE23" t="str">
        <f>IF(AND('Network Data'!C29 = 0, 'Network Data'!G29 &gt;0), SUBSTITUTE('Network Data'!B29, " ", "")&amp;" = "&amp;SUBSTITUTE('Network Data'!G29, ",", "."), "")</f>
        <v/>
      </c>
      <c r="AF23" t="str">
        <f>IF(AND('Network Data'!C29 = 1, 'Network Data'!G29 &gt;0), SUBSTITUTE('Network Data'!B29, " ", "")&amp;"NLNode"&amp;" = "&amp;SUBSTITUTE('Network Data'!G29, ",", "."), "")</f>
        <v/>
      </c>
      <c r="AM23" t="str">
        <f>IF(AND('Network Data'!C29 = 0, 'Network Data'!G29 &gt; 0, 'Network Data'!E29 = 1), SUBSTITUTE('Network Data'!B29, " ", "")&amp;"Input", IF(AND('Network Data'!C29 = 1, 'Network Data'!G29 &gt; 0, 'Network Data'!E29 = 1), SUBSTITUTE('Network Data'!B29, " ", "")&amp;"NLNodeInput",""))</f>
        <v/>
      </c>
      <c r="AN23" t="str">
        <f>IF(AND('Network Data'!C29 = 0, 'Network Data'!G29 &gt; 0, 'Network Data'!F29 = 1), SUBSTITUTE('Network Data'!B29, " ", "")&amp;"Export", IF(AND('Network Data'!C29 = 1, 'Network Data'!G29 &gt; 0, 'Network Data'!F29 = 1), SUBSTITUTE('Network Data'!B29, " ", "")&amp;"NLNodeExport",""))</f>
        <v/>
      </c>
      <c r="AV23" t="str">
        <f>IF(AND('Network Data'!$C$6=1, 'Network Data'!C29 = 0, 'Network Data'!D29=1,'Network Data'!G29&gt;0,'Network Data'!E29=1), SUBSTITUTE('Network Data'!B29," ","")&amp;"_GPP"&amp;" = "&amp;"Flowto("&amp;SUBSTITUTE('Network Data'!B29," ","")&amp;")"&amp;" - "&amp;SUBSTITUTE('Network Data'!B29," ","")&amp;"_IN", IF(AND('Network Data'!$C$6=1, 'Network Data'!C29 = 0, 'Network Data'!D29=1,'Network Data'!G29&gt;0,'Network Data'!E29=0), SUBSTITUTE('Network Data'!B29," ","")&amp;"_GPP"&amp;" = "&amp;"Flowto("&amp;SUBSTITUTE('Network Data'!B29," ","")&amp;")", IF(OR('Network Data'!$C$6=1, 'Network Data'!$C$6=0), IF(AND('Network Data'!C29 = 0,'Network Data'!G29&gt;0,'Network Data'!E29=1), SUBSTITUTE('Network Data'!B29," ","")&amp;"_Q"&amp;" = "&amp;"Flowto("&amp;SUBSTITUTE('Network Data'!B29," ","")&amp;")"&amp;" - "&amp;SUBSTITUTE('Network Data'!B29," ","")&amp;"_IN", IF(AND('Network Data'!C29 = 0,'Network Data'!G29&gt;0,'Network Data'!E29=0), SUBSTITUTE('Network Data'!B29," ","")&amp;"_Q"&amp;" = "&amp;"Flowto("&amp;SUBSTITUTE('Network Data'!B29," ","")&amp;")","")))))</f>
        <v/>
      </c>
      <c r="AZ23" t="str">
        <f>IF(AND('Network Data'!$C$6=1,'Network Data'!$C$7=1,'Network Data'!C29 = 0,'Network Data'!D29 = 1,'Network Data'!G29&gt;0,'Network Data'!F29=1),SUBSTITUTE('Network Data'!B29," ","")&amp;"_NPP"&amp;" = Flowfrom("&amp;SUBSTITUTE('Network Data'!B29," ","")&amp;") - "&amp;SUBSTITUTE('Network Data'!B29," ","")&amp;"_R"&amp;" - "&amp;SUBSTITUTE('Network Data'!B29," ","")&amp;"_U"&amp;" - "&amp;SUBSTITUTE('Network Data'!B29," ","")&amp;"_EX", IF(AND('Network Data'!$C$6=1,'Network Data'!$C$7=0,'Network Data'!C29 = 0,'Network Data'!D29 = 1,'Network Data'!G29&gt;0,'Network Data'!F29=1),SUBSTITUTE('Network Data'!B29," ","")&amp;"_NPP"&amp;" = Flowfrom("&amp;SUBSTITUTE('Network Data'!B29," ","")&amp;") - "&amp;SUBSTITUTE('Network Data'!B29," ","")&amp;"_R - "&amp;SUBSTITUTE('Network Data'!B29," ","")&amp;"_EX", IF(AND('Network Data'!$C$6=0,'Network Data'!$C$7=1,'Network Data'!C29 = 0,'Network Data'!D29 = 1,'Network Data'!G29&gt;0,'Network Data'!F29=0),SUBSTITUTE('Network Data'!B29," ","")&amp;"_NPP"&amp;" = Flowfrom("&amp;SUBSTITUTE('Network Data'!B29," ","")&amp;") - "&amp;SUBSTITUTE('Network Data'!B29," ","")&amp;"_U - "&amp;SUBSTITUTE('Network Data'!B29," ","")&amp;"_EX", IF(AND('Network Data'!$C$6=1,'Network Data'!$C$7=0,'Network Data'!C29 = 0,'Network Data'!D29 = 1,'Network Data'!G29&gt;0,'Network Data'!F29=0),SUBSTITUTE('Network Data'!B29," ","")&amp;"_NPP"&amp;" = Flowfrom("&amp;SUBSTITUTE('Network Data'!B29," ","")&amp;") - "&amp;SUBSTITUTE('Network Data'!B29," ","")&amp;"_R", IF(AND('Network Data'!$C$6=0,'Network Data'!$C$7=0,'Network Data'!C29 = 0,'Network Data'!D29 = 1,'Network Data'!G29&gt;0,'Network Data'!F29=1),SUBSTITUTE('Network Data'!B29," ","")&amp;"_NPP"&amp;" = Flowfrom("&amp;SUBSTITUTE('Network Data'!B29," ","")&amp;") - "&amp;SUBSTITUTE('Network Data'!B29," ","")&amp;"_EX", IF(AND('Network Data'!$C$6=1,'Network Data'!$C$7=1,'Network Data'!C29 = 0,'Network Data'!D29 = 1,'Network Data'!G29&gt;0,'Network Data'!F29=0),SUBSTITUTE('Network Data'!B29," ","")&amp;"_NPP"&amp;" = Flowfrom("&amp;SUBSTITUTE('Network Data'!B29," ","")&amp;") - "&amp;SUBSTITUTE('Network Data'!B29," ","")&amp;"_R"&amp;" - "&amp;SUBSTITUTE('Network Data'!B29," ","")&amp;"_U", IF(AND('Network Data'!$C$6=0,'Network Data'!$C$7=0,'Network Data'!C29 = 0,'Network Data'!D29 = 1,'Network Data'!G29&gt;0,'Network Data'!F29=0),SUBSTITUTE('Network Data'!B29," ","")&amp;"_NPP"&amp;" = Flowfrom("&amp;SUBSTITUTE('Network Data'!B29," ","")&amp;") ", IF(AND('Network Data'!$C$6=1,'Network Data'!$C$7=1,'Network Data'!C29 = 0,'Network Data'!D29 = 0,'Network Data'!G29&gt;0,'Network Data'!F29=1),SUBSTITUTE('Network Data'!B29," ","")&amp;"_P"&amp;" = Flowfrom("&amp;SUBSTITUTE('Network Data'!B29," ","")&amp;") - "&amp;SUBSTITUTE('Network Data'!B29," ","")&amp;"_R"&amp;" - "&amp;SUBSTITUTE('Network Data'!B29," ","")&amp;"_U"&amp;" - "&amp;SUBSTITUTE('Network Data'!B29," ","")&amp;"_EX", IF(AND('Network Data'!$C$6=1,'Network Data'!$C$7=0,'Network Data'!C29 = 0,'Network Data'!D29 = 0,'Network Data'!G29&gt;0,'Network Data'!F29=1),SUBSTITUTE('Network Data'!B29," ","")&amp;"_P"&amp;" = Flowfrom("&amp;SUBSTITUTE('Network Data'!B29," ","")&amp;") - "&amp;SUBSTITUTE('Network Data'!B29," ","")&amp;"_R - "&amp;SUBSTITUTE('Network Data'!B29," ","")&amp;"_EX", IF(AND('Network Data'!$C$6=0,'Network Data'!$C$7=1,'Network Data'!C29 = 0,'Network Data'!D29 = 0,'Network Data'!G29&gt;0,'Network Data'!F29=0),SUBSTITUTE('Network Data'!B29," ","")&amp;"_P"&amp;" = Flowfrom("&amp;SUBSTITUTE('Network Data'!B29," ","")&amp;") - "&amp;SUBSTITUTE('Network Data'!B29," ","")&amp;"_U - "&amp;SUBSTITUTE('Network Data'!B29," ","")&amp;"_EX", IF(AND('Network Data'!$C$6=1,'Network Data'!$C$7=0,'Network Data'!C29 = 0,'Network Data'!D29 = 0,'Network Data'!G29&gt;0,'Network Data'!F29=0),SUBSTITUTE('Network Data'!B29," ","")&amp;"_P"&amp;" = Flowfrom("&amp;SUBSTITUTE('Network Data'!B29," ","")&amp;") - "&amp;SUBSTITUTE('Network Data'!B29," ","")&amp;"_R", IF(AND('Network Data'!$C$6=0,'Network Data'!$C$7=0,'Network Data'!C29 = 0,'Network Data'!D29 = 0,'Network Data'!G29&gt;0,'Network Data'!F29=1),SUBSTITUTE('Network Data'!B29," ","")&amp;"_P"&amp;" = Flowfrom("&amp;SUBSTITUTE('Network Data'!B29," ","")&amp;") - "&amp;SUBSTITUTE('Network Data'!B29," ","")&amp;"_EX", IF(AND('Network Data'!$C$6=1,'Network Data'!$C$7=1,'Network Data'!C29 = 0,'Network Data'!D29 = 0,'Network Data'!G29&gt;0,'Network Data'!F29=0),SUBSTITUTE('Network Data'!B29," ","")&amp;"_P"&amp;" = Flowfrom("&amp;SUBSTITUTE('Network Data'!B29," ","")&amp;") - "&amp;SUBSTITUTE('Network Data'!B29," ","")&amp;"_R"&amp;" - "&amp;SUBSTITUTE('Network Data'!B29," ","")&amp;"_U", IF(AND('Network Data'!$C$6=0,'Network Data'!$C$7=0,'Network Data'!C29 = 0,'Network Data'!D29 = 0,'Network Data'!G29&gt;0,'Network Data'!F29=0),SUBSTITUTE('Network Data'!B29," ","")&amp;"_P"&amp;" = Flowfrom("&amp;SUBSTITUTE('Network Data'!B29," ","")&amp;") ", ""))))))))))))))</f>
        <v/>
      </c>
      <c r="BD23" t="str">
        <f>IF(AND('Network Data'!$C$6=1,'Network Data'!$C$7=1,'Network Data'!C29 = 0, 'Network Data'!D29=1,'Network Data'!F29=1,'Network Data'!G29&gt;0), SUBSTITUTE('Network Data'!B29," ","")&amp;"_U"&amp;" = Flowto("&amp;SUBSTITUTE('Network Data'!B29," ","")&amp;") - "&amp;SUBSTITUTE('Network Data'!B29," ","")&amp;"_NPP"&amp;" - "&amp;SUBSTITUTE('Network Data'!B29," ","")&amp;"_R"&amp;" - "&amp;SUBSTITUTE('Network Data'!B29," ","")&amp;"_EX", IF(AND('Network Data'!$C$6=0,'Network Data'!$C$7=1,'Network Data'!C29 = 0, 'Network Data'!D29=1,'Network Data'!F29=1,'Network Data'!G29&gt;0), SUBSTITUTE('Network Data'!B29," ","")&amp;"_U"&amp;" = Flowto("&amp;SUBSTITUTE('Network Data'!B29," ","")&amp;") - "&amp;SUBSTITUTE('Network Data'!B29," ","")&amp;"_P"&amp;" - "&amp;SUBSTITUTE('Network Data'!B29," ","")&amp;"_EX", IF(AND('Network Data'!$C$6=0,'Network Data'!$C$7=1,'Network Data'!C29 = 0, 'Network Data'!D29=1,'Network Data'!F29=0,'Network Data'!G29&gt;0), SUBSTITUTE('Network Data'!B29," ","")&amp;"_U"&amp;" = Flowto("&amp;SUBSTITUTE('Network Data'!B29," ","")&amp;") - "&amp;SUBSTITUTE('Network Data'!B29," ","")&amp;"_P",IF(AND('Network Data'!$C$6=1,'Network Data'!$C$7=1,'Network Data'!C29 = 0, 'Network Data'!D29=0,'Network Data'!F29=1,'Network Data'!G29&gt;0), SUBSTITUTE('Network Data'!B29," ","")&amp;"_U"&amp;" = Flowto("&amp;SUBSTITUTE('Network Data'!B29," ","")&amp;") - "&amp;SUBSTITUTE('Network Data'!B29," ","")&amp;"_P"&amp;" - "&amp;SUBSTITUTE('Network Data'!B29," ","")&amp;"_R"&amp;" - "&amp;SUBSTITUTE('Network Data'!B29," ","")&amp;"_EX", IF(AND('Network Data'!$C$6=0,'Network Data'!$C$7=1,'Network Data'!C29 = 0, 'Network Data'!D29=0,'Network Data'!F29=1,'Network Data'!G29&gt;0), SUBSTITUTE('Network Data'!B29," ","")&amp;"_U"&amp;" = Flowto("&amp;SUBSTITUTE('Network Data'!B29," ","")&amp;") - "&amp;SUBSTITUTE('Network Data'!B29," ","")&amp;"_P"&amp;" - "&amp;SUBSTITUTE('Network Data'!B29," ","")&amp;"_EX", IF(AND('Network Data'!$C$6=0,'Network Data'!$C$7=1,'Network Data'!C29 = 0, 'Network Data'!D29=0,'Network Data'!F29=0,'Network Data'!G29&gt;0), SUBSTITUTE('Network Data'!B29," ","")&amp;"_U"&amp;" = Flowto("&amp;SUBSTITUTE('Network Data'!B29," ","")&amp;") - "&amp;SUBSTITUTE('Network Data'!B29," ","")&amp;"_P",IF(AND('Network Data'!$C$6=1,'Network Data'!$C$7=1,'Network Data'!C29 = 0, 'Network Data'!D29=0,'Network Data'!F29=0,'Network Data'!G29&gt;0), SUBSTITUTE('Network Data'!B29," ","")&amp;"_U"&amp;" = Flowto("&amp;SUBSTITUTE('Network Data'!B29," ","")&amp;") - "&amp;SUBSTITUTE('Network Data'!B29," ","")&amp;"_P - "&amp;SUBSTITUTE('Network Data'!B29," ","")&amp;"_R","")))))))</f>
        <v/>
      </c>
      <c r="BH23" t="str">
        <f>IF(AND('Network Data'!$C$6 = 1, 'Network Data'!C29 = 0, 'Network Data'!D29 = 0,'Network Data'!G29 &gt; 0, 'Network Data'!T29 &gt; 0),SUBSTITUTE('Network Data'!B29," ","")&amp;"_AE"&amp;" = "&amp;SUBSTITUTE('Network Data'!B29," ","")&amp;"_P"&amp;" + "&amp;SUBSTITUTE('Network Data'!B29," ","")&amp;"_R", IF(AND('Network Data'!$C$6 = 0, 'Network Data'!C29 = 0, 'Network Data'!D29 = 0,'Network Data'!G29 &gt; 0, 'Network Data'!T29 &gt; 0),SUBSTITUTE('Network Data'!B29," ","")&amp;" = "&amp;SUBSTITUTE('Network Data'!B29," ","")&amp;"_P",IF(AND('Network Data'!$C$6 = 1, 'Network Data'!C29 = 0, 'Network Data'!D29 = 0,'Network Data'!G29 &gt; 0, 'Network Data'!U29 &gt; 0),SUBSTITUTE('Network Data'!B29," ","")&amp;"_AE"&amp;" = "&amp;SUBSTITUTE('Network Data'!B29," ","")&amp;"_P"&amp;" + "&amp;SUBSTITUTE('Network Data'!B29," ","")&amp;"_R", IF(AND('Network Data'!$C$6 = 0, 'Network Data'!C29 = 0, 'Network Data'!D29 = 0,'Network Data'!G29 &gt; 0, 'Network Data'!U29 &gt; 0),SUBSTITUTE('Network Data'!B29," ","")&amp;" = "&amp;SUBSTITUTE('Network Data'!B29," ","")&amp;"_P",""))))</f>
        <v/>
      </c>
      <c r="BL23" t="str">
        <f xml:space="preserve"> IF('Network Data'!W29 &gt; 0, 'Network Data'!W29, "")</f>
        <v/>
      </c>
      <c r="BR23" t="str">
        <f>IF('Network Data'!V29&gt;0,SUBSTITUTE('Network Data'!V29, ",",""),"")</f>
        <v/>
      </c>
      <c r="BZ23" t="str">
        <f>IF(AND('Network Data'!$C$6=1,'Network Data'!C29=0,'Network Data'!D29=1,'Network Data'!G29&gt;0),SUBSTITUTE('Network Data'!B29," ","")&amp;"_GPP: CO2 -&gt; "&amp;SUBSTITUTE('Network Data'!B29," ",""),"")</f>
        <v/>
      </c>
      <c r="CB23" s="98"/>
      <c r="CD23" t="str">
        <f>IF(AND('Network Data'!$C$6 = 1,'Network Data'!C29 = 0, 'Network Data'!D29 = 1, 'Network Data'!G29 &gt; 0), SUBSTITUTE('Network Data'!B29, " ", "")&amp;"_R: "&amp;SUBSTITUTE('Network Data'!B29, " ", "")&amp;" -&gt; CO2", "")</f>
        <v/>
      </c>
      <c r="CE23" t="str">
        <f>IF(AND('Network Data'!$C$6 = 1,'Network Data'!C29 = 0, 'Network Data'!D29 = 0, 'Network Data'!G29 &gt; 0), SUBSTITUTE('Network Data'!B29, " ", "")&amp;"_R: "&amp;SUBSTITUTE('Network Data'!B29, " ", "")&amp;" -&gt; CO2", "")</f>
        <v/>
      </c>
      <c r="CG23" s="98"/>
      <c r="CI23" t="str">
        <f>IF(AND('Network Data'!C29 = 1, 'Network Data'!E29 = 1, 'Network Data'!G29 &gt; 0), SUBSTITUTE('Network Data'!B29, " ", "")&amp;"NLNode_IN: "&amp;SUBSTITUTE('Network Data'!B29, " ", "")&amp;"NLNodeInput -&gt; "&amp;SUBSTITUTE('Network Data'!B29, ",", "")&amp;"NLNode", IF(AND('Network Data'!C29 = 0, 'Network Data'!E29 = 1, 'Network Data'!G29 &gt; 0), SUBSTITUTE('Network Data'!B29, " ", "")&amp;"_IN: "&amp;SUBSTITUTE('Network Data'!B29, " ", "")&amp;"Input -&gt; "&amp;SUBSTITUTE('Network Data'!B29, ",", ""),""))</f>
        <v/>
      </c>
      <c r="CK23" s="98"/>
      <c r="CM23" t="str">
        <f>IF(AND('Network Data'!C29 = 1, 'Network Data'!F29 = 1, 'Network Data'!G29 &gt; 0), SUBSTITUTE('Network Data'!B29, " ", "")&amp;"NLNode_EX: "&amp;SUBSTITUTE('Network Data'!B29, " ", "")&amp;"NLNode -&gt; "&amp;SUBSTITUTE('Network Data'!B29, ",", "")&amp;"NLNodeExport", IF(AND('Network Data'!C29 = 0, 'Network Data'!F29 = 1, 'Network Data'!G29 &gt; 0), SUBSTITUTE('Network Data'!B29, " ", "")&amp;"_EX: "&amp;SUBSTITUTE('Network Data'!B29, " ", "")&amp;" -&gt; "&amp;SUBSTITUTE('Network Data'!B29, ",", "")&amp;"Export",""))</f>
        <v/>
      </c>
      <c r="CP23" t="str">
        <f>IF(AND('Network Data'!$C$6=1, 'Network Data'!C29=0,'Network Data'!D29=1,'Network Data'!G29&gt;0, 'Network Data'!L29&gt;0), SUBSTITUTE('Network Data'!B29," ",".")&amp;"_GPP &gt; "&amp;SUBSTITUTE('Network Data'!L29," ","."), IF(AND('Network Data'!$C$6=1, 'Network Data'!C29=0,'Network Data'!D29=0,'Network Data'!G29&gt;0, 'Network Data'!L29&gt;0), SUBSTITUTE('Network Data'!B29," ",".")&amp;"Q &gt; "&amp;SUBSTITUTE('Network Data'!L29," ","."), IF(AND('Network Data'!$C$6=0, 'Network Data'!C29=0,'Network Data'!D29=0,'Network Data'!G29&gt;0, 'Network Data'!L29&gt;0), SUBSTITUTE('Network Data'!B29," ",".")&amp;"Q &gt; "&amp;SUBSTITUTE('Network Data'!L29," ","."),"")))</f>
        <v/>
      </c>
      <c r="CQ23" t="str">
        <f>IF(AND('Network Data'!$C$6=1, 'Network Data'!C29=0,'Network Data'!D29=0,'Network Data'!G29&gt;0, 'Network Data'!L29&gt;0), SUBSTITUTE('Network Data'!B29," ",".")&amp;"Q &gt; "&amp;SUBSTITUTE('Network Data'!L29," ","."), IF(AND('Network Data'!$C$6=0, 'Network Data'!C29=0,'Network Data'!D29=0,'Network Data'!G29&gt;0, 'Network Data'!L29&gt;0), SUBSTITUTE('Network Data'!B29," ",".")&amp;"Q &gt; "&amp;SUBSTITUTE('Network Data'!L29," ","."),""))</f>
        <v/>
      </c>
      <c r="CR23" t="str">
        <f>IF(AND('Network Data'!$C$6=1, 'Network Data'!C29=0,'Network Data'!D29=1,'Network Data'!G29&gt;0, 'Network Data'!M29&gt;0), SUBSTITUTE('Network Data'!B29," ",".")&amp;"_GPP &lt; "&amp;SUBSTITUTE('Network Data'!M29," ","."),"")</f>
        <v/>
      </c>
      <c r="CS23" t="str">
        <f>IF(AND('Network Data'!$C$6=1, 'Network Data'!C29=0,'Network Data'!D29=0,'Network Data'!G29&gt;0, 'Network Data'!M29&gt;0), SUBSTITUTE('Network Data'!B29," ",".")&amp;"Q &lt; "&amp;SUBSTITUTE('Network Data'!M29," ","."),IF(AND('Network Data'!$C$6=0, 'Network Data'!C29=0,'Network Data'!D29=0,'Network Data'!G29&gt;0, 'Network Data'!M29&gt;0), SUBSTITUTE('Network Data'!B29," ",".")&amp;"Q &lt; "&amp;SUBSTITUTE('Network Data'!M29," ","."),""))</f>
        <v/>
      </c>
      <c r="CT23" t="str">
        <f>IF('Network Data'!M29&lt;'Network Data'!L29, "Warning, incompatible constraint", "" )</f>
        <v/>
      </c>
      <c r="CU23" t="str">
        <f>IF(AND('Network Data'!$C$6=1, 'Network Data'!C29 = 0, 'Network Data'!D29 = 1, 'Network Data'!G29 &gt; 0, 'Network Data'!N29&gt;0), SUBSTITUTE('Network Data'!B29, " ", ".")&amp;"_NPP"&amp;" &gt; "&amp;SUBSTITUTE('Network Data'!N29, ",","."), "")</f>
        <v/>
      </c>
      <c r="CV23" t="str">
        <f>IF(AND('Network Data'!$C$6=1, 'Network Data'!C29 = 0, 'Network Data'!D29 = 0, 'Network Data'!G29 &gt; 0, 'Network Data'!N29&gt;0), SUBSTITUTE('Network Data'!B29, " ", ".")&amp;"_P"&amp;" &gt; "&amp;SUBSTITUTE('Network Data'!N29, ",","."), IF(AND('Network Data'!$C$6=0, 'Network Data'!C29 = 0, 'Network Data'!G29 &gt; 0, 'Network Data'!N29&gt;0), SUBSTITUTE('Network Data'!B29, " ", ".")&amp;"_P"&amp;" &gt; "&amp;SUBSTITUTE('Network Data'!N29, ",","."),""))</f>
        <v/>
      </c>
      <c r="CW23" t="str">
        <f>IF(AND('Network Data'!$C$6=1, 'Network Data'!C29 = 0, 'Network Data'!D29 = 1, 'Network Data'!G29 &gt; 0, 'Network Data'!O29&gt;0), SUBSTITUTE('Network Data'!B29, " ", ".")&amp;"_NPP"&amp;" &lt; "&amp;SUBSTITUTE('Network Data'!O29, ",","."), "")</f>
        <v/>
      </c>
      <c r="CX23" t="str">
        <f>IF(AND('Network Data'!$C$6=1, 'Network Data'!C29 = 0, 'Network Data'!D29 = 0, 'Network Data'!G29 &gt; 0, 'Network Data'!O29&gt;0), SUBSTITUTE('Network Data'!B29, " ", ".")&amp;"_P"&amp;" &lt; "&amp;SUBSTITUTE('Network Data'!O29, ",","."), IF(AND('Network Data'!$C$6=0, 'Network Data'!C29 = 0, 'Network Data'!G29 &gt; 0, 'Network Data'!O29&gt;0), SUBSTITUTE('Network Data'!B29, " ", ".")&amp;"_P"&amp;" &lt; "&amp;SUBSTITUTE('Network Data'!O29, ",","."),""))</f>
        <v/>
      </c>
      <c r="CY23" t="str">
        <f>IF('Network Data'!O29&lt;'Network Data'!N29, "Warning, incompatible constraint", "" )</f>
        <v/>
      </c>
      <c r="CZ23" t="str">
        <f>IF(AND('Network Data'!$C$6 = 1, 'Network Data'!C29 = 0, 'Network Data'!D29 = 1, 'Network Data'!G29 &gt; 0, 'Network Data'!P29 &gt; 0), SUBSTITUTE('Network Data'!B29, " ", ".")&amp;"_R &gt; "&amp;SUBSTITUTE('Network Data'!P29, ",","."),"")</f>
        <v/>
      </c>
      <c r="DA23" t="str">
        <f>IF(AND('Network Data'!$C$6 = 1, 'Network Data'!C29 = 0, 'Network Data'!D29 = 0, 'Network Data'!G29 &gt; 0, 'Network Data'!P29 &gt; 0), SUBSTITUTE('Network Data'!B29, " ", ".")&amp;"_R &gt; "&amp;SUBSTITUTE('Network Data'!P29, ",","."),"")</f>
        <v/>
      </c>
      <c r="DB23" t="str">
        <f>IF(AND('Network Data'!$C$6 = 1, 'Network Data'!C29 = 0, 'Network Data'!D29 = 1, 'Network Data'!G29 &gt; 0, 'Network Data'!Q29 &gt; 0), SUBSTITUTE('Network Data'!B29, " ", ".")&amp;"_R &lt; "&amp;SUBSTITUTE('Network Data'!Q29, ",","."),"")</f>
        <v/>
      </c>
      <c r="DC23" t="str">
        <f>IF(AND('Network Data'!$C$6 = 1, 'Network Data'!C29 = 0, 'Network Data'!D29 = 0, 'Network Data'!G29 &gt; 0, 'Network Data'!Q29 &gt; 0), SUBSTITUTE('Network Data'!B29, " ", ".")&amp;"_R &lt; "&amp;SUBSTITUTE('Network Data'!Q29, ",","."),"")</f>
        <v/>
      </c>
      <c r="DD23" t="str">
        <f>IF(AND('Network Data'!$C$7 = 1, 'Network Data'!C29 = 0, 'Network Data'!D29 =1, 'Network Data'!G29 &gt; 0, 'Network Data'!R29 &gt; 0), SUBSTITUTE('Network Data'!B29, ",",".")&amp;"_U &gt; "&amp;SUBSTITUTE('Network Data'!R29, ",","."),"")</f>
        <v/>
      </c>
      <c r="DE23" t="str">
        <f>IF(AND('Network Data'!$C$7 = 1, 'Network Data'!C29 = 0, 'Network Data'!D29 =0, 'Network Data'!G29 &gt; 0, 'Network Data'!R29 &gt; 0), SUBSTITUTE('Network Data'!B29, ",",".")&amp;"_U &gt; "&amp;SUBSTITUTE('Network Data'!R29, ",","."),"")</f>
        <v/>
      </c>
      <c r="DF23" t="str">
        <f>IF(AND('Network Data'!$C$7 = 1, 'Network Data'!C29 = 0, 'Network Data'!D29 = 1, 'Network Data'!G29 &gt; 0, 'Network Data'!S29 &gt; 0), SUBSTITUTE('Network Data'!B29, ",",".")&amp;"_U &lt; "&amp;SUBSTITUTE('Network Data'!S29, ",","."),"")</f>
        <v/>
      </c>
      <c r="DG23" t="str">
        <f>IF(AND('Network Data'!$C$7 = 1, 'Network Data'!C29 = 0, 'Network Data'!D29 = 0, 'Network Data'!G29 &gt; 0, 'Network Data'!S29 &gt; 0), SUBSTITUTE('Network Data'!B29, ",",".")&amp;"_U &lt; "&amp;SUBSTITUTE('Network Data'!S29, ",","."),"")</f>
        <v/>
      </c>
      <c r="DJ23" t="str">
        <f>IF(AND('Network Data'!C29 = 0, 'Network Data'!E29 = 1,'Network Data'!G29 &gt; 0, 'Network Data'!H29 &gt; 0), SUBSTITUTE('Network Data'!B29, " ", ".")&amp;"_IN &gt; "&amp;SUBSTITUTE('Network Data'!H29,",","."), IF(AND('Network Data'!C29 = 1, 'Network Data'!E29 = 1,'Network Data'!G29 &gt; 0, 'Network Data'!H29 &gt; 0), SUBSTITUTE('Network Data'!B29, " ", ".")&amp;"NLNode_IN &gt; "&amp;SUBSTITUTE('Network Data'!H29,",","."), ""))</f>
        <v/>
      </c>
      <c r="DL23" t="str">
        <f>IF(AND('Network Data'!C29 = 0, 'Network Data'!E29 = 1,'Network Data'!G29 &gt; 0, 'Network Data'!I29 &gt; 0), SUBSTITUTE('Network Data'!B29, " ", ".")&amp;"_IN &lt; "&amp;SUBSTITUTE('Network Data'!I29,",","."), IF(AND('Network Data'!C29 = 1, 'Network Data'!E29 = 1,'Network Data'!G29 &gt; 0, 'Network Data'!H29 &gt; 0), SUBSTITUTE('Network Data'!B29, " ", ".")&amp;"NLNode_IN &lt; "&amp;SUBSTITUTE('Network Data'!I29,",","."), ""))</f>
        <v/>
      </c>
      <c r="DP23" t="str">
        <f>IF(AND('Network Data'!C29 = 0, 'Network Data'!F29 = 1,'Network Data'!G29 &gt; 0, 'Network Data'!J29 &gt; 0), SUBSTITUTE('Network Data'!B29, " ", ".")&amp;"_EX &gt; "&amp;SUBSTITUTE('Network Data'!J29,",","."), IF(AND('Network Data'!C29 = 1, 'Network Data'!F29 = 1,'Network Data'!G29 &gt; 0, 'Network Data'!J29 &gt; 0), SUBSTITUTE('Network Data'!B29, " ", ".")&amp;"NLNode_EX &gt; "&amp;SUBSTITUTE('Network Data'!J29,",","."), ""))</f>
        <v/>
      </c>
      <c r="DR23" t="str">
        <f>IF(AND('Network Data'!C29 = 0, 'Network Data'!F29 = 1,'Network Data'!G29 &gt; 0, 'Network Data'!K29 &gt; 0), SUBSTITUTE('Network Data'!B29, " ", ".")&amp;"_EX &lt; "&amp;SUBSTITUTE('Network Data'!K29,",","."), IF(AND('Network Data'!C29 = 1, 'Network Data'!F29 = 1,'Network Data'!G29 &gt; 0, 'Network Data'!K29 &gt; 0), SUBSTITUTE('Network Data'!B29, " ", ".")&amp;"NLNode_EX &lt; "&amp;SUBSTITUTE('Network Data'!K29,",","."), ""))</f>
        <v/>
      </c>
      <c r="DV23" t="str">
        <f>IF(AND('Network Data'!C29=0, 'Network Data'!D29=0, 'Network Data'!G29&gt;0, 'Network Data'!T29&gt;0), SUBSTITUTE('Network Data'!B29," ",".")&amp;"_AE &gt; "&amp;SUBSTITUTE('Network Data'!T29,",","."),"")</f>
        <v/>
      </c>
      <c r="DW23" t="str">
        <f>IF(AND('Network Data'!C29=0, 'Network Data'!D29=0, 'Network Data'!G29&gt;0, 'Network Data'!U29&gt;0), SUBSTITUTE('Network Data'!B29," ",".")&amp;"_AE &lt; "&amp;SUBSTITUTE('Network Data'!U29,",","."),"")</f>
        <v/>
      </c>
      <c r="EA23" t="str">
        <f>IF(AND('Network Data'!X29 &gt;0), 'Network Data'!X29, "")</f>
        <v/>
      </c>
      <c r="EB23" s="22"/>
      <c r="EC23" s="22"/>
      <c r="FD23"/>
      <c r="FE23"/>
      <c r="FF2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row>
    <row r="24" spans="1:218" x14ac:dyDescent="0.3">
      <c r="A24" s="7">
        <v>19</v>
      </c>
      <c r="B24" t="str">
        <f>IF(AND('Network Data'!C30 = 0, 'Network Data'!G30 &gt;0), SUBSTITUTE('Network Data'!B30, " ", ""), IF(AND('Network Data'!C30 = 1, 'Network Data'!G30 &gt; 0), SUBSTITUTE('Network Data'!B30&amp;"NLNode", " ",""), ""))</f>
        <v/>
      </c>
      <c r="H24" s="98"/>
      <c r="AE24" t="str">
        <f>IF(AND('Network Data'!C30 = 0, 'Network Data'!G30 &gt;0), SUBSTITUTE('Network Data'!B30, " ", "")&amp;" = "&amp;SUBSTITUTE('Network Data'!G30, ",", "."), "")</f>
        <v/>
      </c>
      <c r="AF24" t="str">
        <f>IF(AND('Network Data'!C30 = 1, 'Network Data'!G30 &gt;0), SUBSTITUTE('Network Data'!B30, " ", "")&amp;"NLNode"&amp;" = "&amp;SUBSTITUTE('Network Data'!G30, ",", "."), "")</f>
        <v/>
      </c>
      <c r="AM24" t="str">
        <f>IF(AND('Network Data'!C30 = 0, 'Network Data'!G30 &gt; 0, 'Network Data'!E30 = 1), SUBSTITUTE('Network Data'!B30, " ", "")&amp;"Input", IF(AND('Network Data'!C30 = 1, 'Network Data'!G30 &gt; 0, 'Network Data'!E30 = 1), SUBSTITUTE('Network Data'!B30, " ", "")&amp;"NLNodeInput",""))</f>
        <v/>
      </c>
      <c r="AN24" t="str">
        <f>IF(AND('Network Data'!C30 = 0, 'Network Data'!G30 &gt; 0, 'Network Data'!F30 = 1), SUBSTITUTE('Network Data'!B30, " ", "")&amp;"Export", IF(AND('Network Data'!C30 = 1, 'Network Data'!G30 &gt; 0, 'Network Data'!F30 = 1), SUBSTITUTE('Network Data'!B30, " ", "")&amp;"NLNodeExport",""))</f>
        <v/>
      </c>
      <c r="AV24" t="str">
        <f>IF(AND('Network Data'!$C$6=1, 'Network Data'!C30 = 0, 'Network Data'!D30=1,'Network Data'!G30&gt;0,'Network Data'!E30=1), SUBSTITUTE('Network Data'!B30," ","")&amp;"_GPP"&amp;" = "&amp;"Flowto("&amp;SUBSTITUTE('Network Data'!B30," ","")&amp;")"&amp;" - "&amp;SUBSTITUTE('Network Data'!B30," ","")&amp;"_IN", IF(AND('Network Data'!$C$6=1, 'Network Data'!C30 = 0, 'Network Data'!D30=1,'Network Data'!G30&gt;0,'Network Data'!E30=0), SUBSTITUTE('Network Data'!B30," ","")&amp;"_GPP"&amp;" = "&amp;"Flowto("&amp;SUBSTITUTE('Network Data'!B30," ","")&amp;")", IF(OR('Network Data'!$C$6=1, 'Network Data'!$C$6=0), IF(AND('Network Data'!C30 = 0,'Network Data'!G30&gt;0,'Network Data'!E30=1), SUBSTITUTE('Network Data'!B30," ","")&amp;"_Q"&amp;" = "&amp;"Flowto("&amp;SUBSTITUTE('Network Data'!B30," ","")&amp;")"&amp;" - "&amp;SUBSTITUTE('Network Data'!B30," ","")&amp;"_IN", IF(AND('Network Data'!C30 = 0,'Network Data'!G30&gt;0,'Network Data'!E30=0), SUBSTITUTE('Network Data'!B30," ","")&amp;"_Q"&amp;" = "&amp;"Flowto("&amp;SUBSTITUTE('Network Data'!B30," ","")&amp;")","")))))</f>
        <v/>
      </c>
      <c r="AZ24" t="str">
        <f>IF(AND('Network Data'!$C$6=1,'Network Data'!$C$7=1,'Network Data'!C30 = 0,'Network Data'!D30 = 1,'Network Data'!G30&gt;0,'Network Data'!F30=1),SUBSTITUTE('Network Data'!B30," ","")&amp;"_NPP"&amp;" = Flowfrom("&amp;SUBSTITUTE('Network Data'!B30," ","")&amp;") - "&amp;SUBSTITUTE('Network Data'!B30," ","")&amp;"_R"&amp;" - "&amp;SUBSTITUTE('Network Data'!B30," ","")&amp;"_U"&amp;" - "&amp;SUBSTITUTE('Network Data'!B30," ","")&amp;"_EX", IF(AND('Network Data'!$C$6=1,'Network Data'!$C$7=0,'Network Data'!C30 = 0,'Network Data'!D30 = 1,'Network Data'!G30&gt;0,'Network Data'!F30=1),SUBSTITUTE('Network Data'!B30," ","")&amp;"_NPP"&amp;" = Flowfrom("&amp;SUBSTITUTE('Network Data'!B30," ","")&amp;") - "&amp;SUBSTITUTE('Network Data'!B30," ","")&amp;"_R - "&amp;SUBSTITUTE('Network Data'!B30," ","")&amp;"_EX", IF(AND('Network Data'!$C$6=0,'Network Data'!$C$7=1,'Network Data'!C30 = 0,'Network Data'!D30 = 1,'Network Data'!G30&gt;0,'Network Data'!F30=0),SUBSTITUTE('Network Data'!B30," ","")&amp;"_NPP"&amp;" = Flowfrom("&amp;SUBSTITUTE('Network Data'!B30," ","")&amp;") - "&amp;SUBSTITUTE('Network Data'!B30," ","")&amp;"_U - "&amp;SUBSTITUTE('Network Data'!B30," ","")&amp;"_EX", IF(AND('Network Data'!$C$6=1,'Network Data'!$C$7=0,'Network Data'!C30 = 0,'Network Data'!D30 = 1,'Network Data'!G30&gt;0,'Network Data'!F30=0),SUBSTITUTE('Network Data'!B30," ","")&amp;"_NPP"&amp;" = Flowfrom("&amp;SUBSTITUTE('Network Data'!B30," ","")&amp;") - "&amp;SUBSTITUTE('Network Data'!B30," ","")&amp;"_R", IF(AND('Network Data'!$C$6=0,'Network Data'!$C$7=0,'Network Data'!C30 = 0,'Network Data'!D30 = 1,'Network Data'!G30&gt;0,'Network Data'!F30=1),SUBSTITUTE('Network Data'!B30," ","")&amp;"_NPP"&amp;" = Flowfrom("&amp;SUBSTITUTE('Network Data'!B30," ","")&amp;") - "&amp;SUBSTITUTE('Network Data'!B30," ","")&amp;"_EX", IF(AND('Network Data'!$C$6=1,'Network Data'!$C$7=1,'Network Data'!C30 = 0,'Network Data'!D30 = 1,'Network Data'!G30&gt;0,'Network Data'!F30=0),SUBSTITUTE('Network Data'!B30," ","")&amp;"_NPP"&amp;" = Flowfrom("&amp;SUBSTITUTE('Network Data'!B30," ","")&amp;") - "&amp;SUBSTITUTE('Network Data'!B30," ","")&amp;"_R"&amp;" - "&amp;SUBSTITUTE('Network Data'!B30," ","")&amp;"_U", IF(AND('Network Data'!$C$6=0,'Network Data'!$C$7=0,'Network Data'!C30 = 0,'Network Data'!D30 = 1,'Network Data'!G30&gt;0,'Network Data'!F30=0),SUBSTITUTE('Network Data'!B30," ","")&amp;"_NPP"&amp;" = Flowfrom("&amp;SUBSTITUTE('Network Data'!B30," ","")&amp;") ", IF(AND('Network Data'!$C$6=1,'Network Data'!$C$7=1,'Network Data'!C30 = 0,'Network Data'!D30 = 0,'Network Data'!G30&gt;0,'Network Data'!F30=1),SUBSTITUTE('Network Data'!B30," ","")&amp;"_P"&amp;" = Flowfrom("&amp;SUBSTITUTE('Network Data'!B30," ","")&amp;") - "&amp;SUBSTITUTE('Network Data'!B30," ","")&amp;"_R"&amp;" - "&amp;SUBSTITUTE('Network Data'!B30," ","")&amp;"_U"&amp;" - "&amp;SUBSTITUTE('Network Data'!B30," ","")&amp;"_EX", IF(AND('Network Data'!$C$6=1,'Network Data'!$C$7=0,'Network Data'!C30 = 0,'Network Data'!D30 = 0,'Network Data'!G30&gt;0,'Network Data'!F30=1),SUBSTITUTE('Network Data'!B30," ","")&amp;"_P"&amp;" = Flowfrom("&amp;SUBSTITUTE('Network Data'!B30," ","")&amp;") - "&amp;SUBSTITUTE('Network Data'!B30," ","")&amp;"_R - "&amp;SUBSTITUTE('Network Data'!B30," ","")&amp;"_EX", IF(AND('Network Data'!$C$6=0,'Network Data'!$C$7=1,'Network Data'!C30 = 0,'Network Data'!D30 = 0,'Network Data'!G30&gt;0,'Network Data'!F30=0),SUBSTITUTE('Network Data'!B30," ","")&amp;"_P"&amp;" = Flowfrom("&amp;SUBSTITUTE('Network Data'!B30," ","")&amp;") - "&amp;SUBSTITUTE('Network Data'!B30," ","")&amp;"_U - "&amp;SUBSTITUTE('Network Data'!B30," ","")&amp;"_EX", IF(AND('Network Data'!$C$6=1,'Network Data'!$C$7=0,'Network Data'!C30 = 0,'Network Data'!D30 = 0,'Network Data'!G30&gt;0,'Network Data'!F30=0),SUBSTITUTE('Network Data'!B30," ","")&amp;"_P"&amp;" = Flowfrom("&amp;SUBSTITUTE('Network Data'!B30," ","")&amp;") - "&amp;SUBSTITUTE('Network Data'!B30," ","")&amp;"_R", IF(AND('Network Data'!$C$6=0,'Network Data'!$C$7=0,'Network Data'!C30 = 0,'Network Data'!D30 = 0,'Network Data'!G30&gt;0,'Network Data'!F30=1),SUBSTITUTE('Network Data'!B30," ","")&amp;"_P"&amp;" = Flowfrom("&amp;SUBSTITUTE('Network Data'!B30," ","")&amp;") - "&amp;SUBSTITUTE('Network Data'!B30," ","")&amp;"_EX", IF(AND('Network Data'!$C$6=1,'Network Data'!$C$7=1,'Network Data'!C30 = 0,'Network Data'!D30 = 0,'Network Data'!G30&gt;0,'Network Data'!F30=0),SUBSTITUTE('Network Data'!B30," ","")&amp;"_P"&amp;" = Flowfrom("&amp;SUBSTITUTE('Network Data'!B30," ","")&amp;") - "&amp;SUBSTITUTE('Network Data'!B30," ","")&amp;"_R"&amp;" - "&amp;SUBSTITUTE('Network Data'!B30," ","")&amp;"_U", IF(AND('Network Data'!$C$6=0,'Network Data'!$C$7=0,'Network Data'!C30 = 0,'Network Data'!D30 = 0,'Network Data'!G30&gt;0,'Network Data'!F30=0),SUBSTITUTE('Network Data'!B30," ","")&amp;"_P"&amp;" = Flowfrom("&amp;SUBSTITUTE('Network Data'!B30," ","")&amp;") ", ""))))))))))))))</f>
        <v/>
      </c>
      <c r="BD24" t="str">
        <f>IF(AND('Network Data'!$C$6=1,'Network Data'!$C$7=1,'Network Data'!C30 = 0, 'Network Data'!D30=1,'Network Data'!F30=1,'Network Data'!G30&gt;0), SUBSTITUTE('Network Data'!B30," ","")&amp;"_U"&amp;" = Flowto("&amp;SUBSTITUTE('Network Data'!B30," ","")&amp;") - "&amp;SUBSTITUTE('Network Data'!B30," ","")&amp;"_NPP"&amp;" - "&amp;SUBSTITUTE('Network Data'!B30," ","")&amp;"_R"&amp;" - "&amp;SUBSTITUTE('Network Data'!B30," ","")&amp;"_EX", IF(AND('Network Data'!$C$6=0,'Network Data'!$C$7=1,'Network Data'!C30 = 0, 'Network Data'!D30=1,'Network Data'!F30=1,'Network Data'!G30&gt;0), SUBSTITUTE('Network Data'!B30," ","")&amp;"_U"&amp;" = Flowto("&amp;SUBSTITUTE('Network Data'!B30," ","")&amp;") - "&amp;SUBSTITUTE('Network Data'!B30," ","")&amp;"_P"&amp;" - "&amp;SUBSTITUTE('Network Data'!B30," ","")&amp;"_EX", IF(AND('Network Data'!$C$6=0,'Network Data'!$C$7=1,'Network Data'!C30 = 0, 'Network Data'!D30=1,'Network Data'!F30=0,'Network Data'!G30&gt;0), SUBSTITUTE('Network Data'!B30," ","")&amp;"_U"&amp;" = Flowto("&amp;SUBSTITUTE('Network Data'!B30," ","")&amp;") - "&amp;SUBSTITUTE('Network Data'!B30," ","")&amp;"_P",IF(AND('Network Data'!$C$6=1,'Network Data'!$C$7=1,'Network Data'!C30 = 0, 'Network Data'!D30=0,'Network Data'!F30=1,'Network Data'!G30&gt;0), SUBSTITUTE('Network Data'!B30," ","")&amp;"_U"&amp;" = Flowto("&amp;SUBSTITUTE('Network Data'!B30," ","")&amp;") - "&amp;SUBSTITUTE('Network Data'!B30," ","")&amp;"_P"&amp;" - "&amp;SUBSTITUTE('Network Data'!B30," ","")&amp;"_R"&amp;" - "&amp;SUBSTITUTE('Network Data'!B30," ","")&amp;"_EX", IF(AND('Network Data'!$C$6=0,'Network Data'!$C$7=1,'Network Data'!C30 = 0, 'Network Data'!D30=0,'Network Data'!F30=1,'Network Data'!G30&gt;0), SUBSTITUTE('Network Data'!B30," ","")&amp;"_U"&amp;" = Flowto("&amp;SUBSTITUTE('Network Data'!B30," ","")&amp;") - "&amp;SUBSTITUTE('Network Data'!B30," ","")&amp;"_P"&amp;" - "&amp;SUBSTITUTE('Network Data'!B30," ","")&amp;"_EX", IF(AND('Network Data'!$C$6=0,'Network Data'!$C$7=1,'Network Data'!C30 = 0, 'Network Data'!D30=0,'Network Data'!F30=0,'Network Data'!G30&gt;0), SUBSTITUTE('Network Data'!B30," ","")&amp;"_U"&amp;" = Flowto("&amp;SUBSTITUTE('Network Data'!B30," ","")&amp;") - "&amp;SUBSTITUTE('Network Data'!B30," ","")&amp;"_P",IF(AND('Network Data'!$C$6=1,'Network Data'!$C$7=1,'Network Data'!C30 = 0, 'Network Data'!D30=0,'Network Data'!F30=0,'Network Data'!G30&gt;0), SUBSTITUTE('Network Data'!B30," ","")&amp;"_U"&amp;" = Flowto("&amp;SUBSTITUTE('Network Data'!B30," ","")&amp;") - "&amp;SUBSTITUTE('Network Data'!B30," ","")&amp;"_P - "&amp;SUBSTITUTE('Network Data'!B30," ","")&amp;"_R","")))))))</f>
        <v/>
      </c>
      <c r="BH24" t="str">
        <f>IF(AND('Network Data'!$C$6 = 1, 'Network Data'!C30 = 0, 'Network Data'!D30 = 0,'Network Data'!G30 &gt; 0, 'Network Data'!T30 &gt; 0),SUBSTITUTE('Network Data'!B30," ","")&amp;"_AE"&amp;" = "&amp;SUBSTITUTE('Network Data'!B30," ","")&amp;"_P"&amp;" + "&amp;SUBSTITUTE('Network Data'!B30," ","")&amp;"_R", IF(AND('Network Data'!$C$6 = 0, 'Network Data'!C30 = 0, 'Network Data'!D30 = 0,'Network Data'!G30 &gt; 0, 'Network Data'!T30 &gt; 0),SUBSTITUTE('Network Data'!B30," ","")&amp;" = "&amp;SUBSTITUTE('Network Data'!B30," ","")&amp;"_P",IF(AND('Network Data'!$C$6 = 1, 'Network Data'!C30 = 0, 'Network Data'!D30 = 0,'Network Data'!G30 &gt; 0, 'Network Data'!U30 &gt; 0),SUBSTITUTE('Network Data'!B30," ","")&amp;"_AE"&amp;" = "&amp;SUBSTITUTE('Network Data'!B30," ","")&amp;"_P"&amp;" + "&amp;SUBSTITUTE('Network Data'!B30," ","")&amp;"_R", IF(AND('Network Data'!$C$6 = 0, 'Network Data'!C30 = 0, 'Network Data'!D30 = 0,'Network Data'!G30 &gt; 0, 'Network Data'!U30 &gt; 0),SUBSTITUTE('Network Data'!B30," ","")&amp;" = "&amp;SUBSTITUTE('Network Data'!B30," ","")&amp;"_P",""))))</f>
        <v/>
      </c>
      <c r="BL24" t="str">
        <f xml:space="preserve"> IF('Network Data'!W30 &gt; 0, 'Network Data'!W30, "")</f>
        <v/>
      </c>
      <c r="BR24" t="str">
        <f>IF('Network Data'!V30&gt;0,SUBSTITUTE('Network Data'!V30, ",",""),"")</f>
        <v/>
      </c>
      <c r="BZ24" t="str">
        <f>IF(AND('Network Data'!$C$6=1,'Network Data'!C30=0,'Network Data'!D30=1,'Network Data'!G30&gt;0),SUBSTITUTE('Network Data'!B30," ","")&amp;"_GPP: CO2 -&gt; "&amp;SUBSTITUTE('Network Data'!B30," ",""),"")</f>
        <v/>
      </c>
      <c r="CB24" s="98"/>
      <c r="CD24" t="str">
        <f>IF(AND('Network Data'!$C$6 = 1,'Network Data'!C30 = 0, 'Network Data'!D30 = 1, 'Network Data'!G30 &gt; 0), SUBSTITUTE('Network Data'!B30, " ", "")&amp;"_R: "&amp;SUBSTITUTE('Network Data'!B30, " ", "")&amp;" -&gt; CO2", "")</f>
        <v/>
      </c>
      <c r="CE24" t="str">
        <f>IF(AND('Network Data'!$C$6 = 1,'Network Data'!C30 = 0, 'Network Data'!D30 = 0, 'Network Data'!G30 &gt; 0), SUBSTITUTE('Network Data'!B30, " ", "")&amp;"_R: "&amp;SUBSTITUTE('Network Data'!B30, " ", "")&amp;" -&gt; CO2", "")</f>
        <v/>
      </c>
      <c r="CG24" s="98"/>
      <c r="CI24" t="str">
        <f>IF(AND('Network Data'!C30 = 1, 'Network Data'!E30 = 1, 'Network Data'!G30 &gt; 0), SUBSTITUTE('Network Data'!B30, " ", "")&amp;"NLNode_IN: "&amp;SUBSTITUTE('Network Data'!B30, " ", "")&amp;"NLNodeInput -&gt; "&amp;SUBSTITUTE('Network Data'!B30, ",", "")&amp;"NLNode", IF(AND('Network Data'!C30 = 0, 'Network Data'!E30 = 1, 'Network Data'!G30 &gt; 0), SUBSTITUTE('Network Data'!B30, " ", "")&amp;"_IN: "&amp;SUBSTITUTE('Network Data'!B30, " ", "")&amp;"Input -&gt; "&amp;SUBSTITUTE('Network Data'!B30, ",", ""),""))</f>
        <v/>
      </c>
      <c r="CK24" s="98"/>
      <c r="CM24" t="str">
        <f>IF(AND('Network Data'!C30 = 1, 'Network Data'!F30 = 1, 'Network Data'!G30 &gt; 0), SUBSTITUTE('Network Data'!B30, " ", "")&amp;"NLNode_EX: "&amp;SUBSTITUTE('Network Data'!B30, " ", "")&amp;"NLNode -&gt; "&amp;SUBSTITUTE('Network Data'!B30, ",", "")&amp;"NLNodeExport", IF(AND('Network Data'!C30 = 0, 'Network Data'!F30 = 1, 'Network Data'!G30 &gt; 0), SUBSTITUTE('Network Data'!B30, " ", "")&amp;"_EX: "&amp;SUBSTITUTE('Network Data'!B30, " ", "")&amp;" -&gt; "&amp;SUBSTITUTE('Network Data'!B30, ",", "")&amp;"Export",""))</f>
        <v/>
      </c>
      <c r="CP24" t="str">
        <f>IF(AND('Network Data'!$C$6=1, 'Network Data'!C30=0,'Network Data'!D30=1,'Network Data'!G30&gt;0, 'Network Data'!L30&gt;0), SUBSTITUTE('Network Data'!B30," ",".")&amp;"_GPP &gt; "&amp;SUBSTITUTE('Network Data'!L30," ","."), IF(AND('Network Data'!$C$6=1, 'Network Data'!C30=0,'Network Data'!D30=0,'Network Data'!G30&gt;0, 'Network Data'!L30&gt;0), SUBSTITUTE('Network Data'!B30," ",".")&amp;"Q &gt; "&amp;SUBSTITUTE('Network Data'!L30," ","."), IF(AND('Network Data'!$C$6=0, 'Network Data'!C30=0,'Network Data'!D30=0,'Network Data'!G30&gt;0, 'Network Data'!L30&gt;0), SUBSTITUTE('Network Data'!B30," ",".")&amp;"Q &gt; "&amp;SUBSTITUTE('Network Data'!L30," ","."),"")))</f>
        <v/>
      </c>
      <c r="CQ24" t="str">
        <f>IF(AND('Network Data'!$C$6=1, 'Network Data'!C30=0,'Network Data'!D30=0,'Network Data'!G30&gt;0, 'Network Data'!L30&gt;0), SUBSTITUTE('Network Data'!B30," ",".")&amp;"Q &gt; "&amp;SUBSTITUTE('Network Data'!L30," ","."), IF(AND('Network Data'!$C$6=0, 'Network Data'!C30=0,'Network Data'!D30=0,'Network Data'!G30&gt;0, 'Network Data'!L30&gt;0), SUBSTITUTE('Network Data'!B30," ",".")&amp;"Q &gt; "&amp;SUBSTITUTE('Network Data'!L30," ","."),""))</f>
        <v/>
      </c>
      <c r="CR24" t="str">
        <f>IF(AND('Network Data'!$C$6=1, 'Network Data'!C30=0,'Network Data'!D30=1,'Network Data'!G30&gt;0, 'Network Data'!M30&gt;0), SUBSTITUTE('Network Data'!B30," ",".")&amp;"_GPP &lt; "&amp;SUBSTITUTE('Network Data'!M30," ","."),"")</f>
        <v/>
      </c>
      <c r="CS24" t="str">
        <f>IF(AND('Network Data'!$C$6=1, 'Network Data'!C30=0,'Network Data'!D30=0,'Network Data'!G30&gt;0, 'Network Data'!M30&gt;0), SUBSTITUTE('Network Data'!B30," ",".")&amp;"Q &lt; "&amp;SUBSTITUTE('Network Data'!M30," ","."),IF(AND('Network Data'!$C$6=0, 'Network Data'!C30=0,'Network Data'!D30=0,'Network Data'!G30&gt;0, 'Network Data'!M30&gt;0), SUBSTITUTE('Network Data'!B30," ",".")&amp;"Q &lt; "&amp;SUBSTITUTE('Network Data'!M30," ","."),""))</f>
        <v/>
      </c>
      <c r="CT24" t="str">
        <f>IF('Network Data'!M30&lt;'Network Data'!L30, "Warning, incompatible constraint", "" )</f>
        <v/>
      </c>
      <c r="CU24" t="str">
        <f>IF(AND('Network Data'!$C$6=1, 'Network Data'!C30 = 0, 'Network Data'!D30 = 1, 'Network Data'!G30 &gt; 0, 'Network Data'!N30&gt;0), SUBSTITUTE('Network Data'!B30, " ", ".")&amp;"_NPP"&amp;" &gt; "&amp;SUBSTITUTE('Network Data'!N30, ",","."), "")</f>
        <v/>
      </c>
      <c r="CV24" t="str">
        <f>IF(AND('Network Data'!$C$6=1, 'Network Data'!C30 = 0, 'Network Data'!D30 = 0, 'Network Data'!G30 &gt; 0, 'Network Data'!N30&gt;0), SUBSTITUTE('Network Data'!B30, " ", ".")&amp;"_P"&amp;" &gt; "&amp;SUBSTITUTE('Network Data'!N30, ",","."), IF(AND('Network Data'!$C$6=0, 'Network Data'!C30 = 0, 'Network Data'!G30 &gt; 0, 'Network Data'!N30&gt;0), SUBSTITUTE('Network Data'!B30, " ", ".")&amp;"_P"&amp;" &gt; "&amp;SUBSTITUTE('Network Data'!N30, ",","."),""))</f>
        <v/>
      </c>
      <c r="CW24" t="str">
        <f>IF(AND('Network Data'!$C$6=1, 'Network Data'!C30 = 0, 'Network Data'!D30 = 1, 'Network Data'!G30 &gt; 0, 'Network Data'!O30&gt;0), SUBSTITUTE('Network Data'!B30, " ", ".")&amp;"_NPP"&amp;" &lt; "&amp;SUBSTITUTE('Network Data'!O30, ",","."), "")</f>
        <v/>
      </c>
      <c r="CX24" t="str">
        <f>IF(AND('Network Data'!$C$6=1, 'Network Data'!C30 = 0, 'Network Data'!D30 = 0, 'Network Data'!G30 &gt; 0, 'Network Data'!O30&gt;0), SUBSTITUTE('Network Data'!B30, " ", ".")&amp;"_P"&amp;" &lt; "&amp;SUBSTITUTE('Network Data'!O30, ",","."), IF(AND('Network Data'!$C$6=0, 'Network Data'!C30 = 0, 'Network Data'!G30 &gt; 0, 'Network Data'!O30&gt;0), SUBSTITUTE('Network Data'!B30, " ", ".")&amp;"_P"&amp;" &lt; "&amp;SUBSTITUTE('Network Data'!O30, ",","."),""))</f>
        <v/>
      </c>
      <c r="CY24" t="str">
        <f>IF('Network Data'!O30&lt;'Network Data'!N30, "Warning, incompatible constraint", "" )</f>
        <v/>
      </c>
      <c r="CZ24" t="str">
        <f>IF(AND('Network Data'!$C$6 = 1, 'Network Data'!C30 = 0, 'Network Data'!D30 = 1, 'Network Data'!G30 &gt; 0, 'Network Data'!P30 &gt; 0), SUBSTITUTE('Network Data'!B30, " ", ".")&amp;"_R &gt; "&amp;SUBSTITUTE('Network Data'!P30, ",","."),"")</f>
        <v/>
      </c>
      <c r="DA24" t="str">
        <f>IF(AND('Network Data'!$C$6 = 1, 'Network Data'!C30 = 0, 'Network Data'!D30 = 0, 'Network Data'!G30 &gt; 0, 'Network Data'!P30 &gt; 0), SUBSTITUTE('Network Data'!B30, " ", ".")&amp;"_R &gt; "&amp;SUBSTITUTE('Network Data'!P30, ",","."),"")</f>
        <v/>
      </c>
      <c r="DB24" t="str">
        <f>IF(AND('Network Data'!$C$6 = 1, 'Network Data'!C30 = 0, 'Network Data'!D30 = 1, 'Network Data'!G30 &gt; 0, 'Network Data'!Q30 &gt; 0), SUBSTITUTE('Network Data'!B30, " ", ".")&amp;"_R &lt; "&amp;SUBSTITUTE('Network Data'!Q30, ",","."),"")</f>
        <v/>
      </c>
      <c r="DC24" t="str">
        <f>IF(AND('Network Data'!$C$6 = 1, 'Network Data'!C30 = 0, 'Network Data'!D30 = 0, 'Network Data'!G30 &gt; 0, 'Network Data'!Q30 &gt; 0), SUBSTITUTE('Network Data'!B30, " ", ".")&amp;"_R &lt; "&amp;SUBSTITUTE('Network Data'!Q30, ",","."),"")</f>
        <v/>
      </c>
      <c r="DD24" t="str">
        <f>IF(AND('Network Data'!$C$7 = 1, 'Network Data'!C30 = 0, 'Network Data'!D30 =1, 'Network Data'!G30 &gt; 0, 'Network Data'!R30 &gt; 0), SUBSTITUTE('Network Data'!B30, ",",".")&amp;"_U &gt; "&amp;SUBSTITUTE('Network Data'!R30, ",","."),"")</f>
        <v/>
      </c>
      <c r="DE24" t="str">
        <f>IF(AND('Network Data'!$C$7 = 1, 'Network Data'!C30 = 0, 'Network Data'!D30 =0, 'Network Data'!G30 &gt; 0, 'Network Data'!R30 &gt; 0), SUBSTITUTE('Network Data'!B30, ",",".")&amp;"_U &gt; "&amp;SUBSTITUTE('Network Data'!R30, ",","."),"")</f>
        <v/>
      </c>
      <c r="DF24" t="str">
        <f>IF(AND('Network Data'!$C$7 = 1, 'Network Data'!C30 = 0, 'Network Data'!D30 = 1, 'Network Data'!G30 &gt; 0, 'Network Data'!S30 &gt; 0), SUBSTITUTE('Network Data'!B30, ",",".")&amp;"_U &lt; "&amp;SUBSTITUTE('Network Data'!S30, ",","."),"")</f>
        <v/>
      </c>
      <c r="DG24" t="str">
        <f>IF(AND('Network Data'!$C$7 = 1, 'Network Data'!C30 = 0, 'Network Data'!D30 = 0, 'Network Data'!G30 &gt; 0, 'Network Data'!S30 &gt; 0), SUBSTITUTE('Network Data'!B30, ",",".")&amp;"_U &lt; "&amp;SUBSTITUTE('Network Data'!S30, ",","."),"")</f>
        <v/>
      </c>
      <c r="DJ24" t="str">
        <f>IF(AND('Network Data'!C30 = 0, 'Network Data'!E30 = 1,'Network Data'!G30 &gt; 0, 'Network Data'!H30 &gt; 0), SUBSTITUTE('Network Data'!B30, " ", ".")&amp;"_IN &gt; "&amp;SUBSTITUTE('Network Data'!H30,",","."), IF(AND('Network Data'!C30 = 1, 'Network Data'!E30 = 1,'Network Data'!G30 &gt; 0, 'Network Data'!H30 &gt; 0), SUBSTITUTE('Network Data'!B30, " ", ".")&amp;"NLNode_IN &gt; "&amp;SUBSTITUTE('Network Data'!H30,",","."), ""))</f>
        <v/>
      </c>
      <c r="DL24" t="str">
        <f>IF(AND('Network Data'!C30 = 0, 'Network Data'!E30 = 1,'Network Data'!G30 &gt; 0, 'Network Data'!I30 &gt; 0), SUBSTITUTE('Network Data'!B30, " ", ".")&amp;"_IN &lt; "&amp;SUBSTITUTE('Network Data'!I30,",","."), IF(AND('Network Data'!C30 = 1, 'Network Data'!E30 = 1,'Network Data'!G30 &gt; 0, 'Network Data'!H30 &gt; 0), SUBSTITUTE('Network Data'!B30, " ", ".")&amp;"NLNode_IN &lt; "&amp;SUBSTITUTE('Network Data'!I30,",","."), ""))</f>
        <v/>
      </c>
      <c r="DP24" t="str">
        <f>IF(AND('Network Data'!C30 = 0, 'Network Data'!F30 = 1,'Network Data'!G30 &gt; 0, 'Network Data'!J30 &gt; 0), SUBSTITUTE('Network Data'!B30, " ", ".")&amp;"_EX &gt; "&amp;SUBSTITUTE('Network Data'!J30,",","."), IF(AND('Network Data'!C30 = 1, 'Network Data'!F30 = 1,'Network Data'!G30 &gt; 0, 'Network Data'!J30 &gt; 0), SUBSTITUTE('Network Data'!B30, " ", ".")&amp;"NLNode_EX &gt; "&amp;SUBSTITUTE('Network Data'!J30,",","."), ""))</f>
        <v/>
      </c>
      <c r="DR24" t="str">
        <f>IF(AND('Network Data'!C30 = 0, 'Network Data'!F30 = 1,'Network Data'!G30 &gt; 0, 'Network Data'!K30 &gt; 0), SUBSTITUTE('Network Data'!B30, " ", ".")&amp;"_EX &lt; "&amp;SUBSTITUTE('Network Data'!K30,",","."), IF(AND('Network Data'!C30 = 1, 'Network Data'!F30 = 1,'Network Data'!G30 &gt; 0, 'Network Data'!K30 &gt; 0), SUBSTITUTE('Network Data'!B30, " ", ".")&amp;"NLNode_EX &lt; "&amp;SUBSTITUTE('Network Data'!K30,",","."), ""))</f>
        <v/>
      </c>
      <c r="DV24" t="str">
        <f>IF(AND('Network Data'!C30=0, 'Network Data'!D30=0, 'Network Data'!G30&gt;0, 'Network Data'!T30&gt;0), SUBSTITUTE('Network Data'!B30," ",".")&amp;"_AE &gt; "&amp;SUBSTITUTE('Network Data'!T30,",","."),"")</f>
        <v/>
      </c>
      <c r="DW24" t="str">
        <f>IF(AND('Network Data'!C30=0, 'Network Data'!D30=0, 'Network Data'!G30&gt;0, 'Network Data'!U30&gt;0), SUBSTITUTE('Network Data'!B30," ",".")&amp;"_AE &lt; "&amp;SUBSTITUTE('Network Data'!U30,",","."),"")</f>
        <v/>
      </c>
      <c r="EA24" t="str">
        <f>IF(AND('Network Data'!X30 &gt;0), 'Network Data'!X30, "")</f>
        <v/>
      </c>
      <c r="EB24" s="22"/>
      <c r="EC24" s="22"/>
      <c r="FD24"/>
      <c r="FE24"/>
      <c r="FF24"/>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row>
    <row r="25" spans="1:218" x14ac:dyDescent="0.3">
      <c r="A25" s="7">
        <v>20</v>
      </c>
      <c r="B25" t="str">
        <f>IF(AND('Network Data'!C31 = 0, 'Network Data'!G31 &gt;0), SUBSTITUTE('Network Data'!B31, " ", ""), IF(AND('Network Data'!C31 = 1, 'Network Data'!G31 &gt; 0), SUBSTITUTE('Network Data'!B31&amp;"NLNode", " ",""), ""))</f>
        <v/>
      </c>
      <c r="H25" s="98"/>
      <c r="AE25" t="str">
        <f>IF(AND('Network Data'!C31 = 0, 'Network Data'!G31 &gt;0), SUBSTITUTE('Network Data'!B31, " ", "")&amp;" = "&amp;SUBSTITUTE('Network Data'!G31, ",", "."), "")</f>
        <v/>
      </c>
      <c r="AF25" t="str">
        <f>IF(AND('Network Data'!C31 = 1, 'Network Data'!G31 &gt;0), SUBSTITUTE('Network Data'!B31, " ", "")&amp;"NLNode"&amp;" = "&amp;SUBSTITUTE('Network Data'!G31, ",", "."), "")</f>
        <v/>
      </c>
      <c r="AM25" t="str">
        <f>IF(AND('Network Data'!C31 = 0, 'Network Data'!G31 &gt; 0, 'Network Data'!E31 = 1), SUBSTITUTE('Network Data'!B31, " ", "")&amp;"Input", IF(AND('Network Data'!C31 = 1, 'Network Data'!G31 &gt; 0, 'Network Data'!E31 = 1), SUBSTITUTE('Network Data'!B31, " ", "")&amp;"NLNodeInput",""))</f>
        <v/>
      </c>
      <c r="AN25" t="str">
        <f>IF(AND('Network Data'!C31 = 0, 'Network Data'!G31 &gt; 0, 'Network Data'!F31 = 1), SUBSTITUTE('Network Data'!B31, " ", "")&amp;"Export", IF(AND('Network Data'!C31 = 1, 'Network Data'!G31 &gt; 0, 'Network Data'!F31 = 1), SUBSTITUTE('Network Data'!B31, " ", "")&amp;"NLNodeExport",""))</f>
        <v/>
      </c>
      <c r="AV25" t="str">
        <f>IF(AND('Network Data'!$C$6=1, 'Network Data'!C31 = 0, 'Network Data'!D31=1,'Network Data'!G31&gt;0,'Network Data'!E31=1), SUBSTITUTE('Network Data'!B31," ","")&amp;"_GPP"&amp;" = "&amp;"Flowto("&amp;SUBSTITUTE('Network Data'!B31," ","")&amp;")"&amp;" - "&amp;SUBSTITUTE('Network Data'!B31," ","")&amp;"_IN", IF(AND('Network Data'!$C$6=1, 'Network Data'!C31 = 0, 'Network Data'!D31=1,'Network Data'!G31&gt;0,'Network Data'!E31=0), SUBSTITUTE('Network Data'!B31," ","")&amp;"_GPP"&amp;" = "&amp;"Flowto("&amp;SUBSTITUTE('Network Data'!B31," ","")&amp;")", IF(OR('Network Data'!$C$6=1, 'Network Data'!$C$6=0), IF(AND('Network Data'!C31 = 0,'Network Data'!G31&gt;0,'Network Data'!E31=1), SUBSTITUTE('Network Data'!B31," ","")&amp;"_Q"&amp;" = "&amp;"Flowto("&amp;SUBSTITUTE('Network Data'!B31," ","")&amp;")"&amp;" - "&amp;SUBSTITUTE('Network Data'!B31," ","")&amp;"_IN", IF(AND('Network Data'!C31 = 0,'Network Data'!G31&gt;0,'Network Data'!E31=0), SUBSTITUTE('Network Data'!B31," ","")&amp;"_Q"&amp;" = "&amp;"Flowto("&amp;SUBSTITUTE('Network Data'!B31," ","")&amp;")","")))))</f>
        <v/>
      </c>
      <c r="AZ25" t="str">
        <f>IF(AND('Network Data'!$C$6=1,'Network Data'!$C$7=1,'Network Data'!C31 = 0,'Network Data'!D31 = 1,'Network Data'!G31&gt;0,'Network Data'!F31=1),SUBSTITUTE('Network Data'!B31," ","")&amp;"_NPP"&amp;" = Flowfrom("&amp;SUBSTITUTE('Network Data'!B31," ","")&amp;") - "&amp;SUBSTITUTE('Network Data'!B31," ","")&amp;"_R"&amp;" - "&amp;SUBSTITUTE('Network Data'!B31," ","")&amp;"_U"&amp;" - "&amp;SUBSTITUTE('Network Data'!B31," ","")&amp;"_EX", IF(AND('Network Data'!$C$6=1,'Network Data'!$C$7=0,'Network Data'!C31 = 0,'Network Data'!D31 = 1,'Network Data'!G31&gt;0,'Network Data'!F31=1),SUBSTITUTE('Network Data'!B31," ","")&amp;"_NPP"&amp;" = Flowfrom("&amp;SUBSTITUTE('Network Data'!B31," ","")&amp;") - "&amp;SUBSTITUTE('Network Data'!B31," ","")&amp;"_R - "&amp;SUBSTITUTE('Network Data'!B31," ","")&amp;"_EX", IF(AND('Network Data'!$C$6=0,'Network Data'!$C$7=1,'Network Data'!C31 = 0,'Network Data'!D31 = 1,'Network Data'!G31&gt;0,'Network Data'!F31=0),SUBSTITUTE('Network Data'!B31," ","")&amp;"_NPP"&amp;" = Flowfrom("&amp;SUBSTITUTE('Network Data'!B31," ","")&amp;") - "&amp;SUBSTITUTE('Network Data'!B31," ","")&amp;"_U - "&amp;SUBSTITUTE('Network Data'!B31," ","")&amp;"_EX", IF(AND('Network Data'!$C$6=1,'Network Data'!$C$7=0,'Network Data'!C31 = 0,'Network Data'!D31 = 1,'Network Data'!G31&gt;0,'Network Data'!F31=0),SUBSTITUTE('Network Data'!B31," ","")&amp;"_NPP"&amp;" = Flowfrom("&amp;SUBSTITUTE('Network Data'!B31," ","")&amp;") - "&amp;SUBSTITUTE('Network Data'!B31," ","")&amp;"_R", IF(AND('Network Data'!$C$6=0,'Network Data'!$C$7=0,'Network Data'!C31 = 0,'Network Data'!D31 = 1,'Network Data'!G31&gt;0,'Network Data'!F31=1),SUBSTITUTE('Network Data'!B31," ","")&amp;"_NPP"&amp;" = Flowfrom("&amp;SUBSTITUTE('Network Data'!B31," ","")&amp;") - "&amp;SUBSTITUTE('Network Data'!B31," ","")&amp;"_EX", IF(AND('Network Data'!$C$6=1,'Network Data'!$C$7=1,'Network Data'!C31 = 0,'Network Data'!D31 = 1,'Network Data'!G31&gt;0,'Network Data'!F31=0),SUBSTITUTE('Network Data'!B31," ","")&amp;"_NPP"&amp;" = Flowfrom("&amp;SUBSTITUTE('Network Data'!B31," ","")&amp;") - "&amp;SUBSTITUTE('Network Data'!B31," ","")&amp;"_R"&amp;" - "&amp;SUBSTITUTE('Network Data'!B31," ","")&amp;"_U", IF(AND('Network Data'!$C$6=0,'Network Data'!$C$7=0,'Network Data'!C31 = 0,'Network Data'!D31 = 1,'Network Data'!G31&gt;0,'Network Data'!F31=0),SUBSTITUTE('Network Data'!B31," ","")&amp;"_NPP"&amp;" = Flowfrom("&amp;SUBSTITUTE('Network Data'!B31," ","")&amp;") ", IF(AND('Network Data'!$C$6=1,'Network Data'!$C$7=1,'Network Data'!C31 = 0,'Network Data'!D31 = 0,'Network Data'!G31&gt;0,'Network Data'!F31=1),SUBSTITUTE('Network Data'!B31," ","")&amp;"_P"&amp;" = Flowfrom("&amp;SUBSTITUTE('Network Data'!B31," ","")&amp;") - "&amp;SUBSTITUTE('Network Data'!B31," ","")&amp;"_R"&amp;" - "&amp;SUBSTITUTE('Network Data'!B31," ","")&amp;"_U"&amp;" - "&amp;SUBSTITUTE('Network Data'!B31," ","")&amp;"_EX", IF(AND('Network Data'!$C$6=1,'Network Data'!$C$7=0,'Network Data'!C31 = 0,'Network Data'!D31 = 0,'Network Data'!G31&gt;0,'Network Data'!F31=1),SUBSTITUTE('Network Data'!B31," ","")&amp;"_P"&amp;" = Flowfrom("&amp;SUBSTITUTE('Network Data'!B31," ","")&amp;") - "&amp;SUBSTITUTE('Network Data'!B31," ","")&amp;"_R - "&amp;SUBSTITUTE('Network Data'!B31," ","")&amp;"_EX", IF(AND('Network Data'!$C$6=0,'Network Data'!$C$7=1,'Network Data'!C31 = 0,'Network Data'!D31 = 0,'Network Data'!G31&gt;0,'Network Data'!F31=0),SUBSTITUTE('Network Data'!B31," ","")&amp;"_P"&amp;" = Flowfrom("&amp;SUBSTITUTE('Network Data'!B31," ","")&amp;") - "&amp;SUBSTITUTE('Network Data'!B31," ","")&amp;"_U - "&amp;SUBSTITUTE('Network Data'!B31," ","")&amp;"_EX", IF(AND('Network Data'!$C$6=1,'Network Data'!$C$7=0,'Network Data'!C31 = 0,'Network Data'!D31 = 0,'Network Data'!G31&gt;0,'Network Data'!F31=0),SUBSTITUTE('Network Data'!B31," ","")&amp;"_P"&amp;" = Flowfrom("&amp;SUBSTITUTE('Network Data'!B31," ","")&amp;") - "&amp;SUBSTITUTE('Network Data'!B31," ","")&amp;"_R", IF(AND('Network Data'!$C$6=0,'Network Data'!$C$7=0,'Network Data'!C31 = 0,'Network Data'!D31 = 0,'Network Data'!G31&gt;0,'Network Data'!F31=1),SUBSTITUTE('Network Data'!B31," ","")&amp;"_P"&amp;" = Flowfrom("&amp;SUBSTITUTE('Network Data'!B31," ","")&amp;") - "&amp;SUBSTITUTE('Network Data'!B31," ","")&amp;"_EX", IF(AND('Network Data'!$C$6=1,'Network Data'!$C$7=1,'Network Data'!C31 = 0,'Network Data'!D31 = 0,'Network Data'!G31&gt;0,'Network Data'!F31=0),SUBSTITUTE('Network Data'!B31," ","")&amp;"_P"&amp;" = Flowfrom("&amp;SUBSTITUTE('Network Data'!B31," ","")&amp;") - "&amp;SUBSTITUTE('Network Data'!B31," ","")&amp;"_R"&amp;" - "&amp;SUBSTITUTE('Network Data'!B31," ","")&amp;"_U", IF(AND('Network Data'!$C$6=0,'Network Data'!$C$7=0,'Network Data'!C31 = 0,'Network Data'!D31 = 0,'Network Data'!G31&gt;0,'Network Data'!F31=0),SUBSTITUTE('Network Data'!B31," ","")&amp;"_P"&amp;" = Flowfrom("&amp;SUBSTITUTE('Network Data'!B31," ","")&amp;") ", ""))))))))))))))</f>
        <v/>
      </c>
      <c r="BD25" t="str">
        <f>IF(AND('Network Data'!$C$6=1,'Network Data'!$C$7=1,'Network Data'!C31 = 0, 'Network Data'!D31=1,'Network Data'!F31=1,'Network Data'!G31&gt;0), SUBSTITUTE('Network Data'!B31," ","")&amp;"_U"&amp;" = Flowto("&amp;SUBSTITUTE('Network Data'!B31," ","")&amp;") - "&amp;SUBSTITUTE('Network Data'!B31," ","")&amp;"_NPP"&amp;" - "&amp;SUBSTITUTE('Network Data'!B31," ","")&amp;"_R"&amp;" - "&amp;SUBSTITUTE('Network Data'!B31," ","")&amp;"_EX", IF(AND('Network Data'!$C$6=0,'Network Data'!$C$7=1,'Network Data'!C31 = 0, 'Network Data'!D31=1,'Network Data'!F31=1,'Network Data'!G31&gt;0), SUBSTITUTE('Network Data'!B31," ","")&amp;"_U"&amp;" = Flowto("&amp;SUBSTITUTE('Network Data'!B31," ","")&amp;") - "&amp;SUBSTITUTE('Network Data'!B31," ","")&amp;"_P"&amp;" - "&amp;SUBSTITUTE('Network Data'!B31," ","")&amp;"_EX", IF(AND('Network Data'!$C$6=0,'Network Data'!$C$7=1,'Network Data'!C31 = 0, 'Network Data'!D31=1,'Network Data'!F31=0,'Network Data'!G31&gt;0), SUBSTITUTE('Network Data'!B31," ","")&amp;"_U"&amp;" = Flowto("&amp;SUBSTITUTE('Network Data'!B31," ","")&amp;") - "&amp;SUBSTITUTE('Network Data'!B31," ","")&amp;"_P",IF(AND('Network Data'!$C$6=1,'Network Data'!$C$7=1,'Network Data'!C31 = 0, 'Network Data'!D31=0,'Network Data'!F31=1,'Network Data'!G31&gt;0), SUBSTITUTE('Network Data'!B31," ","")&amp;"_U"&amp;" = Flowto("&amp;SUBSTITUTE('Network Data'!B31," ","")&amp;") - "&amp;SUBSTITUTE('Network Data'!B31," ","")&amp;"_P"&amp;" - "&amp;SUBSTITUTE('Network Data'!B31," ","")&amp;"_R"&amp;" - "&amp;SUBSTITUTE('Network Data'!B31," ","")&amp;"_EX", IF(AND('Network Data'!$C$6=0,'Network Data'!$C$7=1,'Network Data'!C31 = 0, 'Network Data'!D31=0,'Network Data'!F31=1,'Network Data'!G31&gt;0), SUBSTITUTE('Network Data'!B31," ","")&amp;"_U"&amp;" = Flowto("&amp;SUBSTITUTE('Network Data'!B31," ","")&amp;") - "&amp;SUBSTITUTE('Network Data'!B31," ","")&amp;"_P"&amp;" - "&amp;SUBSTITUTE('Network Data'!B31," ","")&amp;"_EX", IF(AND('Network Data'!$C$6=0,'Network Data'!$C$7=1,'Network Data'!C31 = 0, 'Network Data'!D31=0,'Network Data'!F31=0,'Network Data'!G31&gt;0), SUBSTITUTE('Network Data'!B31," ","")&amp;"_U"&amp;" = Flowto("&amp;SUBSTITUTE('Network Data'!B31," ","")&amp;") - "&amp;SUBSTITUTE('Network Data'!B31," ","")&amp;"_P",IF(AND('Network Data'!$C$6=1,'Network Data'!$C$7=1,'Network Data'!C31 = 0, 'Network Data'!D31=0,'Network Data'!F31=0,'Network Data'!G31&gt;0), SUBSTITUTE('Network Data'!B31," ","")&amp;"_U"&amp;" = Flowto("&amp;SUBSTITUTE('Network Data'!B31," ","")&amp;") - "&amp;SUBSTITUTE('Network Data'!B31," ","")&amp;"_P - "&amp;SUBSTITUTE('Network Data'!B31," ","")&amp;"_R","")))))))</f>
        <v/>
      </c>
      <c r="BH25" t="str">
        <f>IF(AND('Network Data'!$C$6 = 1, 'Network Data'!C31 = 0, 'Network Data'!D31 = 0,'Network Data'!G31 &gt; 0, 'Network Data'!T31 &gt; 0),SUBSTITUTE('Network Data'!B31," ","")&amp;"_AE"&amp;" = "&amp;SUBSTITUTE('Network Data'!B31," ","")&amp;"_P"&amp;" + "&amp;SUBSTITUTE('Network Data'!B31," ","")&amp;"_R", IF(AND('Network Data'!$C$6 = 0, 'Network Data'!C31 = 0, 'Network Data'!D31 = 0,'Network Data'!G31 &gt; 0, 'Network Data'!T31 &gt; 0),SUBSTITUTE('Network Data'!B31," ","")&amp;" = "&amp;SUBSTITUTE('Network Data'!B31," ","")&amp;"_P",IF(AND('Network Data'!$C$6 = 1, 'Network Data'!C31 = 0, 'Network Data'!D31 = 0,'Network Data'!G31 &gt; 0, 'Network Data'!U31 &gt; 0),SUBSTITUTE('Network Data'!B31," ","")&amp;"_AE"&amp;" = "&amp;SUBSTITUTE('Network Data'!B31," ","")&amp;"_P"&amp;" + "&amp;SUBSTITUTE('Network Data'!B31," ","")&amp;"_R", IF(AND('Network Data'!$C$6 = 0, 'Network Data'!C31 = 0, 'Network Data'!D31 = 0,'Network Data'!G31 &gt; 0, 'Network Data'!U31 &gt; 0),SUBSTITUTE('Network Data'!B31," ","")&amp;" = "&amp;SUBSTITUTE('Network Data'!B31," ","")&amp;"_P",""))))</f>
        <v/>
      </c>
      <c r="BL25" t="str">
        <f xml:space="preserve"> IF('Network Data'!W31 &gt; 0, 'Network Data'!W31, "")</f>
        <v/>
      </c>
      <c r="BR25" t="str">
        <f>IF('Network Data'!V31&gt;0,SUBSTITUTE('Network Data'!V31, ",",""),"")</f>
        <v/>
      </c>
      <c r="BZ25" t="str">
        <f>IF(AND('Network Data'!$C$6=1,'Network Data'!C31=0,'Network Data'!D31=1,'Network Data'!G31&gt;0),SUBSTITUTE('Network Data'!B31," ","")&amp;"_GPP: CO2 -&gt; "&amp;SUBSTITUTE('Network Data'!B31," ",""),"")</f>
        <v/>
      </c>
      <c r="CB25" s="98"/>
      <c r="CD25" t="str">
        <f>IF(AND('Network Data'!$C$6 = 1,'Network Data'!C31 = 0, 'Network Data'!D31 = 1, 'Network Data'!G31 &gt; 0), SUBSTITUTE('Network Data'!B31, " ", "")&amp;"_R: "&amp;SUBSTITUTE('Network Data'!B31, " ", "")&amp;" -&gt; CO2", "")</f>
        <v/>
      </c>
      <c r="CE25" t="str">
        <f>IF(AND('Network Data'!$C$6 = 1,'Network Data'!C31 = 0, 'Network Data'!D31 = 0, 'Network Data'!G31 &gt; 0), SUBSTITUTE('Network Data'!B31, " ", "")&amp;"_R: "&amp;SUBSTITUTE('Network Data'!B31, " ", "")&amp;" -&gt; CO2", "")</f>
        <v/>
      </c>
      <c r="CG25" s="98"/>
      <c r="CI25" t="str">
        <f>IF(AND('Network Data'!C31 = 1, 'Network Data'!E31 = 1, 'Network Data'!G31 &gt; 0), SUBSTITUTE('Network Data'!B31, " ", "")&amp;"NLNode_IN: "&amp;SUBSTITUTE('Network Data'!B31, " ", "")&amp;"NLNodeInput -&gt; "&amp;SUBSTITUTE('Network Data'!B31, ",", "")&amp;"NLNode", IF(AND('Network Data'!C31 = 0, 'Network Data'!E31 = 1, 'Network Data'!G31 &gt; 0), SUBSTITUTE('Network Data'!B31, " ", "")&amp;"_IN: "&amp;SUBSTITUTE('Network Data'!B31, " ", "")&amp;"Input -&gt; "&amp;SUBSTITUTE('Network Data'!B31, ",", ""),""))</f>
        <v/>
      </c>
      <c r="CK25" s="98"/>
      <c r="CM25" t="str">
        <f>IF(AND('Network Data'!C31 = 1, 'Network Data'!F31 = 1, 'Network Data'!G31 &gt; 0), SUBSTITUTE('Network Data'!B31, " ", "")&amp;"NLNode_EX: "&amp;SUBSTITUTE('Network Data'!B31, " ", "")&amp;"NLNode -&gt; "&amp;SUBSTITUTE('Network Data'!B31, ",", "")&amp;"NLNodeExport", IF(AND('Network Data'!C31 = 0, 'Network Data'!F31 = 1, 'Network Data'!G31 &gt; 0), SUBSTITUTE('Network Data'!B31, " ", "")&amp;"_EX: "&amp;SUBSTITUTE('Network Data'!B31, " ", "")&amp;" -&gt; "&amp;SUBSTITUTE('Network Data'!B31, ",", "")&amp;"Export",""))</f>
        <v/>
      </c>
      <c r="CP25" t="str">
        <f>IF(AND('Network Data'!$C$6=1, 'Network Data'!C31=0,'Network Data'!D31=1,'Network Data'!G31&gt;0, 'Network Data'!L31&gt;0), SUBSTITUTE('Network Data'!B31," ",".")&amp;"_GPP &gt; "&amp;SUBSTITUTE('Network Data'!L31," ","."), IF(AND('Network Data'!$C$6=1, 'Network Data'!C31=0,'Network Data'!D31=0,'Network Data'!G31&gt;0, 'Network Data'!L31&gt;0), SUBSTITUTE('Network Data'!B31," ",".")&amp;"Q &gt; "&amp;SUBSTITUTE('Network Data'!L31," ","."), IF(AND('Network Data'!$C$6=0, 'Network Data'!C31=0,'Network Data'!D31=0,'Network Data'!G31&gt;0, 'Network Data'!L31&gt;0), SUBSTITUTE('Network Data'!B31," ",".")&amp;"Q &gt; "&amp;SUBSTITUTE('Network Data'!L31," ","."),"")))</f>
        <v/>
      </c>
      <c r="CQ25" t="str">
        <f>IF(AND('Network Data'!$C$6=1, 'Network Data'!C31=0,'Network Data'!D31=0,'Network Data'!G31&gt;0, 'Network Data'!L31&gt;0), SUBSTITUTE('Network Data'!B31," ",".")&amp;"Q &gt; "&amp;SUBSTITUTE('Network Data'!L31," ","."), IF(AND('Network Data'!$C$6=0, 'Network Data'!C31=0,'Network Data'!D31=0,'Network Data'!G31&gt;0, 'Network Data'!L31&gt;0), SUBSTITUTE('Network Data'!B31," ",".")&amp;"Q &gt; "&amp;SUBSTITUTE('Network Data'!L31," ","."),""))</f>
        <v/>
      </c>
      <c r="CR25" t="str">
        <f>IF(AND('Network Data'!$C$6=1, 'Network Data'!C31=0,'Network Data'!D31=1,'Network Data'!G31&gt;0, 'Network Data'!M31&gt;0), SUBSTITUTE('Network Data'!B31," ",".")&amp;"_GPP &lt; "&amp;SUBSTITUTE('Network Data'!M31," ","."),"")</f>
        <v/>
      </c>
      <c r="CS25" t="str">
        <f>IF(AND('Network Data'!$C$6=1, 'Network Data'!C31=0,'Network Data'!D31=0,'Network Data'!G31&gt;0, 'Network Data'!M31&gt;0), SUBSTITUTE('Network Data'!B31," ",".")&amp;"Q &lt; "&amp;SUBSTITUTE('Network Data'!M31," ","."),IF(AND('Network Data'!$C$6=0, 'Network Data'!C31=0,'Network Data'!D31=0,'Network Data'!G31&gt;0, 'Network Data'!M31&gt;0), SUBSTITUTE('Network Data'!B31," ",".")&amp;"Q &lt; "&amp;SUBSTITUTE('Network Data'!M31," ","."),""))</f>
        <v/>
      </c>
      <c r="CT25" t="str">
        <f>IF('Network Data'!M31&lt;'Network Data'!L31, "Warning, incompatible constraint", "" )</f>
        <v/>
      </c>
      <c r="CU25" t="str">
        <f>IF(AND('Network Data'!$C$6=1, 'Network Data'!C31 = 0, 'Network Data'!D31 = 1, 'Network Data'!G31 &gt; 0, 'Network Data'!N31&gt;0), SUBSTITUTE('Network Data'!B31, " ", ".")&amp;"_NPP"&amp;" &gt; "&amp;SUBSTITUTE('Network Data'!N31, ",","."), "")</f>
        <v/>
      </c>
      <c r="CV25" t="str">
        <f>IF(AND('Network Data'!$C$6=1, 'Network Data'!C31 = 0, 'Network Data'!D31 = 0, 'Network Data'!G31 &gt; 0, 'Network Data'!N31&gt;0), SUBSTITUTE('Network Data'!B31, " ", ".")&amp;"_P"&amp;" &gt; "&amp;SUBSTITUTE('Network Data'!N31, ",","."), IF(AND('Network Data'!$C$6=0, 'Network Data'!C31 = 0, 'Network Data'!G31 &gt; 0, 'Network Data'!N31&gt;0), SUBSTITUTE('Network Data'!B31, " ", ".")&amp;"_P"&amp;" &gt; "&amp;SUBSTITUTE('Network Data'!N31, ",","."),""))</f>
        <v/>
      </c>
      <c r="CW25" t="str">
        <f>IF(AND('Network Data'!$C$6=1, 'Network Data'!C31 = 0, 'Network Data'!D31 = 1, 'Network Data'!G31 &gt; 0, 'Network Data'!O31&gt;0), SUBSTITUTE('Network Data'!B31, " ", ".")&amp;"_NPP"&amp;" &lt; "&amp;SUBSTITUTE('Network Data'!O31, ",","."), "")</f>
        <v/>
      </c>
      <c r="CX25" t="str">
        <f>IF(AND('Network Data'!$C$6=1, 'Network Data'!C31 = 0, 'Network Data'!D31 = 0, 'Network Data'!G31 &gt; 0, 'Network Data'!O31&gt;0), SUBSTITUTE('Network Data'!B31, " ", ".")&amp;"_P"&amp;" &lt; "&amp;SUBSTITUTE('Network Data'!O31, ",","."), IF(AND('Network Data'!$C$6=0, 'Network Data'!C31 = 0, 'Network Data'!G31 &gt; 0, 'Network Data'!O31&gt;0), SUBSTITUTE('Network Data'!B31, " ", ".")&amp;"_P"&amp;" &lt; "&amp;SUBSTITUTE('Network Data'!O31, ",","."),""))</f>
        <v/>
      </c>
      <c r="CY25" t="str">
        <f>IF('Network Data'!O31&lt;'Network Data'!N31, "Warning, incompatible constraint", "" )</f>
        <v/>
      </c>
      <c r="CZ25" t="str">
        <f>IF(AND('Network Data'!$C$6 = 1, 'Network Data'!C31 = 0, 'Network Data'!D31 = 1, 'Network Data'!G31 &gt; 0, 'Network Data'!P31 &gt; 0), SUBSTITUTE('Network Data'!B31, " ", ".")&amp;"_R &gt; "&amp;SUBSTITUTE('Network Data'!P31, ",","."),"")</f>
        <v/>
      </c>
      <c r="DA25" t="str">
        <f>IF(AND('Network Data'!$C$6 = 1, 'Network Data'!C31 = 0, 'Network Data'!D31 = 0, 'Network Data'!G31 &gt; 0, 'Network Data'!P31 &gt; 0), SUBSTITUTE('Network Data'!B31, " ", ".")&amp;"_R &gt; "&amp;SUBSTITUTE('Network Data'!P31, ",","."),"")</f>
        <v/>
      </c>
      <c r="DB25" t="str">
        <f>IF(AND('Network Data'!$C$6 = 1, 'Network Data'!C31 = 0, 'Network Data'!D31 = 1, 'Network Data'!G31 &gt; 0, 'Network Data'!Q31 &gt; 0), SUBSTITUTE('Network Data'!B31, " ", ".")&amp;"_R &lt; "&amp;SUBSTITUTE('Network Data'!Q31, ",","."),"")</f>
        <v/>
      </c>
      <c r="DC25" t="str">
        <f>IF(AND('Network Data'!$C$6 = 1, 'Network Data'!C31 = 0, 'Network Data'!D31 = 0, 'Network Data'!G31 &gt; 0, 'Network Data'!Q31 &gt; 0), SUBSTITUTE('Network Data'!B31, " ", ".")&amp;"_R &lt; "&amp;SUBSTITUTE('Network Data'!Q31, ",","."),"")</f>
        <v/>
      </c>
      <c r="DD25" t="str">
        <f>IF(AND('Network Data'!$C$7 = 1, 'Network Data'!C31 = 0, 'Network Data'!D31 =1, 'Network Data'!G31 &gt; 0, 'Network Data'!R31 &gt; 0), SUBSTITUTE('Network Data'!B31, ",",".")&amp;"_U &gt; "&amp;SUBSTITUTE('Network Data'!R31, ",","."),"")</f>
        <v/>
      </c>
      <c r="DE25" t="str">
        <f>IF(AND('Network Data'!$C$7 = 1, 'Network Data'!C31 = 0, 'Network Data'!D31 =0, 'Network Data'!G31 &gt; 0, 'Network Data'!R31 &gt; 0), SUBSTITUTE('Network Data'!B31, ",",".")&amp;"_U &gt; "&amp;SUBSTITUTE('Network Data'!R31, ",","."),"")</f>
        <v/>
      </c>
      <c r="DF25" t="str">
        <f>IF(AND('Network Data'!$C$7 = 1, 'Network Data'!C31 = 0, 'Network Data'!D31 = 1, 'Network Data'!G31 &gt; 0, 'Network Data'!S31 &gt; 0), SUBSTITUTE('Network Data'!B31, ",",".")&amp;"_U &lt; "&amp;SUBSTITUTE('Network Data'!S31, ",","."),"")</f>
        <v/>
      </c>
      <c r="DG25" t="str">
        <f>IF(AND('Network Data'!$C$7 = 1, 'Network Data'!C31 = 0, 'Network Data'!D31 = 0, 'Network Data'!G31 &gt; 0, 'Network Data'!S31 &gt; 0), SUBSTITUTE('Network Data'!B31, ",",".")&amp;"_U &lt; "&amp;SUBSTITUTE('Network Data'!S31, ",","."),"")</f>
        <v/>
      </c>
      <c r="DJ25" t="str">
        <f>IF(AND('Network Data'!C31 = 0, 'Network Data'!E31 = 1,'Network Data'!G31 &gt; 0, 'Network Data'!H31 &gt; 0), SUBSTITUTE('Network Data'!B31, " ", ".")&amp;"_IN &gt; "&amp;SUBSTITUTE('Network Data'!H31,",","."), IF(AND('Network Data'!C31 = 1, 'Network Data'!E31 = 1,'Network Data'!G31 &gt; 0, 'Network Data'!H31 &gt; 0), SUBSTITUTE('Network Data'!B31, " ", ".")&amp;"NLNode_IN &gt; "&amp;SUBSTITUTE('Network Data'!H31,",","."), ""))</f>
        <v/>
      </c>
      <c r="DL25" t="str">
        <f>IF(AND('Network Data'!C31 = 0, 'Network Data'!E31 = 1,'Network Data'!G31 &gt; 0, 'Network Data'!I31 &gt; 0), SUBSTITUTE('Network Data'!B31, " ", ".")&amp;"_IN &lt; "&amp;SUBSTITUTE('Network Data'!I31,",","."), IF(AND('Network Data'!C31 = 1, 'Network Data'!E31 = 1,'Network Data'!G31 &gt; 0, 'Network Data'!H31 &gt; 0), SUBSTITUTE('Network Data'!B31, " ", ".")&amp;"NLNode_IN &lt; "&amp;SUBSTITUTE('Network Data'!I31,",","."), ""))</f>
        <v/>
      </c>
      <c r="DP25" t="str">
        <f>IF(AND('Network Data'!C31 = 0, 'Network Data'!F31 = 1,'Network Data'!G31 &gt; 0, 'Network Data'!J31 &gt; 0), SUBSTITUTE('Network Data'!B31, " ", ".")&amp;"_EX &gt; "&amp;SUBSTITUTE('Network Data'!J31,",","."), IF(AND('Network Data'!C31 = 1, 'Network Data'!F31 = 1,'Network Data'!G31 &gt; 0, 'Network Data'!J31 &gt; 0), SUBSTITUTE('Network Data'!B31, " ", ".")&amp;"NLNode_EX &gt; "&amp;SUBSTITUTE('Network Data'!J31,",","."), ""))</f>
        <v/>
      </c>
      <c r="DR25" t="str">
        <f>IF(AND('Network Data'!C31 = 0, 'Network Data'!F31 = 1,'Network Data'!G31 &gt; 0, 'Network Data'!K31 &gt; 0), SUBSTITUTE('Network Data'!B31, " ", ".")&amp;"_EX &lt; "&amp;SUBSTITUTE('Network Data'!K31,",","."), IF(AND('Network Data'!C31 = 1, 'Network Data'!F31 = 1,'Network Data'!G31 &gt; 0, 'Network Data'!K31 &gt; 0), SUBSTITUTE('Network Data'!B31, " ", ".")&amp;"NLNode_EX &lt; "&amp;SUBSTITUTE('Network Data'!K31,",","."), ""))</f>
        <v/>
      </c>
      <c r="DV25" t="str">
        <f>IF(AND('Network Data'!C31=0, 'Network Data'!D31=0, 'Network Data'!G31&gt;0, 'Network Data'!T31&gt;0), SUBSTITUTE('Network Data'!B31," ",".")&amp;"_AE &gt; "&amp;SUBSTITUTE('Network Data'!T31,",","."),"")</f>
        <v/>
      </c>
      <c r="DW25" t="str">
        <f>IF(AND('Network Data'!C31=0, 'Network Data'!D31=0, 'Network Data'!G31&gt;0, 'Network Data'!U31&gt;0), SUBSTITUTE('Network Data'!B31," ",".")&amp;"_AE &lt; "&amp;SUBSTITUTE('Network Data'!U31,",","."),"")</f>
        <v/>
      </c>
      <c r="EA25" t="str">
        <f>IF(AND('Network Data'!X31 &gt;0), 'Network Data'!X31, "")</f>
        <v/>
      </c>
      <c r="EB25" s="22"/>
      <c r="EC25" s="22"/>
      <c r="FD25"/>
      <c r="FE25"/>
      <c r="FF25"/>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row>
    <row r="26" spans="1:218" x14ac:dyDescent="0.3">
      <c r="A26" s="7">
        <v>21</v>
      </c>
      <c r="B26" t="str">
        <f>IF(AND('Network Data'!C32 = 0, 'Network Data'!G32 &gt;0), SUBSTITUTE('Network Data'!B32, " ", ""), IF(AND('Network Data'!C32 = 1, 'Network Data'!G32 &gt; 0), SUBSTITUTE('Network Data'!B32&amp;"NLNode", " ",""), ""))</f>
        <v/>
      </c>
      <c r="H26" s="98"/>
      <c r="AE26" t="str">
        <f>IF(AND('Network Data'!C32 = 0, 'Network Data'!G32 &gt;0), SUBSTITUTE('Network Data'!B32, " ", "")&amp;" = "&amp;SUBSTITUTE('Network Data'!G32, ",", "."), "")</f>
        <v/>
      </c>
      <c r="AF26" t="str">
        <f>IF(AND('Network Data'!C32 = 1, 'Network Data'!G32 &gt;0), SUBSTITUTE('Network Data'!B32, " ", "")&amp;"NLNode"&amp;" = "&amp;SUBSTITUTE('Network Data'!G32, ",", "."), "")</f>
        <v/>
      </c>
      <c r="AM26" t="str">
        <f>IF(AND('Network Data'!C32 = 0, 'Network Data'!G32 &gt; 0, 'Network Data'!E32 = 1), SUBSTITUTE('Network Data'!B32, " ", "")&amp;"Input", IF(AND('Network Data'!C32 = 1, 'Network Data'!G32 &gt; 0, 'Network Data'!E32 = 1), SUBSTITUTE('Network Data'!B32, " ", "")&amp;"NLNodeInput",""))</f>
        <v/>
      </c>
      <c r="AN26" t="str">
        <f>IF(AND('Network Data'!C32 = 0, 'Network Data'!G32 &gt; 0, 'Network Data'!F32 = 1), SUBSTITUTE('Network Data'!B32, " ", "")&amp;"Export", IF(AND('Network Data'!C32 = 1, 'Network Data'!G32 &gt; 0, 'Network Data'!F32 = 1), SUBSTITUTE('Network Data'!B32, " ", "")&amp;"NLNodeExport",""))</f>
        <v/>
      </c>
      <c r="AV26" t="str">
        <f>IF(AND('Network Data'!$C$6=1, 'Network Data'!C32 = 0, 'Network Data'!D32=1,'Network Data'!G32&gt;0,'Network Data'!E32=1), SUBSTITUTE('Network Data'!B32," ","")&amp;"_GPP"&amp;" = "&amp;"Flowto("&amp;SUBSTITUTE('Network Data'!B32," ","")&amp;")"&amp;" - "&amp;SUBSTITUTE('Network Data'!B32," ","")&amp;"_IN", IF(AND('Network Data'!$C$6=1, 'Network Data'!C32 = 0, 'Network Data'!D32=1,'Network Data'!G32&gt;0,'Network Data'!E32=0), SUBSTITUTE('Network Data'!B32," ","")&amp;"_GPP"&amp;" = "&amp;"Flowto("&amp;SUBSTITUTE('Network Data'!B32," ","")&amp;")", IF(OR('Network Data'!$C$6=1, 'Network Data'!$C$6=0), IF(AND('Network Data'!C32 = 0,'Network Data'!G32&gt;0,'Network Data'!E32=1), SUBSTITUTE('Network Data'!B32," ","")&amp;"_Q"&amp;" = "&amp;"Flowto("&amp;SUBSTITUTE('Network Data'!B32," ","")&amp;")"&amp;" - "&amp;SUBSTITUTE('Network Data'!B32," ","")&amp;"_IN", IF(AND('Network Data'!C32 = 0,'Network Data'!G32&gt;0,'Network Data'!E32=0), SUBSTITUTE('Network Data'!B32," ","")&amp;"_Q"&amp;" = "&amp;"Flowto("&amp;SUBSTITUTE('Network Data'!B32," ","")&amp;")","")))))</f>
        <v/>
      </c>
      <c r="AZ26" t="str">
        <f>IF(AND('Network Data'!$C$6=1,'Network Data'!$C$7=1,'Network Data'!C32 = 0,'Network Data'!D32 = 1,'Network Data'!G32&gt;0,'Network Data'!F32=1),SUBSTITUTE('Network Data'!B32," ","")&amp;"_NPP"&amp;" = Flowfrom("&amp;SUBSTITUTE('Network Data'!B32," ","")&amp;") - "&amp;SUBSTITUTE('Network Data'!B32," ","")&amp;"_R"&amp;" - "&amp;SUBSTITUTE('Network Data'!B32," ","")&amp;"_U"&amp;" - "&amp;SUBSTITUTE('Network Data'!B32," ","")&amp;"_EX", IF(AND('Network Data'!$C$6=1,'Network Data'!$C$7=0,'Network Data'!C32 = 0,'Network Data'!D32 = 1,'Network Data'!G32&gt;0,'Network Data'!F32=1),SUBSTITUTE('Network Data'!B32," ","")&amp;"_NPP"&amp;" = Flowfrom("&amp;SUBSTITUTE('Network Data'!B32," ","")&amp;") - "&amp;SUBSTITUTE('Network Data'!B32," ","")&amp;"_R - "&amp;SUBSTITUTE('Network Data'!B32," ","")&amp;"_EX", IF(AND('Network Data'!$C$6=0,'Network Data'!$C$7=1,'Network Data'!C32 = 0,'Network Data'!D32 = 1,'Network Data'!G32&gt;0,'Network Data'!F32=0),SUBSTITUTE('Network Data'!B32," ","")&amp;"_NPP"&amp;" = Flowfrom("&amp;SUBSTITUTE('Network Data'!B32," ","")&amp;") - "&amp;SUBSTITUTE('Network Data'!B32," ","")&amp;"_U - "&amp;SUBSTITUTE('Network Data'!B32," ","")&amp;"_EX", IF(AND('Network Data'!$C$6=1,'Network Data'!$C$7=0,'Network Data'!C32 = 0,'Network Data'!D32 = 1,'Network Data'!G32&gt;0,'Network Data'!F32=0),SUBSTITUTE('Network Data'!B32," ","")&amp;"_NPP"&amp;" = Flowfrom("&amp;SUBSTITUTE('Network Data'!B32," ","")&amp;") - "&amp;SUBSTITUTE('Network Data'!B32," ","")&amp;"_R", IF(AND('Network Data'!$C$6=0,'Network Data'!$C$7=0,'Network Data'!C32 = 0,'Network Data'!D32 = 1,'Network Data'!G32&gt;0,'Network Data'!F32=1),SUBSTITUTE('Network Data'!B32," ","")&amp;"_NPP"&amp;" = Flowfrom("&amp;SUBSTITUTE('Network Data'!B32," ","")&amp;") - "&amp;SUBSTITUTE('Network Data'!B32," ","")&amp;"_EX", IF(AND('Network Data'!$C$6=1,'Network Data'!$C$7=1,'Network Data'!C32 = 0,'Network Data'!D32 = 1,'Network Data'!G32&gt;0,'Network Data'!F32=0),SUBSTITUTE('Network Data'!B32," ","")&amp;"_NPP"&amp;" = Flowfrom("&amp;SUBSTITUTE('Network Data'!B32," ","")&amp;") - "&amp;SUBSTITUTE('Network Data'!B32," ","")&amp;"_R"&amp;" - "&amp;SUBSTITUTE('Network Data'!B32," ","")&amp;"_U", IF(AND('Network Data'!$C$6=0,'Network Data'!$C$7=0,'Network Data'!C32 = 0,'Network Data'!D32 = 1,'Network Data'!G32&gt;0,'Network Data'!F32=0),SUBSTITUTE('Network Data'!B32," ","")&amp;"_NPP"&amp;" = Flowfrom("&amp;SUBSTITUTE('Network Data'!B32," ","")&amp;") ", IF(AND('Network Data'!$C$6=1,'Network Data'!$C$7=1,'Network Data'!C32 = 0,'Network Data'!D32 = 0,'Network Data'!G32&gt;0,'Network Data'!F32=1),SUBSTITUTE('Network Data'!B32," ","")&amp;"_P"&amp;" = Flowfrom("&amp;SUBSTITUTE('Network Data'!B32," ","")&amp;") - "&amp;SUBSTITUTE('Network Data'!B32," ","")&amp;"_R"&amp;" - "&amp;SUBSTITUTE('Network Data'!B32," ","")&amp;"_U"&amp;" - "&amp;SUBSTITUTE('Network Data'!B32," ","")&amp;"_EX", IF(AND('Network Data'!$C$6=1,'Network Data'!$C$7=0,'Network Data'!C32 = 0,'Network Data'!D32 = 0,'Network Data'!G32&gt;0,'Network Data'!F32=1),SUBSTITUTE('Network Data'!B32," ","")&amp;"_P"&amp;" = Flowfrom("&amp;SUBSTITUTE('Network Data'!B32," ","")&amp;") - "&amp;SUBSTITUTE('Network Data'!B32," ","")&amp;"_R - "&amp;SUBSTITUTE('Network Data'!B32," ","")&amp;"_EX", IF(AND('Network Data'!$C$6=0,'Network Data'!$C$7=1,'Network Data'!C32 = 0,'Network Data'!D32 = 0,'Network Data'!G32&gt;0,'Network Data'!F32=0),SUBSTITUTE('Network Data'!B32," ","")&amp;"_P"&amp;" = Flowfrom("&amp;SUBSTITUTE('Network Data'!B32," ","")&amp;") - "&amp;SUBSTITUTE('Network Data'!B32," ","")&amp;"_U - "&amp;SUBSTITUTE('Network Data'!B32," ","")&amp;"_EX", IF(AND('Network Data'!$C$6=1,'Network Data'!$C$7=0,'Network Data'!C32 = 0,'Network Data'!D32 = 0,'Network Data'!G32&gt;0,'Network Data'!F32=0),SUBSTITUTE('Network Data'!B32," ","")&amp;"_P"&amp;" = Flowfrom("&amp;SUBSTITUTE('Network Data'!B32," ","")&amp;") - "&amp;SUBSTITUTE('Network Data'!B32," ","")&amp;"_R", IF(AND('Network Data'!$C$6=0,'Network Data'!$C$7=0,'Network Data'!C32 = 0,'Network Data'!D32 = 0,'Network Data'!G32&gt;0,'Network Data'!F32=1),SUBSTITUTE('Network Data'!B32," ","")&amp;"_P"&amp;" = Flowfrom("&amp;SUBSTITUTE('Network Data'!B32," ","")&amp;") - "&amp;SUBSTITUTE('Network Data'!B32," ","")&amp;"_EX", IF(AND('Network Data'!$C$6=1,'Network Data'!$C$7=1,'Network Data'!C32 = 0,'Network Data'!D32 = 0,'Network Data'!G32&gt;0,'Network Data'!F32=0),SUBSTITUTE('Network Data'!B32," ","")&amp;"_P"&amp;" = Flowfrom("&amp;SUBSTITUTE('Network Data'!B32," ","")&amp;") - "&amp;SUBSTITUTE('Network Data'!B32," ","")&amp;"_R"&amp;" - "&amp;SUBSTITUTE('Network Data'!B32," ","")&amp;"_U", IF(AND('Network Data'!$C$6=0,'Network Data'!$C$7=0,'Network Data'!C32 = 0,'Network Data'!D32 = 0,'Network Data'!G32&gt;0,'Network Data'!F32=0),SUBSTITUTE('Network Data'!B32," ","")&amp;"_P"&amp;" = Flowfrom("&amp;SUBSTITUTE('Network Data'!B32," ","")&amp;") ", ""))))))))))))))</f>
        <v/>
      </c>
      <c r="BD26" t="str">
        <f>IF(AND('Network Data'!$C$6=1,'Network Data'!$C$7=1,'Network Data'!C32 = 0, 'Network Data'!D32=1,'Network Data'!F32=1,'Network Data'!G32&gt;0), SUBSTITUTE('Network Data'!B32," ","")&amp;"_U"&amp;" = Flowto("&amp;SUBSTITUTE('Network Data'!B32," ","")&amp;") - "&amp;SUBSTITUTE('Network Data'!B32," ","")&amp;"_NPP"&amp;" - "&amp;SUBSTITUTE('Network Data'!B32," ","")&amp;"_R"&amp;" - "&amp;SUBSTITUTE('Network Data'!B32," ","")&amp;"_EX", IF(AND('Network Data'!$C$6=0,'Network Data'!$C$7=1,'Network Data'!C32 = 0, 'Network Data'!D32=1,'Network Data'!F32=1,'Network Data'!G32&gt;0), SUBSTITUTE('Network Data'!B32," ","")&amp;"_U"&amp;" = Flowto("&amp;SUBSTITUTE('Network Data'!B32," ","")&amp;") - "&amp;SUBSTITUTE('Network Data'!B32," ","")&amp;"_P"&amp;" - "&amp;SUBSTITUTE('Network Data'!B32," ","")&amp;"_EX", IF(AND('Network Data'!$C$6=0,'Network Data'!$C$7=1,'Network Data'!C32 = 0, 'Network Data'!D32=1,'Network Data'!F32=0,'Network Data'!G32&gt;0), SUBSTITUTE('Network Data'!B32," ","")&amp;"_U"&amp;" = Flowto("&amp;SUBSTITUTE('Network Data'!B32," ","")&amp;") - "&amp;SUBSTITUTE('Network Data'!B32," ","")&amp;"_P",IF(AND('Network Data'!$C$6=1,'Network Data'!$C$7=1,'Network Data'!C32 = 0, 'Network Data'!D32=0,'Network Data'!F32=1,'Network Data'!G32&gt;0), SUBSTITUTE('Network Data'!B32," ","")&amp;"_U"&amp;" = Flowto("&amp;SUBSTITUTE('Network Data'!B32," ","")&amp;") - "&amp;SUBSTITUTE('Network Data'!B32," ","")&amp;"_P"&amp;" - "&amp;SUBSTITUTE('Network Data'!B32," ","")&amp;"_R"&amp;" - "&amp;SUBSTITUTE('Network Data'!B32," ","")&amp;"_EX", IF(AND('Network Data'!$C$6=0,'Network Data'!$C$7=1,'Network Data'!C32 = 0, 'Network Data'!D32=0,'Network Data'!F32=1,'Network Data'!G32&gt;0), SUBSTITUTE('Network Data'!B32," ","")&amp;"_U"&amp;" = Flowto("&amp;SUBSTITUTE('Network Data'!B32," ","")&amp;") - "&amp;SUBSTITUTE('Network Data'!B32," ","")&amp;"_P"&amp;" - "&amp;SUBSTITUTE('Network Data'!B32," ","")&amp;"_EX", IF(AND('Network Data'!$C$6=0,'Network Data'!$C$7=1,'Network Data'!C32 = 0, 'Network Data'!D32=0,'Network Data'!F32=0,'Network Data'!G32&gt;0), SUBSTITUTE('Network Data'!B32," ","")&amp;"_U"&amp;" = Flowto("&amp;SUBSTITUTE('Network Data'!B32," ","")&amp;") - "&amp;SUBSTITUTE('Network Data'!B32," ","")&amp;"_P",IF(AND('Network Data'!$C$6=1,'Network Data'!$C$7=1,'Network Data'!C32 = 0, 'Network Data'!D32=0,'Network Data'!F32=0,'Network Data'!G32&gt;0), SUBSTITUTE('Network Data'!B32," ","")&amp;"_U"&amp;" = Flowto("&amp;SUBSTITUTE('Network Data'!B32," ","")&amp;") - "&amp;SUBSTITUTE('Network Data'!B32," ","")&amp;"_P - "&amp;SUBSTITUTE('Network Data'!B32," ","")&amp;"_R","")))))))</f>
        <v/>
      </c>
      <c r="BH26" t="str">
        <f>IF(AND('Network Data'!$C$6 = 1, 'Network Data'!C32 = 0, 'Network Data'!D32 = 0,'Network Data'!G32 &gt; 0, 'Network Data'!T32 &gt; 0),SUBSTITUTE('Network Data'!B32," ","")&amp;"_AE"&amp;" = "&amp;SUBSTITUTE('Network Data'!B32," ","")&amp;"_P"&amp;" + "&amp;SUBSTITUTE('Network Data'!B32," ","")&amp;"_R", IF(AND('Network Data'!$C$6 = 0, 'Network Data'!C32 = 0, 'Network Data'!D32 = 0,'Network Data'!G32 &gt; 0, 'Network Data'!T32 &gt; 0),SUBSTITUTE('Network Data'!B32," ","")&amp;" = "&amp;SUBSTITUTE('Network Data'!B32," ","")&amp;"_P",IF(AND('Network Data'!$C$6 = 1, 'Network Data'!C32 = 0, 'Network Data'!D32 = 0,'Network Data'!G32 &gt; 0, 'Network Data'!U32 &gt; 0),SUBSTITUTE('Network Data'!B32," ","")&amp;"_AE"&amp;" = "&amp;SUBSTITUTE('Network Data'!B32," ","")&amp;"_P"&amp;" + "&amp;SUBSTITUTE('Network Data'!B32," ","")&amp;"_R", IF(AND('Network Data'!$C$6 = 0, 'Network Data'!C32 = 0, 'Network Data'!D32 = 0,'Network Data'!G32 &gt; 0, 'Network Data'!U32 &gt; 0),SUBSTITUTE('Network Data'!B32," ","")&amp;" = "&amp;SUBSTITUTE('Network Data'!B32," ","")&amp;"_P",""))))</f>
        <v/>
      </c>
      <c r="BL26" t="str">
        <f xml:space="preserve"> IF('Network Data'!W32 &gt; 0, 'Network Data'!W32, "")</f>
        <v/>
      </c>
      <c r="BR26" t="str">
        <f>IF('Network Data'!V32&gt;0,SUBSTITUTE('Network Data'!V32, ",",""),"")</f>
        <v/>
      </c>
      <c r="BZ26" t="str">
        <f>IF(AND('Network Data'!$C$6=1,'Network Data'!C32=0,'Network Data'!D32=1,'Network Data'!G32&gt;0),SUBSTITUTE('Network Data'!B32," ","")&amp;"_GPP: CO2 -&gt; "&amp;SUBSTITUTE('Network Data'!B32," ",""),"")</f>
        <v/>
      </c>
      <c r="CB26" s="98"/>
      <c r="CD26" t="str">
        <f>IF(AND('Network Data'!$C$6 = 1,'Network Data'!C32 = 0, 'Network Data'!D32 = 1, 'Network Data'!G32 &gt; 0), SUBSTITUTE('Network Data'!B32, " ", "")&amp;"_R: "&amp;SUBSTITUTE('Network Data'!B32, " ", "")&amp;" -&gt; CO2", "")</f>
        <v/>
      </c>
      <c r="CE26" t="str">
        <f>IF(AND('Network Data'!$C$6 = 1,'Network Data'!C32 = 0, 'Network Data'!D32 = 0, 'Network Data'!G32 &gt; 0), SUBSTITUTE('Network Data'!B32, " ", "")&amp;"_R: "&amp;SUBSTITUTE('Network Data'!B32, " ", "")&amp;" -&gt; CO2", "")</f>
        <v/>
      </c>
      <c r="CG26" s="98"/>
      <c r="CI26" t="str">
        <f>IF(AND('Network Data'!C32 = 1, 'Network Data'!E32 = 1, 'Network Data'!G32 &gt; 0), SUBSTITUTE('Network Data'!B32, " ", "")&amp;"NLNode_IN: "&amp;SUBSTITUTE('Network Data'!B32, " ", "")&amp;"NLNodeInput -&gt; "&amp;SUBSTITUTE('Network Data'!B32, ",", "")&amp;"NLNode", IF(AND('Network Data'!C32 = 0, 'Network Data'!E32 = 1, 'Network Data'!G32 &gt; 0), SUBSTITUTE('Network Data'!B32, " ", "")&amp;"_IN: "&amp;SUBSTITUTE('Network Data'!B32, " ", "")&amp;"Input -&gt; "&amp;SUBSTITUTE('Network Data'!B32, ",", ""),""))</f>
        <v/>
      </c>
      <c r="CK26" s="98"/>
      <c r="CM26" t="str">
        <f>IF(AND('Network Data'!C32 = 1, 'Network Data'!F32 = 1, 'Network Data'!G32 &gt; 0), SUBSTITUTE('Network Data'!B32, " ", "")&amp;"NLNode_EX: "&amp;SUBSTITUTE('Network Data'!B32, " ", "")&amp;"NLNode -&gt; "&amp;SUBSTITUTE('Network Data'!B32, ",", "")&amp;"NLNodeExport", IF(AND('Network Data'!C32 = 0, 'Network Data'!F32 = 1, 'Network Data'!G32 &gt; 0), SUBSTITUTE('Network Data'!B32, " ", "")&amp;"_EX: "&amp;SUBSTITUTE('Network Data'!B32, " ", "")&amp;" -&gt; "&amp;SUBSTITUTE('Network Data'!B32, ",", "")&amp;"Export",""))</f>
        <v/>
      </c>
      <c r="CP26" t="str">
        <f>IF(AND('Network Data'!$C$6=1, 'Network Data'!C32=0,'Network Data'!D32=1,'Network Data'!G32&gt;0, 'Network Data'!L32&gt;0), SUBSTITUTE('Network Data'!B32," ",".")&amp;"_GPP &gt; "&amp;SUBSTITUTE('Network Data'!L32," ","."), IF(AND('Network Data'!$C$6=1, 'Network Data'!C32=0,'Network Data'!D32=0,'Network Data'!G32&gt;0, 'Network Data'!L32&gt;0), SUBSTITUTE('Network Data'!B32," ",".")&amp;"Q &gt; "&amp;SUBSTITUTE('Network Data'!L32," ","."), IF(AND('Network Data'!$C$6=0, 'Network Data'!C32=0,'Network Data'!D32=0,'Network Data'!G32&gt;0, 'Network Data'!L32&gt;0), SUBSTITUTE('Network Data'!B32," ",".")&amp;"Q &gt; "&amp;SUBSTITUTE('Network Data'!L32," ","."),"")))</f>
        <v/>
      </c>
      <c r="CQ26" t="str">
        <f>IF(AND('Network Data'!$C$6=1, 'Network Data'!C32=0,'Network Data'!D32=0,'Network Data'!G32&gt;0, 'Network Data'!L32&gt;0), SUBSTITUTE('Network Data'!B32," ",".")&amp;"Q &gt; "&amp;SUBSTITUTE('Network Data'!L32," ","."), IF(AND('Network Data'!$C$6=0, 'Network Data'!C32=0,'Network Data'!D32=0,'Network Data'!G32&gt;0, 'Network Data'!L32&gt;0), SUBSTITUTE('Network Data'!B32," ",".")&amp;"Q &gt; "&amp;SUBSTITUTE('Network Data'!L32," ","."),""))</f>
        <v/>
      </c>
      <c r="CR26" t="str">
        <f>IF(AND('Network Data'!$C$6=1, 'Network Data'!C32=0,'Network Data'!D32=1,'Network Data'!G32&gt;0, 'Network Data'!M32&gt;0), SUBSTITUTE('Network Data'!B32," ",".")&amp;"_GPP &lt; "&amp;SUBSTITUTE('Network Data'!M32," ","."),"")</f>
        <v/>
      </c>
      <c r="CS26" t="str">
        <f>IF(AND('Network Data'!$C$6=1, 'Network Data'!C32=0,'Network Data'!D32=0,'Network Data'!G32&gt;0, 'Network Data'!M32&gt;0), SUBSTITUTE('Network Data'!B32," ",".")&amp;"Q &lt; "&amp;SUBSTITUTE('Network Data'!M32," ","."),IF(AND('Network Data'!$C$6=0, 'Network Data'!C32=0,'Network Data'!D32=0,'Network Data'!G32&gt;0, 'Network Data'!M32&gt;0), SUBSTITUTE('Network Data'!B32," ",".")&amp;"Q &lt; "&amp;SUBSTITUTE('Network Data'!M32," ","."),""))</f>
        <v/>
      </c>
      <c r="CT26" t="str">
        <f>IF('Network Data'!M32&lt;'Network Data'!L32, "Warning, incompatible constraint", "" )</f>
        <v/>
      </c>
      <c r="CU26" t="str">
        <f>IF(AND('Network Data'!$C$6=1, 'Network Data'!C32 = 0, 'Network Data'!D32 = 1, 'Network Data'!G32 &gt; 0, 'Network Data'!N32&gt;0), SUBSTITUTE('Network Data'!B32, " ", ".")&amp;"_NPP"&amp;" &gt; "&amp;SUBSTITUTE('Network Data'!N32, ",","."), "")</f>
        <v/>
      </c>
      <c r="CV26" t="str">
        <f>IF(AND('Network Data'!$C$6=1, 'Network Data'!C32 = 0, 'Network Data'!D32 = 0, 'Network Data'!G32 &gt; 0, 'Network Data'!N32&gt;0), SUBSTITUTE('Network Data'!B32, " ", ".")&amp;"_P"&amp;" &gt; "&amp;SUBSTITUTE('Network Data'!N32, ",","."), IF(AND('Network Data'!$C$6=0, 'Network Data'!C32 = 0, 'Network Data'!G32 &gt; 0, 'Network Data'!N32&gt;0), SUBSTITUTE('Network Data'!B32, " ", ".")&amp;"_P"&amp;" &gt; "&amp;SUBSTITUTE('Network Data'!N32, ",","."),""))</f>
        <v/>
      </c>
      <c r="CW26" t="str">
        <f>IF(AND('Network Data'!$C$6=1, 'Network Data'!C32 = 0, 'Network Data'!D32 = 1, 'Network Data'!G32 &gt; 0, 'Network Data'!O32&gt;0), SUBSTITUTE('Network Data'!B32, " ", ".")&amp;"_NPP"&amp;" &lt; "&amp;SUBSTITUTE('Network Data'!O32, ",","."), "")</f>
        <v/>
      </c>
      <c r="CX26" t="str">
        <f>IF(AND('Network Data'!$C$6=1, 'Network Data'!C32 = 0, 'Network Data'!D32 = 0, 'Network Data'!G32 &gt; 0, 'Network Data'!O32&gt;0), SUBSTITUTE('Network Data'!B32, " ", ".")&amp;"_P"&amp;" &lt; "&amp;SUBSTITUTE('Network Data'!O32, ",","."), IF(AND('Network Data'!$C$6=0, 'Network Data'!C32 = 0, 'Network Data'!G32 &gt; 0, 'Network Data'!O32&gt;0), SUBSTITUTE('Network Data'!B32, " ", ".")&amp;"_P"&amp;" &lt; "&amp;SUBSTITUTE('Network Data'!O32, ",","."),""))</f>
        <v/>
      </c>
      <c r="CY26" t="str">
        <f>IF('Network Data'!O32&lt;'Network Data'!N32, "Warning, incompatible constraint", "" )</f>
        <v/>
      </c>
      <c r="CZ26" t="str">
        <f>IF(AND('Network Data'!$C$6 = 1, 'Network Data'!C32 = 0, 'Network Data'!D32 = 1, 'Network Data'!G32 &gt; 0, 'Network Data'!P32 &gt; 0), SUBSTITUTE('Network Data'!B32, " ", ".")&amp;"_R &gt; "&amp;SUBSTITUTE('Network Data'!P32, ",","."),"")</f>
        <v/>
      </c>
      <c r="DA26" t="str">
        <f>IF(AND('Network Data'!$C$6 = 1, 'Network Data'!C32 = 0, 'Network Data'!D32 = 0, 'Network Data'!G32 &gt; 0, 'Network Data'!P32 &gt; 0), SUBSTITUTE('Network Data'!B32, " ", ".")&amp;"_R &gt; "&amp;SUBSTITUTE('Network Data'!P32, ",","."),"")</f>
        <v/>
      </c>
      <c r="DB26" t="str">
        <f>IF(AND('Network Data'!$C$6 = 1, 'Network Data'!C32 = 0, 'Network Data'!D32 = 1, 'Network Data'!G32 &gt; 0, 'Network Data'!Q32 &gt; 0), SUBSTITUTE('Network Data'!B32, " ", ".")&amp;"_R &lt; "&amp;SUBSTITUTE('Network Data'!Q32, ",","."),"")</f>
        <v/>
      </c>
      <c r="DC26" t="str">
        <f>IF(AND('Network Data'!$C$6 = 1, 'Network Data'!C32 = 0, 'Network Data'!D32 = 0, 'Network Data'!G32 &gt; 0, 'Network Data'!Q32 &gt; 0), SUBSTITUTE('Network Data'!B32, " ", ".")&amp;"_R &lt; "&amp;SUBSTITUTE('Network Data'!Q32, ",","."),"")</f>
        <v/>
      </c>
      <c r="DD26" t="str">
        <f>IF(AND('Network Data'!$C$7 = 1, 'Network Data'!C32 = 0, 'Network Data'!D32 =1, 'Network Data'!G32 &gt; 0, 'Network Data'!R32 &gt; 0), SUBSTITUTE('Network Data'!B32, ",",".")&amp;"_U &gt; "&amp;SUBSTITUTE('Network Data'!R32, ",","."),"")</f>
        <v/>
      </c>
      <c r="DE26" t="str">
        <f>IF(AND('Network Data'!$C$7 = 1, 'Network Data'!C32 = 0, 'Network Data'!D32 =0, 'Network Data'!G32 &gt; 0, 'Network Data'!R32 &gt; 0), SUBSTITUTE('Network Data'!B32, ",",".")&amp;"_U &gt; "&amp;SUBSTITUTE('Network Data'!R32, ",","."),"")</f>
        <v/>
      </c>
      <c r="DF26" t="str">
        <f>IF(AND('Network Data'!$C$7 = 1, 'Network Data'!C32 = 0, 'Network Data'!D32 = 1, 'Network Data'!G32 &gt; 0, 'Network Data'!S32 &gt; 0), SUBSTITUTE('Network Data'!B32, ",",".")&amp;"_U &lt; "&amp;SUBSTITUTE('Network Data'!S32, ",","."),"")</f>
        <v/>
      </c>
      <c r="DG26" t="str">
        <f>IF(AND('Network Data'!$C$7 = 1, 'Network Data'!C32 = 0, 'Network Data'!D32 = 0, 'Network Data'!G32 &gt; 0, 'Network Data'!S32 &gt; 0), SUBSTITUTE('Network Data'!B32, ",",".")&amp;"_U &lt; "&amp;SUBSTITUTE('Network Data'!S32, ",","."),"")</f>
        <v/>
      </c>
      <c r="DJ26" t="str">
        <f>IF(AND('Network Data'!C32 = 0, 'Network Data'!E32 = 1,'Network Data'!G32 &gt; 0, 'Network Data'!H32 &gt; 0), SUBSTITUTE('Network Data'!B32, " ", ".")&amp;"_IN &gt; "&amp;SUBSTITUTE('Network Data'!H32,",","."), IF(AND('Network Data'!C32 = 1, 'Network Data'!E32 = 1,'Network Data'!G32 &gt; 0, 'Network Data'!H32 &gt; 0), SUBSTITUTE('Network Data'!B32, " ", ".")&amp;"NLNode_IN &gt; "&amp;SUBSTITUTE('Network Data'!H32,",","."), ""))</f>
        <v/>
      </c>
      <c r="DL26" t="str">
        <f>IF(AND('Network Data'!C32 = 0, 'Network Data'!E32 = 1,'Network Data'!G32 &gt; 0, 'Network Data'!I32 &gt; 0), SUBSTITUTE('Network Data'!B32, " ", ".")&amp;"_IN &lt; "&amp;SUBSTITUTE('Network Data'!I32,",","."), IF(AND('Network Data'!C32 = 1, 'Network Data'!E32 = 1,'Network Data'!G32 &gt; 0, 'Network Data'!H32 &gt; 0), SUBSTITUTE('Network Data'!B32, " ", ".")&amp;"NLNode_IN &lt; "&amp;SUBSTITUTE('Network Data'!I32,",","."), ""))</f>
        <v/>
      </c>
      <c r="DP26" t="str">
        <f>IF(AND('Network Data'!C32 = 0, 'Network Data'!F32 = 1,'Network Data'!G32 &gt; 0, 'Network Data'!J32 &gt; 0), SUBSTITUTE('Network Data'!B32, " ", ".")&amp;"_EX &gt; "&amp;SUBSTITUTE('Network Data'!J32,",","."), IF(AND('Network Data'!C32 = 1, 'Network Data'!F32 = 1,'Network Data'!G32 &gt; 0, 'Network Data'!J32 &gt; 0), SUBSTITUTE('Network Data'!B32, " ", ".")&amp;"NLNode_EX &gt; "&amp;SUBSTITUTE('Network Data'!J32,",","."), ""))</f>
        <v/>
      </c>
      <c r="DR26" t="str">
        <f>IF(AND('Network Data'!C32 = 0, 'Network Data'!F32 = 1,'Network Data'!G32 &gt; 0, 'Network Data'!K32 &gt; 0), SUBSTITUTE('Network Data'!B32, " ", ".")&amp;"_EX &lt; "&amp;SUBSTITUTE('Network Data'!K32,",","."), IF(AND('Network Data'!C32 = 1, 'Network Data'!F32 = 1,'Network Data'!G32 &gt; 0, 'Network Data'!K32 &gt; 0), SUBSTITUTE('Network Data'!B32, " ", ".")&amp;"NLNode_EX &lt; "&amp;SUBSTITUTE('Network Data'!K32,",","."), ""))</f>
        <v/>
      </c>
      <c r="DV26" t="str">
        <f>IF(AND('Network Data'!C32=0, 'Network Data'!D32=0, 'Network Data'!G32&gt;0, 'Network Data'!T32&gt;0), SUBSTITUTE('Network Data'!B32," ",".")&amp;"_AE &gt; "&amp;SUBSTITUTE('Network Data'!T32,",","."),"")</f>
        <v/>
      </c>
      <c r="DW26" t="str">
        <f>IF(AND('Network Data'!C32=0, 'Network Data'!D32=0, 'Network Data'!G32&gt;0, 'Network Data'!U32&gt;0), SUBSTITUTE('Network Data'!B32," ",".")&amp;"_AE &lt; "&amp;SUBSTITUTE('Network Data'!U32,",","."),"")</f>
        <v/>
      </c>
      <c r="EA26" t="str">
        <f>IF(AND('Network Data'!X32 &gt;0), 'Network Data'!X32, "")</f>
        <v/>
      </c>
      <c r="EB26" s="22"/>
      <c r="EC26" s="22"/>
      <c r="FD26"/>
      <c r="FE26"/>
      <c r="FF26"/>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row>
    <row r="27" spans="1:218" x14ac:dyDescent="0.3">
      <c r="A27" s="7">
        <v>22</v>
      </c>
      <c r="B27" t="str">
        <f>IF(AND('Network Data'!C33 = 0, 'Network Data'!G33 &gt;0), SUBSTITUTE('Network Data'!B33, " ", ""), IF(AND('Network Data'!C33 = 1, 'Network Data'!G33 &gt; 0), SUBSTITUTE('Network Data'!B33&amp;"NLNode", " ",""), ""))</f>
        <v/>
      </c>
      <c r="H27" s="98"/>
      <c r="AE27" t="str">
        <f>IF(AND('Network Data'!C33 = 0, 'Network Data'!G33 &gt;0), SUBSTITUTE('Network Data'!B33, " ", "")&amp;" = "&amp;SUBSTITUTE('Network Data'!G33, ",", "."), "")</f>
        <v/>
      </c>
      <c r="AF27" t="str">
        <f>IF(AND('Network Data'!C33 = 1, 'Network Data'!G33 &gt;0), SUBSTITUTE('Network Data'!B33, " ", "")&amp;"NLNode"&amp;" = "&amp;SUBSTITUTE('Network Data'!G33, ",", "."), "")</f>
        <v/>
      </c>
      <c r="AM27" t="str">
        <f>IF(AND('Network Data'!C33 = 0, 'Network Data'!G33 &gt; 0, 'Network Data'!E33 = 1), SUBSTITUTE('Network Data'!B33, " ", "")&amp;"Input", IF(AND('Network Data'!C33 = 1, 'Network Data'!G33 &gt; 0, 'Network Data'!E33 = 1), SUBSTITUTE('Network Data'!B33, " ", "")&amp;"NLNodeInput",""))</f>
        <v/>
      </c>
      <c r="AN27" t="str">
        <f>IF(AND('Network Data'!C33 = 0, 'Network Data'!G33 &gt; 0, 'Network Data'!F33 = 1), SUBSTITUTE('Network Data'!B33, " ", "")&amp;"Export", IF(AND('Network Data'!C33 = 1, 'Network Data'!G33 &gt; 0, 'Network Data'!F33 = 1), SUBSTITUTE('Network Data'!B33, " ", "")&amp;"NLNodeExport",""))</f>
        <v/>
      </c>
      <c r="AV27" t="str">
        <f>IF(AND('Network Data'!$C$6=1, 'Network Data'!C33 = 0, 'Network Data'!D33=1,'Network Data'!G33&gt;0,'Network Data'!E33=1), SUBSTITUTE('Network Data'!B33," ","")&amp;"_GPP"&amp;" = "&amp;"Flowto("&amp;SUBSTITUTE('Network Data'!B33," ","")&amp;")"&amp;" - "&amp;SUBSTITUTE('Network Data'!B33," ","")&amp;"_IN", IF(AND('Network Data'!$C$6=1, 'Network Data'!C33 = 0, 'Network Data'!D33=1,'Network Data'!G33&gt;0,'Network Data'!E33=0), SUBSTITUTE('Network Data'!B33," ","")&amp;"_GPP"&amp;" = "&amp;"Flowto("&amp;SUBSTITUTE('Network Data'!B33," ","")&amp;")", IF(OR('Network Data'!$C$6=1, 'Network Data'!$C$6=0), IF(AND('Network Data'!C33 = 0,'Network Data'!G33&gt;0,'Network Data'!E33=1), SUBSTITUTE('Network Data'!B33," ","")&amp;"_Q"&amp;" = "&amp;"Flowto("&amp;SUBSTITUTE('Network Data'!B33," ","")&amp;")"&amp;" - "&amp;SUBSTITUTE('Network Data'!B33," ","")&amp;"_IN", IF(AND('Network Data'!C33 = 0,'Network Data'!G33&gt;0,'Network Data'!E33=0), SUBSTITUTE('Network Data'!B33," ","")&amp;"_Q"&amp;" = "&amp;"Flowto("&amp;SUBSTITUTE('Network Data'!B33," ","")&amp;")","")))))</f>
        <v/>
      </c>
      <c r="AZ27" t="str">
        <f>IF(AND('Network Data'!$C$6=1,'Network Data'!$C$7=1,'Network Data'!C33 = 0,'Network Data'!D33 = 1,'Network Data'!G33&gt;0,'Network Data'!F33=1),SUBSTITUTE('Network Data'!B33," ","")&amp;"_NPP"&amp;" = Flowfrom("&amp;SUBSTITUTE('Network Data'!B33," ","")&amp;") - "&amp;SUBSTITUTE('Network Data'!B33," ","")&amp;"_R"&amp;" - "&amp;SUBSTITUTE('Network Data'!B33," ","")&amp;"_U"&amp;" - "&amp;SUBSTITUTE('Network Data'!B33," ","")&amp;"_EX", IF(AND('Network Data'!$C$6=1,'Network Data'!$C$7=0,'Network Data'!C33 = 0,'Network Data'!D33 = 1,'Network Data'!G33&gt;0,'Network Data'!F33=1),SUBSTITUTE('Network Data'!B33," ","")&amp;"_NPP"&amp;" = Flowfrom("&amp;SUBSTITUTE('Network Data'!B33," ","")&amp;") - "&amp;SUBSTITUTE('Network Data'!B33," ","")&amp;"_R - "&amp;SUBSTITUTE('Network Data'!B33," ","")&amp;"_EX", IF(AND('Network Data'!$C$6=0,'Network Data'!$C$7=1,'Network Data'!C33 = 0,'Network Data'!D33 = 1,'Network Data'!G33&gt;0,'Network Data'!F33=0),SUBSTITUTE('Network Data'!B33," ","")&amp;"_NPP"&amp;" = Flowfrom("&amp;SUBSTITUTE('Network Data'!B33," ","")&amp;") - "&amp;SUBSTITUTE('Network Data'!B33," ","")&amp;"_U - "&amp;SUBSTITUTE('Network Data'!B33," ","")&amp;"_EX", IF(AND('Network Data'!$C$6=1,'Network Data'!$C$7=0,'Network Data'!C33 = 0,'Network Data'!D33 = 1,'Network Data'!G33&gt;0,'Network Data'!F33=0),SUBSTITUTE('Network Data'!B33," ","")&amp;"_NPP"&amp;" = Flowfrom("&amp;SUBSTITUTE('Network Data'!B33," ","")&amp;") - "&amp;SUBSTITUTE('Network Data'!B33," ","")&amp;"_R", IF(AND('Network Data'!$C$6=0,'Network Data'!$C$7=0,'Network Data'!C33 = 0,'Network Data'!D33 = 1,'Network Data'!G33&gt;0,'Network Data'!F33=1),SUBSTITUTE('Network Data'!B33," ","")&amp;"_NPP"&amp;" = Flowfrom("&amp;SUBSTITUTE('Network Data'!B33," ","")&amp;") - "&amp;SUBSTITUTE('Network Data'!B33," ","")&amp;"_EX", IF(AND('Network Data'!$C$6=1,'Network Data'!$C$7=1,'Network Data'!C33 = 0,'Network Data'!D33 = 1,'Network Data'!G33&gt;0,'Network Data'!F33=0),SUBSTITUTE('Network Data'!B33," ","")&amp;"_NPP"&amp;" = Flowfrom("&amp;SUBSTITUTE('Network Data'!B33," ","")&amp;") - "&amp;SUBSTITUTE('Network Data'!B33," ","")&amp;"_R"&amp;" - "&amp;SUBSTITUTE('Network Data'!B33," ","")&amp;"_U", IF(AND('Network Data'!$C$6=0,'Network Data'!$C$7=0,'Network Data'!C33 = 0,'Network Data'!D33 = 1,'Network Data'!G33&gt;0,'Network Data'!F33=0),SUBSTITUTE('Network Data'!B33," ","")&amp;"_NPP"&amp;" = Flowfrom("&amp;SUBSTITUTE('Network Data'!B33," ","")&amp;") ", IF(AND('Network Data'!$C$6=1,'Network Data'!$C$7=1,'Network Data'!C33 = 0,'Network Data'!D33 = 0,'Network Data'!G33&gt;0,'Network Data'!F33=1),SUBSTITUTE('Network Data'!B33," ","")&amp;"_P"&amp;" = Flowfrom("&amp;SUBSTITUTE('Network Data'!B33," ","")&amp;") - "&amp;SUBSTITUTE('Network Data'!B33," ","")&amp;"_R"&amp;" - "&amp;SUBSTITUTE('Network Data'!B33," ","")&amp;"_U"&amp;" - "&amp;SUBSTITUTE('Network Data'!B33," ","")&amp;"_EX", IF(AND('Network Data'!$C$6=1,'Network Data'!$C$7=0,'Network Data'!C33 = 0,'Network Data'!D33 = 0,'Network Data'!G33&gt;0,'Network Data'!F33=1),SUBSTITUTE('Network Data'!B33," ","")&amp;"_P"&amp;" = Flowfrom("&amp;SUBSTITUTE('Network Data'!B33," ","")&amp;") - "&amp;SUBSTITUTE('Network Data'!B33," ","")&amp;"_R - "&amp;SUBSTITUTE('Network Data'!B33," ","")&amp;"_EX", IF(AND('Network Data'!$C$6=0,'Network Data'!$C$7=1,'Network Data'!C33 = 0,'Network Data'!D33 = 0,'Network Data'!G33&gt;0,'Network Data'!F33=0),SUBSTITUTE('Network Data'!B33," ","")&amp;"_P"&amp;" = Flowfrom("&amp;SUBSTITUTE('Network Data'!B33," ","")&amp;") - "&amp;SUBSTITUTE('Network Data'!B33," ","")&amp;"_U - "&amp;SUBSTITUTE('Network Data'!B33," ","")&amp;"_EX", IF(AND('Network Data'!$C$6=1,'Network Data'!$C$7=0,'Network Data'!C33 = 0,'Network Data'!D33 = 0,'Network Data'!G33&gt;0,'Network Data'!F33=0),SUBSTITUTE('Network Data'!B33," ","")&amp;"_P"&amp;" = Flowfrom("&amp;SUBSTITUTE('Network Data'!B33," ","")&amp;") - "&amp;SUBSTITUTE('Network Data'!B33," ","")&amp;"_R", IF(AND('Network Data'!$C$6=0,'Network Data'!$C$7=0,'Network Data'!C33 = 0,'Network Data'!D33 = 0,'Network Data'!G33&gt;0,'Network Data'!F33=1),SUBSTITUTE('Network Data'!B33," ","")&amp;"_P"&amp;" = Flowfrom("&amp;SUBSTITUTE('Network Data'!B33," ","")&amp;") - "&amp;SUBSTITUTE('Network Data'!B33," ","")&amp;"_EX", IF(AND('Network Data'!$C$6=1,'Network Data'!$C$7=1,'Network Data'!C33 = 0,'Network Data'!D33 = 0,'Network Data'!G33&gt;0,'Network Data'!F33=0),SUBSTITUTE('Network Data'!B33," ","")&amp;"_P"&amp;" = Flowfrom("&amp;SUBSTITUTE('Network Data'!B33," ","")&amp;") - "&amp;SUBSTITUTE('Network Data'!B33," ","")&amp;"_R"&amp;" - "&amp;SUBSTITUTE('Network Data'!B33," ","")&amp;"_U", IF(AND('Network Data'!$C$6=0,'Network Data'!$C$7=0,'Network Data'!C33 = 0,'Network Data'!D33 = 0,'Network Data'!G33&gt;0,'Network Data'!F33=0),SUBSTITUTE('Network Data'!B33," ","")&amp;"_P"&amp;" = Flowfrom("&amp;SUBSTITUTE('Network Data'!B33," ","")&amp;") ", ""))))))))))))))</f>
        <v/>
      </c>
      <c r="BD27" t="str">
        <f>IF(AND('Network Data'!$C$6=1,'Network Data'!$C$7=1,'Network Data'!C33 = 0, 'Network Data'!D33=1,'Network Data'!F33=1,'Network Data'!G33&gt;0), SUBSTITUTE('Network Data'!B33," ","")&amp;"_U"&amp;" = Flowto("&amp;SUBSTITUTE('Network Data'!B33," ","")&amp;") - "&amp;SUBSTITUTE('Network Data'!B33," ","")&amp;"_NPP"&amp;" - "&amp;SUBSTITUTE('Network Data'!B33," ","")&amp;"_R"&amp;" - "&amp;SUBSTITUTE('Network Data'!B33," ","")&amp;"_EX", IF(AND('Network Data'!$C$6=0,'Network Data'!$C$7=1,'Network Data'!C33 = 0, 'Network Data'!D33=1,'Network Data'!F33=1,'Network Data'!G33&gt;0), SUBSTITUTE('Network Data'!B33," ","")&amp;"_U"&amp;" = Flowto("&amp;SUBSTITUTE('Network Data'!B33," ","")&amp;") - "&amp;SUBSTITUTE('Network Data'!B33," ","")&amp;"_P"&amp;" - "&amp;SUBSTITUTE('Network Data'!B33," ","")&amp;"_EX", IF(AND('Network Data'!$C$6=0,'Network Data'!$C$7=1,'Network Data'!C33 = 0, 'Network Data'!D33=1,'Network Data'!F33=0,'Network Data'!G33&gt;0), SUBSTITUTE('Network Data'!B33," ","")&amp;"_U"&amp;" = Flowto("&amp;SUBSTITUTE('Network Data'!B33," ","")&amp;") - "&amp;SUBSTITUTE('Network Data'!B33," ","")&amp;"_P",IF(AND('Network Data'!$C$6=1,'Network Data'!$C$7=1,'Network Data'!C33 = 0, 'Network Data'!D33=0,'Network Data'!F33=1,'Network Data'!G33&gt;0), SUBSTITUTE('Network Data'!B33," ","")&amp;"_U"&amp;" = Flowto("&amp;SUBSTITUTE('Network Data'!B33," ","")&amp;") - "&amp;SUBSTITUTE('Network Data'!B33," ","")&amp;"_P"&amp;" - "&amp;SUBSTITUTE('Network Data'!B33," ","")&amp;"_R"&amp;" - "&amp;SUBSTITUTE('Network Data'!B33," ","")&amp;"_EX", IF(AND('Network Data'!$C$6=0,'Network Data'!$C$7=1,'Network Data'!C33 = 0, 'Network Data'!D33=0,'Network Data'!F33=1,'Network Data'!G33&gt;0), SUBSTITUTE('Network Data'!B33," ","")&amp;"_U"&amp;" = Flowto("&amp;SUBSTITUTE('Network Data'!B33," ","")&amp;") - "&amp;SUBSTITUTE('Network Data'!B33," ","")&amp;"_P"&amp;" - "&amp;SUBSTITUTE('Network Data'!B33," ","")&amp;"_EX", IF(AND('Network Data'!$C$6=0,'Network Data'!$C$7=1,'Network Data'!C33 = 0, 'Network Data'!D33=0,'Network Data'!F33=0,'Network Data'!G33&gt;0), SUBSTITUTE('Network Data'!B33," ","")&amp;"_U"&amp;" = Flowto("&amp;SUBSTITUTE('Network Data'!B33," ","")&amp;") - "&amp;SUBSTITUTE('Network Data'!B33," ","")&amp;"_P",IF(AND('Network Data'!$C$6=1,'Network Data'!$C$7=1,'Network Data'!C33 = 0, 'Network Data'!D33=0,'Network Data'!F33=0,'Network Data'!G33&gt;0), SUBSTITUTE('Network Data'!B33," ","")&amp;"_U"&amp;" = Flowto("&amp;SUBSTITUTE('Network Data'!B33," ","")&amp;") - "&amp;SUBSTITUTE('Network Data'!B33," ","")&amp;"_P - "&amp;SUBSTITUTE('Network Data'!B33," ","")&amp;"_R","")))))))</f>
        <v/>
      </c>
      <c r="BH27" t="str">
        <f>IF(AND('Network Data'!$C$6 = 1, 'Network Data'!C33 = 0, 'Network Data'!D33 = 0,'Network Data'!G33 &gt; 0, 'Network Data'!T33 &gt; 0),SUBSTITUTE('Network Data'!B33," ","")&amp;"_AE"&amp;" = "&amp;SUBSTITUTE('Network Data'!B33," ","")&amp;"_P"&amp;" + "&amp;SUBSTITUTE('Network Data'!B33," ","")&amp;"_R", IF(AND('Network Data'!$C$6 = 0, 'Network Data'!C33 = 0, 'Network Data'!D33 = 0,'Network Data'!G33 &gt; 0, 'Network Data'!T33 &gt; 0),SUBSTITUTE('Network Data'!B33," ","")&amp;" = "&amp;SUBSTITUTE('Network Data'!B33," ","")&amp;"_P",IF(AND('Network Data'!$C$6 = 1, 'Network Data'!C33 = 0, 'Network Data'!D33 = 0,'Network Data'!G33 &gt; 0, 'Network Data'!U33 &gt; 0),SUBSTITUTE('Network Data'!B33," ","")&amp;"_AE"&amp;" = "&amp;SUBSTITUTE('Network Data'!B33," ","")&amp;"_P"&amp;" + "&amp;SUBSTITUTE('Network Data'!B33," ","")&amp;"_R", IF(AND('Network Data'!$C$6 = 0, 'Network Data'!C33 = 0, 'Network Data'!D33 = 0,'Network Data'!G33 &gt; 0, 'Network Data'!U33 &gt; 0),SUBSTITUTE('Network Data'!B33," ","")&amp;" = "&amp;SUBSTITUTE('Network Data'!B33," ","")&amp;"_P",""))))</f>
        <v/>
      </c>
      <c r="BL27" t="str">
        <f xml:space="preserve"> IF('Network Data'!W33 &gt; 0, 'Network Data'!W33, "")</f>
        <v/>
      </c>
      <c r="BR27" t="str">
        <f>IF('Network Data'!V33&gt;0,SUBSTITUTE('Network Data'!V33, ",",""),"")</f>
        <v/>
      </c>
      <c r="BZ27" t="str">
        <f>IF(AND('Network Data'!$C$6=1,'Network Data'!C33=0,'Network Data'!D33=1,'Network Data'!G33&gt;0),SUBSTITUTE('Network Data'!B33," ","")&amp;"_GPP: CO2 -&gt; "&amp;SUBSTITUTE('Network Data'!B33," ",""),"")</f>
        <v/>
      </c>
      <c r="CB27" s="98"/>
      <c r="CD27" t="str">
        <f>IF(AND('Network Data'!$C$6 = 1,'Network Data'!C33 = 0, 'Network Data'!D33 = 1, 'Network Data'!G33 &gt; 0), SUBSTITUTE('Network Data'!B33, " ", "")&amp;"_R: "&amp;SUBSTITUTE('Network Data'!B33, " ", "")&amp;" -&gt; CO2", "")</f>
        <v/>
      </c>
      <c r="CE27" t="str">
        <f>IF(AND('Network Data'!$C$6 = 1,'Network Data'!C33 = 0, 'Network Data'!D33 = 0, 'Network Data'!G33 &gt; 0), SUBSTITUTE('Network Data'!B33, " ", "")&amp;"_R: "&amp;SUBSTITUTE('Network Data'!B33, " ", "")&amp;" -&gt; CO2", "")</f>
        <v/>
      </c>
      <c r="CG27" s="98"/>
      <c r="CI27" t="str">
        <f>IF(AND('Network Data'!C33 = 1, 'Network Data'!E33 = 1, 'Network Data'!G33 &gt; 0), SUBSTITUTE('Network Data'!B33, " ", "")&amp;"NLNode_IN: "&amp;SUBSTITUTE('Network Data'!B33, " ", "")&amp;"NLNodeInput -&gt; "&amp;SUBSTITUTE('Network Data'!B33, ",", "")&amp;"NLNode", IF(AND('Network Data'!C33 = 0, 'Network Data'!E33 = 1, 'Network Data'!G33 &gt; 0), SUBSTITUTE('Network Data'!B33, " ", "")&amp;"_IN: "&amp;SUBSTITUTE('Network Data'!B33, " ", "")&amp;"Input -&gt; "&amp;SUBSTITUTE('Network Data'!B33, ",", ""),""))</f>
        <v/>
      </c>
      <c r="CK27" s="98"/>
      <c r="CM27" t="str">
        <f>IF(AND('Network Data'!C33 = 1, 'Network Data'!F33 = 1, 'Network Data'!G33 &gt; 0), SUBSTITUTE('Network Data'!B33, " ", "")&amp;"NLNode_EX: "&amp;SUBSTITUTE('Network Data'!B33, " ", "")&amp;"NLNode -&gt; "&amp;SUBSTITUTE('Network Data'!B33, ",", "")&amp;"NLNodeExport", IF(AND('Network Data'!C33 = 0, 'Network Data'!F33 = 1, 'Network Data'!G33 &gt; 0), SUBSTITUTE('Network Data'!B33, " ", "")&amp;"_EX: "&amp;SUBSTITUTE('Network Data'!B33, " ", "")&amp;" -&gt; "&amp;SUBSTITUTE('Network Data'!B33, ",", "")&amp;"Export",""))</f>
        <v/>
      </c>
      <c r="CP27" t="str">
        <f>IF(AND('Network Data'!$C$6=1, 'Network Data'!C33=0,'Network Data'!D33=1,'Network Data'!G33&gt;0, 'Network Data'!L33&gt;0), SUBSTITUTE('Network Data'!B33," ",".")&amp;"_GPP &gt; "&amp;SUBSTITUTE('Network Data'!L33," ","."), IF(AND('Network Data'!$C$6=1, 'Network Data'!C33=0,'Network Data'!D33=0,'Network Data'!G33&gt;0, 'Network Data'!L33&gt;0), SUBSTITUTE('Network Data'!B33," ",".")&amp;"Q &gt; "&amp;SUBSTITUTE('Network Data'!L33," ","."), IF(AND('Network Data'!$C$6=0, 'Network Data'!C33=0,'Network Data'!D33=0,'Network Data'!G33&gt;0, 'Network Data'!L33&gt;0), SUBSTITUTE('Network Data'!B33," ",".")&amp;"Q &gt; "&amp;SUBSTITUTE('Network Data'!L33," ","."),"")))</f>
        <v/>
      </c>
      <c r="CQ27" t="str">
        <f>IF(AND('Network Data'!$C$6=1, 'Network Data'!C33=0,'Network Data'!D33=0,'Network Data'!G33&gt;0, 'Network Data'!L33&gt;0), SUBSTITUTE('Network Data'!B33," ",".")&amp;"Q &gt; "&amp;SUBSTITUTE('Network Data'!L33," ","."), IF(AND('Network Data'!$C$6=0, 'Network Data'!C33=0,'Network Data'!D33=0,'Network Data'!G33&gt;0, 'Network Data'!L33&gt;0), SUBSTITUTE('Network Data'!B33," ",".")&amp;"Q &gt; "&amp;SUBSTITUTE('Network Data'!L33," ","."),""))</f>
        <v/>
      </c>
      <c r="CR27" t="str">
        <f>IF(AND('Network Data'!$C$6=1, 'Network Data'!C33=0,'Network Data'!D33=1,'Network Data'!G33&gt;0, 'Network Data'!M33&gt;0), SUBSTITUTE('Network Data'!B33," ",".")&amp;"_GPP &lt; "&amp;SUBSTITUTE('Network Data'!M33," ","."),"")</f>
        <v/>
      </c>
      <c r="CS27" t="str">
        <f>IF(AND('Network Data'!$C$6=1, 'Network Data'!C33=0,'Network Data'!D33=0,'Network Data'!G33&gt;0, 'Network Data'!M33&gt;0), SUBSTITUTE('Network Data'!B33," ",".")&amp;"Q &lt; "&amp;SUBSTITUTE('Network Data'!M33," ","."),IF(AND('Network Data'!$C$6=0, 'Network Data'!C33=0,'Network Data'!D33=0,'Network Data'!G33&gt;0, 'Network Data'!M33&gt;0), SUBSTITUTE('Network Data'!B33," ",".")&amp;"Q &lt; "&amp;SUBSTITUTE('Network Data'!M33," ","."),""))</f>
        <v/>
      </c>
      <c r="CT27" t="str">
        <f>IF('Network Data'!M33&lt;'Network Data'!L33, "Warning, incompatible constraint", "" )</f>
        <v/>
      </c>
      <c r="CU27" t="str">
        <f>IF(AND('Network Data'!$C$6=1, 'Network Data'!C33 = 0, 'Network Data'!D33 = 1, 'Network Data'!G33 &gt; 0, 'Network Data'!N33&gt;0), SUBSTITUTE('Network Data'!B33, " ", ".")&amp;"_NPP"&amp;" &gt; "&amp;SUBSTITUTE('Network Data'!N33, ",","."), "")</f>
        <v/>
      </c>
      <c r="CV27" t="str">
        <f>IF(AND('Network Data'!$C$6=1, 'Network Data'!C33 = 0, 'Network Data'!D33 = 0, 'Network Data'!G33 &gt; 0, 'Network Data'!N33&gt;0), SUBSTITUTE('Network Data'!B33, " ", ".")&amp;"_P"&amp;" &gt; "&amp;SUBSTITUTE('Network Data'!N33, ",","."), IF(AND('Network Data'!$C$6=0, 'Network Data'!C33 = 0, 'Network Data'!G33 &gt; 0, 'Network Data'!N33&gt;0), SUBSTITUTE('Network Data'!B33, " ", ".")&amp;"_P"&amp;" &gt; "&amp;SUBSTITUTE('Network Data'!N33, ",","."),""))</f>
        <v/>
      </c>
      <c r="CW27" t="str">
        <f>IF(AND('Network Data'!$C$6=1, 'Network Data'!C33 = 0, 'Network Data'!D33 = 1, 'Network Data'!G33 &gt; 0, 'Network Data'!O33&gt;0), SUBSTITUTE('Network Data'!B33, " ", ".")&amp;"_NPP"&amp;" &lt; "&amp;SUBSTITUTE('Network Data'!O33, ",","."), "")</f>
        <v/>
      </c>
      <c r="CX27" t="str">
        <f>IF(AND('Network Data'!$C$6=1, 'Network Data'!C33 = 0, 'Network Data'!D33 = 0, 'Network Data'!G33 &gt; 0, 'Network Data'!O33&gt;0), SUBSTITUTE('Network Data'!B33, " ", ".")&amp;"_P"&amp;" &lt; "&amp;SUBSTITUTE('Network Data'!O33, ",","."), IF(AND('Network Data'!$C$6=0, 'Network Data'!C33 = 0, 'Network Data'!G33 &gt; 0, 'Network Data'!O33&gt;0), SUBSTITUTE('Network Data'!B33, " ", ".")&amp;"_P"&amp;" &lt; "&amp;SUBSTITUTE('Network Data'!O33, ",","."),""))</f>
        <v/>
      </c>
      <c r="CY27" t="str">
        <f>IF('Network Data'!O33&lt;'Network Data'!N33, "Warning, incompatible constraint", "" )</f>
        <v/>
      </c>
      <c r="CZ27" t="str">
        <f>IF(AND('Network Data'!$C$6 = 1, 'Network Data'!C33 = 0, 'Network Data'!D33 = 1, 'Network Data'!G33 &gt; 0, 'Network Data'!P33 &gt; 0), SUBSTITUTE('Network Data'!B33, " ", ".")&amp;"_R &gt; "&amp;SUBSTITUTE('Network Data'!P33, ",","."),"")</f>
        <v/>
      </c>
      <c r="DA27" t="str">
        <f>IF(AND('Network Data'!$C$6 = 1, 'Network Data'!C33 = 0, 'Network Data'!D33 = 0, 'Network Data'!G33 &gt; 0, 'Network Data'!P33 &gt; 0), SUBSTITUTE('Network Data'!B33, " ", ".")&amp;"_R &gt; "&amp;SUBSTITUTE('Network Data'!P33, ",","."),"")</f>
        <v/>
      </c>
      <c r="DB27" t="str">
        <f>IF(AND('Network Data'!$C$6 = 1, 'Network Data'!C33 = 0, 'Network Data'!D33 = 1, 'Network Data'!G33 &gt; 0, 'Network Data'!Q33 &gt; 0), SUBSTITUTE('Network Data'!B33, " ", ".")&amp;"_R &lt; "&amp;SUBSTITUTE('Network Data'!Q33, ",","."),"")</f>
        <v/>
      </c>
      <c r="DC27" t="str">
        <f>IF(AND('Network Data'!$C$6 = 1, 'Network Data'!C33 = 0, 'Network Data'!D33 = 0, 'Network Data'!G33 &gt; 0, 'Network Data'!Q33 &gt; 0), SUBSTITUTE('Network Data'!B33, " ", ".")&amp;"_R &lt; "&amp;SUBSTITUTE('Network Data'!Q33, ",","."),"")</f>
        <v/>
      </c>
      <c r="DD27" t="str">
        <f>IF(AND('Network Data'!$C$7 = 1, 'Network Data'!C33 = 0, 'Network Data'!D33 =1, 'Network Data'!G33 &gt; 0, 'Network Data'!R33 &gt; 0), SUBSTITUTE('Network Data'!B33, ",",".")&amp;"_U &gt; "&amp;SUBSTITUTE('Network Data'!R33, ",","."),"")</f>
        <v/>
      </c>
      <c r="DE27" t="str">
        <f>IF(AND('Network Data'!$C$7 = 1, 'Network Data'!C33 = 0, 'Network Data'!D33 =0, 'Network Data'!G33 &gt; 0, 'Network Data'!R33 &gt; 0), SUBSTITUTE('Network Data'!B33, ",",".")&amp;"_U &gt; "&amp;SUBSTITUTE('Network Data'!R33, ",","."),"")</f>
        <v/>
      </c>
      <c r="DF27" t="str">
        <f>IF(AND('Network Data'!$C$7 = 1, 'Network Data'!C33 = 0, 'Network Data'!D33 = 1, 'Network Data'!G33 &gt; 0, 'Network Data'!S33 &gt; 0), SUBSTITUTE('Network Data'!B33, ",",".")&amp;"_U &lt; "&amp;SUBSTITUTE('Network Data'!S33, ",","."),"")</f>
        <v/>
      </c>
      <c r="DG27" t="str">
        <f>IF(AND('Network Data'!$C$7 = 1, 'Network Data'!C33 = 0, 'Network Data'!D33 = 0, 'Network Data'!G33 &gt; 0, 'Network Data'!S33 &gt; 0), SUBSTITUTE('Network Data'!B33, ",",".")&amp;"_U &lt; "&amp;SUBSTITUTE('Network Data'!S33, ",","."),"")</f>
        <v/>
      </c>
      <c r="DJ27" t="str">
        <f>IF(AND('Network Data'!C33 = 0, 'Network Data'!E33 = 1,'Network Data'!G33 &gt; 0, 'Network Data'!H33 &gt; 0), SUBSTITUTE('Network Data'!B33, " ", ".")&amp;"_IN &gt; "&amp;SUBSTITUTE('Network Data'!H33,",","."), IF(AND('Network Data'!C33 = 1, 'Network Data'!E33 = 1,'Network Data'!G33 &gt; 0, 'Network Data'!H33 &gt; 0), SUBSTITUTE('Network Data'!B33, " ", ".")&amp;"NLNode_IN &gt; "&amp;SUBSTITUTE('Network Data'!H33,",","."), ""))</f>
        <v/>
      </c>
      <c r="DL27" t="str">
        <f>IF(AND('Network Data'!C33 = 0, 'Network Data'!E33 = 1,'Network Data'!G33 &gt; 0, 'Network Data'!I33 &gt; 0), SUBSTITUTE('Network Data'!B33, " ", ".")&amp;"_IN &lt; "&amp;SUBSTITUTE('Network Data'!I33,",","."), IF(AND('Network Data'!C33 = 1, 'Network Data'!E33 = 1,'Network Data'!G33 &gt; 0, 'Network Data'!H33 &gt; 0), SUBSTITUTE('Network Data'!B33, " ", ".")&amp;"NLNode_IN &lt; "&amp;SUBSTITUTE('Network Data'!I33,",","."), ""))</f>
        <v/>
      </c>
      <c r="DP27" t="str">
        <f>IF(AND('Network Data'!C33 = 0, 'Network Data'!F33 = 1,'Network Data'!G33 &gt; 0, 'Network Data'!J33 &gt; 0), SUBSTITUTE('Network Data'!B33, " ", ".")&amp;"_EX &gt; "&amp;SUBSTITUTE('Network Data'!J33,",","."), IF(AND('Network Data'!C33 = 1, 'Network Data'!F33 = 1,'Network Data'!G33 &gt; 0, 'Network Data'!J33 &gt; 0), SUBSTITUTE('Network Data'!B33, " ", ".")&amp;"NLNode_EX &gt; "&amp;SUBSTITUTE('Network Data'!J33,",","."), ""))</f>
        <v/>
      </c>
      <c r="DR27" t="str">
        <f>IF(AND('Network Data'!C33 = 0, 'Network Data'!F33 = 1,'Network Data'!G33 &gt; 0, 'Network Data'!K33 &gt; 0), SUBSTITUTE('Network Data'!B33, " ", ".")&amp;"_EX &lt; "&amp;SUBSTITUTE('Network Data'!K33,",","."), IF(AND('Network Data'!C33 = 1, 'Network Data'!F33 = 1,'Network Data'!G33 &gt; 0, 'Network Data'!K33 &gt; 0), SUBSTITUTE('Network Data'!B33, " ", ".")&amp;"NLNode_EX &lt; "&amp;SUBSTITUTE('Network Data'!K33,",","."), ""))</f>
        <v/>
      </c>
      <c r="DV27" t="str">
        <f>IF(AND('Network Data'!C33=0, 'Network Data'!D33=0, 'Network Data'!G33&gt;0, 'Network Data'!T33&gt;0), SUBSTITUTE('Network Data'!B33," ",".")&amp;"_AE &gt; "&amp;SUBSTITUTE('Network Data'!T33,",","."),"")</f>
        <v/>
      </c>
      <c r="DW27" t="str">
        <f>IF(AND('Network Data'!C33=0, 'Network Data'!D33=0, 'Network Data'!G33&gt;0, 'Network Data'!U33&gt;0), SUBSTITUTE('Network Data'!B33," ",".")&amp;"_AE &lt; "&amp;SUBSTITUTE('Network Data'!U33,",","."),"")</f>
        <v/>
      </c>
      <c r="EA27" t="str">
        <f>IF(AND('Network Data'!X33 &gt;0), 'Network Data'!X33, "")</f>
        <v/>
      </c>
      <c r="EB27" s="22"/>
      <c r="EC27" s="22"/>
      <c r="FD27"/>
      <c r="FE27"/>
      <c r="FF27"/>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row>
    <row r="28" spans="1:218" x14ac:dyDescent="0.3">
      <c r="A28" s="7">
        <v>23</v>
      </c>
      <c r="B28" t="str">
        <f>IF(AND('Network Data'!C34 = 0, 'Network Data'!G34 &gt;0), SUBSTITUTE('Network Data'!B34, " ", ""), IF(AND('Network Data'!C34 = 1, 'Network Data'!G34 &gt; 0), SUBSTITUTE('Network Data'!B34&amp;"NLNode", " ",""), ""))</f>
        <v/>
      </c>
      <c r="H28" s="98"/>
      <c r="AE28" t="str">
        <f>IF(AND('Network Data'!C34 = 0, 'Network Data'!G34 &gt;0), SUBSTITUTE('Network Data'!B34, " ", "")&amp;" = "&amp;SUBSTITUTE('Network Data'!G34, ",", "."), "")</f>
        <v/>
      </c>
      <c r="AF28" t="str">
        <f>IF(AND('Network Data'!C34 = 1, 'Network Data'!G34 &gt;0), SUBSTITUTE('Network Data'!B34, " ", "")&amp;"NLNode"&amp;" = "&amp;SUBSTITUTE('Network Data'!G34, ",", "."), "")</f>
        <v/>
      </c>
      <c r="AM28" t="str">
        <f>IF(AND('Network Data'!C34 = 0, 'Network Data'!G34 &gt; 0, 'Network Data'!E34 = 1), SUBSTITUTE('Network Data'!B34, " ", "")&amp;"Input", IF(AND('Network Data'!C34 = 1, 'Network Data'!G34 &gt; 0, 'Network Data'!E34 = 1), SUBSTITUTE('Network Data'!B34, " ", "")&amp;"NLNodeInput",""))</f>
        <v/>
      </c>
      <c r="AN28" t="str">
        <f>IF(AND('Network Data'!C34 = 0, 'Network Data'!G34 &gt; 0, 'Network Data'!F34 = 1), SUBSTITUTE('Network Data'!B34, " ", "")&amp;"Export", IF(AND('Network Data'!C34 = 1, 'Network Data'!G34 &gt; 0, 'Network Data'!F34 = 1), SUBSTITUTE('Network Data'!B34, " ", "")&amp;"NLNodeExport",""))</f>
        <v/>
      </c>
      <c r="AV28" t="str">
        <f>IF(AND('Network Data'!$C$6=1, 'Network Data'!C34 = 0, 'Network Data'!D34=1,'Network Data'!G34&gt;0,'Network Data'!E34=1), SUBSTITUTE('Network Data'!B34," ","")&amp;"_GPP"&amp;" = "&amp;"Flowto("&amp;SUBSTITUTE('Network Data'!B34," ","")&amp;")"&amp;" - "&amp;SUBSTITUTE('Network Data'!B34," ","")&amp;"_IN", IF(AND('Network Data'!$C$6=1, 'Network Data'!C34 = 0, 'Network Data'!D34=1,'Network Data'!G34&gt;0,'Network Data'!E34=0), SUBSTITUTE('Network Data'!B34," ","")&amp;"_GPP"&amp;" = "&amp;"Flowto("&amp;SUBSTITUTE('Network Data'!B34," ","")&amp;")", IF(OR('Network Data'!$C$6=1, 'Network Data'!$C$6=0), IF(AND('Network Data'!C34 = 0,'Network Data'!G34&gt;0,'Network Data'!E34=1), SUBSTITUTE('Network Data'!B34," ","")&amp;"_Q"&amp;" = "&amp;"Flowto("&amp;SUBSTITUTE('Network Data'!B34," ","")&amp;")"&amp;" - "&amp;SUBSTITUTE('Network Data'!B34," ","")&amp;"_IN", IF(AND('Network Data'!C34 = 0,'Network Data'!G34&gt;0,'Network Data'!E34=0), SUBSTITUTE('Network Data'!B34," ","")&amp;"_Q"&amp;" = "&amp;"Flowto("&amp;SUBSTITUTE('Network Data'!B34," ","")&amp;")","")))))</f>
        <v/>
      </c>
      <c r="AZ28" t="str">
        <f>IF(AND('Network Data'!$C$6=1,'Network Data'!$C$7=1,'Network Data'!C34 = 0,'Network Data'!D34 = 1,'Network Data'!G34&gt;0,'Network Data'!F34=1),SUBSTITUTE('Network Data'!B34," ","")&amp;"_NPP"&amp;" = Flowfrom("&amp;SUBSTITUTE('Network Data'!B34," ","")&amp;") - "&amp;SUBSTITUTE('Network Data'!B34," ","")&amp;"_R"&amp;" - "&amp;SUBSTITUTE('Network Data'!B34," ","")&amp;"_U"&amp;" - "&amp;SUBSTITUTE('Network Data'!B34," ","")&amp;"_EX", IF(AND('Network Data'!$C$6=1,'Network Data'!$C$7=0,'Network Data'!C34 = 0,'Network Data'!D34 = 1,'Network Data'!G34&gt;0,'Network Data'!F34=1),SUBSTITUTE('Network Data'!B34," ","")&amp;"_NPP"&amp;" = Flowfrom("&amp;SUBSTITUTE('Network Data'!B34," ","")&amp;") - "&amp;SUBSTITUTE('Network Data'!B34," ","")&amp;"_R - "&amp;SUBSTITUTE('Network Data'!B34," ","")&amp;"_EX", IF(AND('Network Data'!$C$6=0,'Network Data'!$C$7=1,'Network Data'!C34 = 0,'Network Data'!D34 = 1,'Network Data'!G34&gt;0,'Network Data'!F34=0),SUBSTITUTE('Network Data'!B34," ","")&amp;"_NPP"&amp;" = Flowfrom("&amp;SUBSTITUTE('Network Data'!B34," ","")&amp;") - "&amp;SUBSTITUTE('Network Data'!B34," ","")&amp;"_U - "&amp;SUBSTITUTE('Network Data'!B34," ","")&amp;"_EX", IF(AND('Network Data'!$C$6=1,'Network Data'!$C$7=0,'Network Data'!C34 = 0,'Network Data'!D34 = 1,'Network Data'!G34&gt;0,'Network Data'!F34=0),SUBSTITUTE('Network Data'!B34," ","")&amp;"_NPP"&amp;" = Flowfrom("&amp;SUBSTITUTE('Network Data'!B34," ","")&amp;") - "&amp;SUBSTITUTE('Network Data'!B34," ","")&amp;"_R", IF(AND('Network Data'!$C$6=0,'Network Data'!$C$7=0,'Network Data'!C34 = 0,'Network Data'!D34 = 1,'Network Data'!G34&gt;0,'Network Data'!F34=1),SUBSTITUTE('Network Data'!B34," ","")&amp;"_NPP"&amp;" = Flowfrom("&amp;SUBSTITUTE('Network Data'!B34," ","")&amp;") - "&amp;SUBSTITUTE('Network Data'!B34," ","")&amp;"_EX", IF(AND('Network Data'!$C$6=1,'Network Data'!$C$7=1,'Network Data'!C34 = 0,'Network Data'!D34 = 1,'Network Data'!G34&gt;0,'Network Data'!F34=0),SUBSTITUTE('Network Data'!B34," ","")&amp;"_NPP"&amp;" = Flowfrom("&amp;SUBSTITUTE('Network Data'!B34," ","")&amp;") - "&amp;SUBSTITUTE('Network Data'!B34," ","")&amp;"_R"&amp;" - "&amp;SUBSTITUTE('Network Data'!B34," ","")&amp;"_U", IF(AND('Network Data'!$C$6=0,'Network Data'!$C$7=0,'Network Data'!C34 = 0,'Network Data'!D34 = 1,'Network Data'!G34&gt;0,'Network Data'!F34=0),SUBSTITUTE('Network Data'!B34," ","")&amp;"_NPP"&amp;" = Flowfrom("&amp;SUBSTITUTE('Network Data'!B34," ","")&amp;") ", IF(AND('Network Data'!$C$6=1,'Network Data'!$C$7=1,'Network Data'!C34 = 0,'Network Data'!D34 = 0,'Network Data'!G34&gt;0,'Network Data'!F34=1),SUBSTITUTE('Network Data'!B34," ","")&amp;"_P"&amp;" = Flowfrom("&amp;SUBSTITUTE('Network Data'!B34," ","")&amp;") - "&amp;SUBSTITUTE('Network Data'!B34," ","")&amp;"_R"&amp;" - "&amp;SUBSTITUTE('Network Data'!B34," ","")&amp;"_U"&amp;" - "&amp;SUBSTITUTE('Network Data'!B34," ","")&amp;"_EX", IF(AND('Network Data'!$C$6=1,'Network Data'!$C$7=0,'Network Data'!C34 = 0,'Network Data'!D34 = 0,'Network Data'!G34&gt;0,'Network Data'!F34=1),SUBSTITUTE('Network Data'!B34," ","")&amp;"_P"&amp;" = Flowfrom("&amp;SUBSTITUTE('Network Data'!B34," ","")&amp;") - "&amp;SUBSTITUTE('Network Data'!B34," ","")&amp;"_R - "&amp;SUBSTITUTE('Network Data'!B34," ","")&amp;"_EX", IF(AND('Network Data'!$C$6=0,'Network Data'!$C$7=1,'Network Data'!C34 = 0,'Network Data'!D34 = 0,'Network Data'!G34&gt;0,'Network Data'!F34=0),SUBSTITUTE('Network Data'!B34," ","")&amp;"_P"&amp;" = Flowfrom("&amp;SUBSTITUTE('Network Data'!B34," ","")&amp;") - "&amp;SUBSTITUTE('Network Data'!B34," ","")&amp;"_U - "&amp;SUBSTITUTE('Network Data'!B34," ","")&amp;"_EX", IF(AND('Network Data'!$C$6=1,'Network Data'!$C$7=0,'Network Data'!C34 = 0,'Network Data'!D34 = 0,'Network Data'!G34&gt;0,'Network Data'!F34=0),SUBSTITUTE('Network Data'!B34," ","")&amp;"_P"&amp;" = Flowfrom("&amp;SUBSTITUTE('Network Data'!B34," ","")&amp;") - "&amp;SUBSTITUTE('Network Data'!B34," ","")&amp;"_R", IF(AND('Network Data'!$C$6=0,'Network Data'!$C$7=0,'Network Data'!C34 = 0,'Network Data'!D34 = 0,'Network Data'!G34&gt;0,'Network Data'!F34=1),SUBSTITUTE('Network Data'!B34," ","")&amp;"_P"&amp;" = Flowfrom("&amp;SUBSTITUTE('Network Data'!B34," ","")&amp;") - "&amp;SUBSTITUTE('Network Data'!B34," ","")&amp;"_EX", IF(AND('Network Data'!$C$6=1,'Network Data'!$C$7=1,'Network Data'!C34 = 0,'Network Data'!D34 = 0,'Network Data'!G34&gt;0,'Network Data'!F34=0),SUBSTITUTE('Network Data'!B34," ","")&amp;"_P"&amp;" = Flowfrom("&amp;SUBSTITUTE('Network Data'!B34," ","")&amp;") - "&amp;SUBSTITUTE('Network Data'!B34," ","")&amp;"_R"&amp;" - "&amp;SUBSTITUTE('Network Data'!B34," ","")&amp;"_U", IF(AND('Network Data'!$C$6=0,'Network Data'!$C$7=0,'Network Data'!C34 = 0,'Network Data'!D34 = 0,'Network Data'!G34&gt;0,'Network Data'!F34=0),SUBSTITUTE('Network Data'!B34," ","")&amp;"_P"&amp;" = Flowfrom("&amp;SUBSTITUTE('Network Data'!B34," ","")&amp;") ", ""))))))))))))))</f>
        <v/>
      </c>
      <c r="BD28" t="str">
        <f>IF(AND('Network Data'!$C$6=1,'Network Data'!$C$7=1,'Network Data'!C34 = 0, 'Network Data'!D34=1,'Network Data'!F34=1,'Network Data'!G34&gt;0), SUBSTITUTE('Network Data'!B34," ","")&amp;"_U"&amp;" = Flowto("&amp;SUBSTITUTE('Network Data'!B34," ","")&amp;") - "&amp;SUBSTITUTE('Network Data'!B34," ","")&amp;"_NPP"&amp;" - "&amp;SUBSTITUTE('Network Data'!B34," ","")&amp;"_R"&amp;" - "&amp;SUBSTITUTE('Network Data'!B34," ","")&amp;"_EX", IF(AND('Network Data'!$C$6=0,'Network Data'!$C$7=1,'Network Data'!C34 = 0, 'Network Data'!D34=1,'Network Data'!F34=1,'Network Data'!G34&gt;0), SUBSTITUTE('Network Data'!B34," ","")&amp;"_U"&amp;" = Flowto("&amp;SUBSTITUTE('Network Data'!B34," ","")&amp;") - "&amp;SUBSTITUTE('Network Data'!B34," ","")&amp;"_P"&amp;" - "&amp;SUBSTITUTE('Network Data'!B34," ","")&amp;"_EX", IF(AND('Network Data'!$C$6=0,'Network Data'!$C$7=1,'Network Data'!C34 = 0, 'Network Data'!D34=1,'Network Data'!F34=0,'Network Data'!G34&gt;0), SUBSTITUTE('Network Data'!B34," ","")&amp;"_U"&amp;" = Flowto("&amp;SUBSTITUTE('Network Data'!B34," ","")&amp;") - "&amp;SUBSTITUTE('Network Data'!B34," ","")&amp;"_P",IF(AND('Network Data'!$C$6=1,'Network Data'!$C$7=1,'Network Data'!C34 = 0, 'Network Data'!D34=0,'Network Data'!F34=1,'Network Data'!G34&gt;0), SUBSTITUTE('Network Data'!B34," ","")&amp;"_U"&amp;" = Flowto("&amp;SUBSTITUTE('Network Data'!B34," ","")&amp;") - "&amp;SUBSTITUTE('Network Data'!B34," ","")&amp;"_P"&amp;" - "&amp;SUBSTITUTE('Network Data'!B34," ","")&amp;"_R"&amp;" - "&amp;SUBSTITUTE('Network Data'!B34," ","")&amp;"_EX", IF(AND('Network Data'!$C$6=0,'Network Data'!$C$7=1,'Network Data'!C34 = 0, 'Network Data'!D34=0,'Network Data'!F34=1,'Network Data'!G34&gt;0), SUBSTITUTE('Network Data'!B34," ","")&amp;"_U"&amp;" = Flowto("&amp;SUBSTITUTE('Network Data'!B34," ","")&amp;") - "&amp;SUBSTITUTE('Network Data'!B34," ","")&amp;"_P"&amp;" - "&amp;SUBSTITUTE('Network Data'!B34," ","")&amp;"_EX", IF(AND('Network Data'!$C$6=0,'Network Data'!$C$7=1,'Network Data'!C34 = 0, 'Network Data'!D34=0,'Network Data'!F34=0,'Network Data'!G34&gt;0), SUBSTITUTE('Network Data'!B34," ","")&amp;"_U"&amp;" = Flowto("&amp;SUBSTITUTE('Network Data'!B34," ","")&amp;") - "&amp;SUBSTITUTE('Network Data'!B34," ","")&amp;"_P",IF(AND('Network Data'!$C$6=1,'Network Data'!$C$7=1,'Network Data'!C34 = 0, 'Network Data'!D34=0,'Network Data'!F34=0,'Network Data'!G34&gt;0), SUBSTITUTE('Network Data'!B34," ","")&amp;"_U"&amp;" = Flowto("&amp;SUBSTITUTE('Network Data'!B34," ","")&amp;") - "&amp;SUBSTITUTE('Network Data'!B34," ","")&amp;"_P - "&amp;SUBSTITUTE('Network Data'!B34," ","")&amp;"_R","")))))))</f>
        <v/>
      </c>
      <c r="BH28" t="str">
        <f>IF(AND('Network Data'!$C$6 = 1, 'Network Data'!C34 = 0, 'Network Data'!D34 = 0,'Network Data'!G34 &gt; 0, 'Network Data'!T34 &gt; 0),SUBSTITUTE('Network Data'!B34," ","")&amp;"_AE"&amp;" = "&amp;SUBSTITUTE('Network Data'!B34," ","")&amp;"_P"&amp;" + "&amp;SUBSTITUTE('Network Data'!B34," ","")&amp;"_R", IF(AND('Network Data'!$C$6 = 0, 'Network Data'!C34 = 0, 'Network Data'!D34 = 0,'Network Data'!G34 &gt; 0, 'Network Data'!T34 &gt; 0),SUBSTITUTE('Network Data'!B34," ","")&amp;" = "&amp;SUBSTITUTE('Network Data'!B34," ","")&amp;"_P",IF(AND('Network Data'!$C$6 = 1, 'Network Data'!C34 = 0, 'Network Data'!D34 = 0,'Network Data'!G34 &gt; 0, 'Network Data'!U34 &gt; 0),SUBSTITUTE('Network Data'!B34," ","")&amp;"_AE"&amp;" = "&amp;SUBSTITUTE('Network Data'!B34," ","")&amp;"_P"&amp;" + "&amp;SUBSTITUTE('Network Data'!B34," ","")&amp;"_R", IF(AND('Network Data'!$C$6 = 0, 'Network Data'!C34 = 0, 'Network Data'!D34 = 0,'Network Data'!G34 &gt; 0, 'Network Data'!U34 &gt; 0),SUBSTITUTE('Network Data'!B34," ","")&amp;" = "&amp;SUBSTITUTE('Network Data'!B34," ","")&amp;"_P",""))))</f>
        <v/>
      </c>
      <c r="BL28" t="str">
        <f xml:space="preserve"> IF('Network Data'!W34 &gt; 0, 'Network Data'!W34, "")</f>
        <v/>
      </c>
      <c r="BR28" t="str">
        <f>IF('Network Data'!V34&gt;0,SUBSTITUTE('Network Data'!V34, ",",""),"")</f>
        <v/>
      </c>
      <c r="BZ28" t="str">
        <f>IF(AND('Network Data'!$C$6=1,'Network Data'!C34=0,'Network Data'!D34=1,'Network Data'!G34&gt;0),SUBSTITUTE('Network Data'!B34," ","")&amp;"_GPP: CO2 -&gt; "&amp;SUBSTITUTE('Network Data'!B34," ",""),"")</f>
        <v/>
      </c>
      <c r="CB28" s="98"/>
      <c r="CD28" t="str">
        <f>IF(AND('Network Data'!$C$6 = 1,'Network Data'!C34 = 0, 'Network Data'!D34 = 1, 'Network Data'!G34 &gt; 0), SUBSTITUTE('Network Data'!B34, " ", "")&amp;"_R: "&amp;SUBSTITUTE('Network Data'!B34, " ", "")&amp;" -&gt; CO2", "")</f>
        <v/>
      </c>
      <c r="CE28" t="str">
        <f>IF(AND('Network Data'!$C$6 = 1,'Network Data'!C34 = 0, 'Network Data'!D34 = 0, 'Network Data'!G34 &gt; 0), SUBSTITUTE('Network Data'!B34, " ", "")&amp;"_R: "&amp;SUBSTITUTE('Network Data'!B34, " ", "")&amp;" -&gt; CO2", "")</f>
        <v/>
      </c>
      <c r="CG28" s="98"/>
      <c r="CI28" t="str">
        <f>IF(AND('Network Data'!C34 = 1, 'Network Data'!E34 = 1, 'Network Data'!G34 &gt; 0), SUBSTITUTE('Network Data'!B34, " ", "")&amp;"NLNode_IN: "&amp;SUBSTITUTE('Network Data'!B34, " ", "")&amp;"NLNodeInput -&gt; "&amp;SUBSTITUTE('Network Data'!B34, ",", "")&amp;"NLNode", IF(AND('Network Data'!C34 = 0, 'Network Data'!E34 = 1, 'Network Data'!G34 &gt; 0), SUBSTITUTE('Network Data'!B34, " ", "")&amp;"_IN: "&amp;SUBSTITUTE('Network Data'!B34, " ", "")&amp;"Input -&gt; "&amp;SUBSTITUTE('Network Data'!B34, ",", ""),""))</f>
        <v/>
      </c>
      <c r="CK28" s="98"/>
      <c r="CM28" t="str">
        <f>IF(AND('Network Data'!C34 = 1, 'Network Data'!F34 = 1, 'Network Data'!G34 &gt; 0), SUBSTITUTE('Network Data'!B34, " ", "")&amp;"NLNode_EX: "&amp;SUBSTITUTE('Network Data'!B34, " ", "")&amp;"NLNode -&gt; "&amp;SUBSTITUTE('Network Data'!B34, ",", "")&amp;"NLNodeExport", IF(AND('Network Data'!C34 = 0, 'Network Data'!F34 = 1, 'Network Data'!G34 &gt; 0), SUBSTITUTE('Network Data'!B34, " ", "")&amp;"_EX: "&amp;SUBSTITUTE('Network Data'!B34, " ", "")&amp;" -&gt; "&amp;SUBSTITUTE('Network Data'!B34, ",", "")&amp;"Export",""))</f>
        <v/>
      </c>
      <c r="CP28" t="str">
        <f>IF(AND('Network Data'!$C$6=1, 'Network Data'!C34=0,'Network Data'!D34=1,'Network Data'!G34&gt;0, 'Network Data'!L34&gt;0), SUBSTITUTE('Network Data'!B34," ",".")&amp;"_GPP &gt; "&amp;SUBSTITUTE('Network Data'!L34," ","."), IF(AND('Network Data'!$C$6=1, 'Network Data'!C34=0,'Network Data'!D34=0,'Network Data'!G34&gt;0, 'Network Data'!L34&gt;0), SUBSTITUTE('Network Data'!B34," ",".")&amp;"Q &gt; "&amp;SUBSTITUTE('Network Data'!L34," ","."), IF(AND('Network Data'!$C$6=0, 'Network Data'!C34=0,'Network Data'!D34=0,'Network Data'!G34&gt;0, 'Network Data'!L34&gt;0), SUBSTITUTE('Network Data'!B34," ",".")&amp;"Q &gt; "&amp;SUBSTITUTE('Network Data'!L34," ","."),"")))</f>
        <v/>
      </c>
      <c r="CQ28" t="str">
        <f>IF(AND('Network Data'!$C$6=1, 'Network Data'!C34=0,'Network Data'!D34=0,'Network Data'!G34&gt;0, 'Network Data'!L34&gt;0), SUBSTITUTE('Network Data'!B34," ",".")&amp;"Q &gt; "&amp;SUBSTITUTE('Network Data'!L34," ","."), IF(AND('Network Data'!$C$6=0, 'Network Data'!C34=0,'Network Data'!D34=0,'Network Data'!G34&gt;0, 'Network Data'!L34&gt;0), SUBSTITUTE('Network Data'!B34," ",".")&amp;"Q &gt; "&amp;SUBSTITUTE('Network Data'!L34," ","."),""))</f>
        <v/>
      </c>
      <c r="CR28" t="str">
        <f>IF(AND('Network Data'!$C$6=1, 'Network Data'!C34=0,'Network Data'!D34=1,'Network Data'!G34&gt;0, 'Network Data'!M34&gt;0), SUBSTITUTE('Network Data'!B34," ",".")&amp;"_GPP &lt; "&amp;SUBSTITUTE('Network Data'!M34," ","."),"")</f>
        <v/>
      </c>
      <c r="CS28" t="str">
        <f>IF(AND('Network Data'!$C$6=1, 'Network Data'!C34=0,'Network Data'!D34=0,'Network Data'!G34&gt;0, 'Network Data'!M34&gt;0), SUBSTITUTE('Network Data'!B34," ",".")&amp;"Q &lt; "&amp;SUBSTITUTE('Network Data'!M34," ","."),IF(AND('Network Data'!$C$6=0, 'Network Data'!C34=0,'Network Data'!D34=0,'Network Data'!G34&gt;0, 'Network Data'!M34&gt;0), SUBSTITUTE('Network Data'!B34," ",".")&amp;"Q &lt; "&amp;SUBSTITUTE('Network Data'!M34," ","."),""))</f>
        <v/>
      </c>
      <c r="CT28" t="str">
        <f>IF('Network Data'!M34&lt;'Network Data'!L34, "Warning, incompatible constraint", "" )</f>
        <v/>
      </c>
      <c r="CU28" t="str">
        <f>IF(AND('Network Data'!$C$6=1, 'Network Data'!C34 = 0, 'Network Data'!D34 = 1, 'Network Data'!G34 &gt; 0, 'Network Data'!N34&gt;0), SUBSTITUTE('Network Data'!B34, " ", ".")&amp;"_NPP"&amp;" &gt; "&amp;SUBSTITUTE('Network Data'!N34, ",","."), "")</f>
        <v/>
      </c>
      <c r="CV28" t="str">
        <f>IF(AND('Network Data'!$C$6=1, 'Network Data'!C34 = 0, 'Network Data'!D34 = 0, 'Network Data'!G34 &gt; 0, 'Network Data'!N34&gt;0), SUBSTITUTE('Network Data'!B34, " ", ".")&amp;"_P"&amp;" &gt; "&amp;SUBSTITUTE('Network Data'!N34, ",","."), IF(AND('Network Data'!$C$6=0, 'Network Data'!C34 = 0, 'Network Data'!G34 &gt; 0, 'Network Data'!N34&gt;0), SUBSTITUTE('Network Data'!B34, " ", ".")&amp;"_P"&amp;" &gt; "&amp;SUBSTITUTE('Network Data'!N34, ",","."),""))</f>
        <v/>
      </c>
      <c r="CW28" t="str">
        <f>IF(AND('Network Data'!$C$6=1, 'Network Data'!C34 = 0, 'Network Data'!D34 = 1, 'Network Data'!G34 &gt; 0, 'Network Data'!O34&gt;0), SUBSTITUTE('Network Data'!B34, " ", ".")&amp;"_NPP"&amp;" &lt; "&amp;SUBSTITUTE('Network Data'!O34, ",","."), "")</f>
        <v/>
      </c>
      <c r="CX28" t="str">
        <f>IF(AND('Network Data'!$C$6=1, 'Network Data'!C34 = 0, 'Network Data'!D34 = 0, 'Network Data'!G34 &gt; 0, 'Network Data'!O34&gt;0), SUBSTITUTE('Network Data'!B34, " ", ".")&amp;"_P"&amp;" &lt; "&amp;SUBSTITUTE('Network Data'!O34, ",","."), IF(AND('Network Data'!$C$6=0, 'Network Data'!C34 = 0, 'Network Data'!G34 &gt; 0, 'Network Data'!O34&gt;0), SUBSTITUTE('Network Data'!B34, " ", ".")&amp;"_P"&amp;" &lt; "&amp;SUBSTITUTE('Network Data'!O34, ",","."),""))</f>
        <v/>
      </c>
      <c r="CY28" t="str">
        <f>IF('Network Data'!O34&lt;'Network Data'!N34, "Warning, incompatible constraint", "" )</f>
        <v/>
      </c>
      <c r="CZ28" t="str">
        <f>IF(AND('Network Data'!$C$6 = 1, 'Network Data'!C34 = 0, 'Network Data'!D34 = 1, 'Network Data'!G34 &gt; 0, 'Network Data'!P34 &gt; 0), SUBSTITUTE('Network Data'!B34, " ", ".")&amp;"_R &gt; "&amp;SUBSTITUTE('Network Data'!P34, ",","."),"")</f>
        <v/>
      </c>
      <c r="DA28" t="str">
        <f>IF(AND('Network Data'!$C$6 = 1, 'Network Data'!C34 = 0, 'Network Data'!D34 = 0, 'Network Data'!G34 &gt; 0, 'Network Data'!P34 &gt; 0), SUBSTITUTE('Network Data'!B34, " ", ".")&amp;"_R &gt; "&amp;SUBSTITUTE('Network Data'!P34, ",","."),"")</f>
        <v/>
      </c>
      <c r="DB28" t="str">
        <f>IF(AND('Network Data'!$C$6 = 1, 'Network Data'!C34 = 0, 'Network Data'!D34 = 1, 'Network Data'!G34 &gt; 0, 'Network Data'!Q34 &gt; 0), SUBSTITUTE('Network Data'!B34, " ", ".")&amp;"_R &lt; "&amp;SUBSTITUTE('Network Data'!Q34, ",","."),"")</f>
        <v/>
      </c>
      <c r="DC28" t="str">
        <f>IF(AND('Network Data'!$C$6 = 1, 'Network Data'!C34 = 0, 'Network Data'!D34 = 0, 'Network Data'!G34 &gt; 0, 'Network Data'!Q34 &gt; 0), SUBSTITUTE('Network Data'!B34, " ", ".")&amp;"_R &lt; "&amp;SUBSTITUTE('Network Data'!Q34, ",","."),"")</f>
        <v/>
      </c>
      <c r="DD28" t="str">
        <f>IF(AND('Network Data'!$C$7 = 1, 'Network Data'!C34 = 0, 'Network Data'!D34 =1, 'Network Data'!G34 &gt; 0, 'Network Data'!R34 &gt; 0), SUBSTITUTE('Network Data'!B34, ",",".")&amp;"_U &gt; "&amp;SUBSTITUTE('Network Data'!R34, ",","."),"")</f>
        <v/>
      </c>
      <c r="DE28" t="str">
        <f>IF(AND('Network Data'!$C$7 = 1, 'Network Data'!C34 = 0, 'Network Data'!D34 =0, 'Network Data'!G34 &gt; 0, 'Network Data'!R34 &gt; 0), SUBSTITUTE('Network Data'!B34, ",",".")&amp;"_U &gt; "&amp;SUBSTITUTE('Network Data'!R34, ",","."),"")</f>
        <v/>
      </c>
      <c r="DF28" t="str">
        <f>IF(AND('Network Data'!$C$7 = 1, 'Network Data'!C34 = 0, 'Network Data'!D34 = 1, 'Network Data'!G34 &gt; 0, 'Network Data'!S34 &gt; 0), SUBSTITUTE('Network Data'!B34, ",",".")&amp;"_U &lt; "&amp;SUBSTITUTE('Network Data'!S34, ",","."),"")</f>
        <v/>
      </c>
      <c r="DG28" t="str">
        <f>IF(AND('Network Data'!$C$7 = 1, 'Network Data'!C34 = 0, 'Network Data'!D34 = 0, 'Network Data'!G34 &gt; 0, 'Network Data'!S34 &gt; 0), SUBSTITUTE('Network Data'!B34, ",",".")&amp;"_U &lt; "&amp;SUBSTITUTE('Network Data'!S34, ",","."),"")</f>
        <v/>
      </c>
      <c r="DJ28" t="str">
        <f>IF(AND('Network Data'!C34 = 0, 'Network Data'!E34 = 1,'Network Data'!G34 &gt; 0, 'Network Data'!H34 &gt; 0), SUBSTITUTE('Network Data'!B34, " ", ".")&amp;"_IN &gt; "&amp;SUBSTITUTE('Network Data'!H34,",","."), IF(AND('Network Data'!C34 = 1, 'Network Data'!E34 = 1,'Network Data'!G34 &gt; 0, 'Network Data'!H34 &gt; 0), SUBSTITUTE('Network Data'!B34, " ", ".")&amp;"NLNode_IN &gt; "&amp;SUBSTITUTE('Network Data'!H34,",","."), ""))</f>
        <v/>
      </c>
      <c r="DL28" t="str">
        <f>IF(AND('Network Data'!C34 = 0, 'Network Data'!E34 = 1,'Network Data'!G34 &gt; 0, 'Network Data'!I34 &gt; 0), SUBSTITUTE('Network Data'!B34, " ", ".")&amp;"_IN &lt; "&amp;SUBSTITUTE('Network Data'!I34,",","."), IF(AND('Network Data'!C34 = 1, 'Network Data'!E34 = 1,'Network Data'!G34 &gt; 0, 'Network Data'!H34 &gt; 0), SUBSTITUTE('Network Data'!B34, " ", ".")&amp;"NLNode_IN &lt; "&amp;SUBSTITUTE('Network Data'!I34,",","."), ""))</f>
        <v/>
      </c>
      <c r="DP28" t="str">
        <f>IF(AND('Network Data'!C34 = 0, 'Network Data'!F34 = 1,'Network Data'!G34 &gt; 0, 'Network Data'!J34 &gt; 0), SUBSTITUTE('Network Data'!B34, " ", ".")&amp;"_EX &gt; "&amp;SUBSTITUTE('Network Data'!J34,",","."), IF(AND('Network Data'!C34 = 1, 'Network Data'!F34 = 1,'Network Data'!G34 &gt; 0, 'Network Data'!J34 &gt; 0), SUBSTITUTE('Network Data'!B34, " ", ".")&amp;"NLNode_EX &gt; "&amp;SUBSTITUTE('Network Data'!J34,",","."), ""))</f>
        <v/>
      </c>
      <c r="DR28" t="str">
        <f>IF(AND('Network Data'!C34 = 0, 'Network Data'!F34 = 1,'Network Data'!G34 &gt; 0, 'Network Data'!K34 &gt; 0), SUBSTITUTE('Network Data'!B34, " ", ".")&amp;"_EX &lt; "&amp;SUBSTITUTE('Network Data'!K34,",","."), IF(AND('Network Data'!C34 = 1, 'Network Data'!F34 = 1,'Network Data'!G34 &gt; 0, 'Network Data'!K34 &gt; 0), SUBSTITUTE('Network Data'!B34, " ", ".")&amp;"NLNode_EX &lt; "&amp;SUBSTITUTE('Network Data'!K34,",","."), ""))</f>
        <v/>
      </c>
      <c r="DV28" t="str">
        <f>IF(AND('Network Data'!C34=0, 'Network Data'!D34=0, 'Network Data'!G34&gt;0, 'Network Data'!T34&gt;0), SUBSTITUTE('Network Data'!B34," ",".")&amp;"_AE &gt; "&amp;SUBSTITUTE('Network Data'!T34,",","."),"")</f>
        <v/>
      </c>
      <c r="DW28" t="str">
        <f>IF(AND('Network Data'!C34=0, 'Network Data'!D34=0, 'Network Data'!G34&gt;0, 'Network Data'!U34&gt;0), SUBSTITUTE('Network Data'!B34," ",".")&amp;"_AE &lt; "&amp;SUBSTITUTE('Network Data'!U34,",","."),"")</f>
        <v/>
      </c>
      <c r="EA28" t="str">
        <f>IF(AND('Network Data'!X34 &gt;0), 'Network Data'!X34, "")</f>
        <v/>
      </c>
      <c r="EB28" s="22"/>
      <c r="EC28" s="22"/>
      <c r="FD28"/>
      <c r="FE28"/>
      <c r="FF28"/>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row>
    <row r="29" spans="1:218" x14ac:dyDescent="0.3">
      <c r="A29" s="7">
        <v>24</v>
      </c>
      <c r="B29" t="str">
        <f>IF(AND('Network Data'!C35 = 0, 'Network Data'!G35 &gt;0), SUBSTITUTE('Network Data'!B35, " ", ""), IF(AND('Network Data'!C35 = 1, 'Network Data'!G35 &gt; 0), SUBSTITUTE('Network Data'!B35&amp;"NLNode", " ",""), ""))</f>
        <v/>
      </c>
      <c r="H29" s="98"/>
      <c r="AE29" t="str">
        <f>IF(AND('Network Data'!C35 = 0, 'Network Data'!G35 &gt;0), SUBSTITUTE('Network Data'!B35, " ", "")&amp;" = "&amp;SUBSTITUTE('Network Data'!G35, ",", "."), "")</f>
        <v/>
      </c>
      <c r="AF29" t="str">
        <f>IF(AND('Network Data'!C35 = 1, 'Network Data'!G35 &gt;0), SUBSTITUTE('Network Data'!B35, " ", "")&amp;"NLNode"&amp;" = "&amp;SUBSTITUTE('Network Data'!G35, ",", "."), "")</f>
        <v/>
      </c>
      <c r="AM29" t="str">
        <f>IF(AND('Network Data'!C35 = 0, 'Network Data'!G35 &gt; 0, 'Network Data'!E35 = 1), SUBSTITUTE('Network Data'!B35, " ", "")&amp;"Input", IF(AND('Network Data'!C35 = 1, 'Network Data'!G35 &gt; 0, 'Network Data'!E35 = 1), SUBSTITUTE('Network Data'!B35, " ", "")&amp;"NLNodeInput",""))</f>
        <v/>
      </c>
      <c r="AN29" t="str">
        <f>IF(AND('Network Data'!C35 = 0, 'Network Data'!G35 &gt; 0, 'Network Data'!F35 = 1), SUBSTITUTE('Network Data'!B35, " ", "")&amp;"Export", IF(AND('Network Data'!C35 = 1, 'Network Data'!G35 &gt; 0, 'Network Data'!F35 = 1), SUBSTITUTE('Network Data'!B35, " ", "")&amp;"NLNodeExport",""))</f>
        <v/>
      </c>
      <c r="AV29" t="str">
        <f>IF(AND('Network Data'!$C$6=1, 'Network Data'!C35 = 0, 'Network Data'!D35=1,'Network Data'!G35&gt;0,'Network Data'!E35=1), SUBSTITUTE('Network Data'!B35," ","")&amp;"_GPP"&amp;" = "&amp;"Flowto("&amp;SUBSTITUTE('Network Data'!B35," ","")&amp;")"&amp;" - "&amp;SUBSTITUTE('Network Data'!B35," ","")&amp;"_IN", IF(AND('Network Data'!$C$6=1, 'Network Data'!C35 = 0, 'Network Data'!D35=1,'Network Data'!G35&gt;0,'Network Data'!E35=0), SUBSTITUTE('Network Data'!B35," ","")&amp;"_GPP"&amp;" = "&amp;"Flowto("&amp;SUBSTITUTE('Network Data'!B35," ","")&amp;")", IF(OR('Network Data'!$C$6=1, 'Network Data'!$C$6=0), IF(AND('Network Data'!C35 = 0,'Network Data'!G35&gt;0,'Network Data'!E35=1), SUBSTITUTE('Network Data'!B35," ","")&amp;"_Q"&amp;" = "&amp;"Flowto("&amp;SUBSTITUTE('Network Data'!B35," ","")&amp;")"&amp;" - "&amp;SUBSTITUTE('Network Data'!B35," ","")&amp;"_IN", IF(AND('Network Data'!C35 = 0,'Network Data'!G35&gt;0,'Network Data'!E35=0), SUBSTITUTE('Network Data'!B35," ","")&amp;"_Q"&amp;" = "&amp;"Flowto("&amp;SUBSTITUTE('Network Data'!B35," ","")&amp;")","")))))</f>
        <v/>
      </c>
      <c r="AZ29" t="str">
        <f>IF(AND('Network Data'!$C$6=1,'Network Data'!$C$7=1,'Network Data'!C35 = 0,'Network Data'!D35 = 1,'Network Data'!G35&gt;0,'Network Data'!F35=1),SUBSTITUTE('Network Data'!B35," ","")&amp;"_NPP"&amp;" = Flowfrom("&amp;SUBSTITUTE('Network Data'!B35," ","")&amp;") - "&amp;SUBSTITUTE('Network Data'!B35," ","")&amp;"_R"&amp;" - "&amp;SUBSTITUTE('Network Data'!B35," ","")&amp;"_U"&amp;" - "&amp;SUBSTITUTE('Network Data'!B35," ","")&amp;"_EX", IF(AND('Network Data'!$C$6=1,'Network Data'!$C$7=0,'Network Data'!C35 = 0,'Network Data'!D35 = 1,'Network Data'!G35&gt;0,'Network Data'!F35=1),SUBSTITUTE('Network Data'!B35," ","")&amp;"_NPP"&amp;" = Flowfrom("&amp;SUBSTITUTE('Network Data'!B35," ","")&amp;") - "&amp;SUBSTITUTE('Network Data'!B35," ","")&amp;"_R - "&amp;SUBSTITUTE('Network Data'!B35," ","")&amp;"_EX", IF(AND('Network Data'!$C$6=0,'Network Data'!$C$7=1,'Network Data'!C35 = 0,'Network Data'!D35 = 1,'Network Data'!G35&gt;0,'Network Data'!F35=0),SUBSTITUTE('Network Data'!B35," ","")&amp;"_NPP"&amp;" = Flowfrom("&amp;SUBSTITUTE('Network Data'!B35," ","")&amp;") - "&amp;SUBSTITUTE('Network Data'!B35," ","")&amp;"_U - "&amp;SUBSTITUTE('Network Data'!B35," ","")&amp;"_EX", IF(AND('Network Data'!$C$6=1,'Network Data'!$C$7=0,'Network Data'!C35 = 0,'Network Data'!D35 = 1,'Network Data'!G35&gt;0,'Network Data'!F35=0),SUBSTITUTE('Network Data'!B35," ","")&amp;"_NPP"&amp;" = Flowfrom("&amp;SUBSTITUTE('Network Data'!B35," ","")&amp;") - "&amp;SUBSTITUTE('Network Data'!B35," ","")&amp;"_R", IF(AND('Network Data'!$C$6=0,'Network Data'!$C$7=0,'Network Data'!C35 = 0,'Network Data'!D35 = 1,'Network Data'!G35&gt;0,'Network Data'!F35=1),SUBSTITUTE('Network Data'!B35," ","")&amp;"_NPP"&amp;" = Flowfrom("&amp;SUBSTITUTE('Network Data'!B35," ","")&amp;") - "&amp;SUBSTITUTE('Network Data'!B35," ","")&amp;"_EX", IF(AND('Network Data'!$C$6=1,'Network Data'!$C$7=1,'Network Data'!C35 = 0,'Network Data'!D35 = 1,'Network Data'!G35&gt;0,'Network Data'!F35=0),SUBSTITUTE('Network Data'!B35," ","")&amp;"_NPP"&amp;" = Flowfrom("&amp;SUBSTITUTE('Network Data'!B35," ","")&amp;") - "&amp;SUBSTITUTE('Network Data'!B35," ","")&amp;"_R"&amp;" - "&amp;SUBSTITUTE('Network Data'!B35," ","")&amp;"_U", IF(AND('Network Data'!$C$6=0,'Network Data'!$C$7=0,'Network Data'!C35 = 0,'Network Data'!D35 = 1,'Network Data'!G35&gt;0,'Network Data'!F35=0),SUBSTITUTE('Network Data'!B35," ","")&amp;"_NPP"&amp;" = Flowfrom("&amp;SUBSTITUTE('Network Data'!B35," ","")&amp;") ", IF(AND('Network Data'!$C$6=1,'Network Data'!$C$7=1,'Network Data'!C35 = 0,'Network Data'!D35 = 0,'Network Data'!G35&gt;0,'Network Data'!F35=1),SUBSTITUTE('Network Data'!B35," ","")&amp;"_P"&amp;" = Flowfrom("&amp;SUBSTITUTE('Network Data'!B35," ","")&amp;") - "&amp;SUBSTITUTE('Network Data'!B35," ","")&amp;"_R"&amp;" - "&amp;SUBSTITUTE('Network Data'!B35," ","")&amp;"_U"&amp;" - "&amp;SUBSTITUTE('Network Data'!B35," ","")&amp;"_EX", IF(AND('Network Data'!$C$6=1,'Network Data'!$C$7=0,'Network Data'!C35 = 0,'Network Data'!D35 = 0,'Network Data'!G35&gt;0,'Network Data'!F35=1),SUBSTITUTE('Network Data'!B35," ","")&amp;"_P"&amp;" = Flowfrom("&amp;SUBSTITUTE('Network Data'!B35," ","")&amp;") - "&amp;SUBSTITUTE('Network Data'!B35," ","")&amp;"_R - "&amp;SUBSTITUTE('Network Data'!B35," ","")&amp;"_EX", IF(AND('Network Data'!$C$6=0,'Network Data'!$C$7=1,'Network Data'!C35 = 0,'Network Data'!D35 = 0,'Network Data'!G35&gt;0,'Network Data'!F35=0),SUBSTITUTE('Network Data'!B35," ","")&amp;"_P"&amp;" = Flowfrom("&amp;SUBSTITUTE('Network Data'!B35," ","")&amp;") - "&amp;SUBSTITUTE('Network Data'!B35," ","")&amp;"_U - "&amp;SUBSTITUTE('Network Data'!B35," ","")&amp;"_EX", IF(AND('Network Data'!$C$6=1,'Network Data'!$C$7=0,'Network Data'!C35 = 0,'Network Data'!D35 = 0,'Network Data'!G35&gt;0,'Network Data'!F35=0),SUBSTITUTE('Network Data'!B35," ","")&amp;"_P"&amp;" = Flowfrom("&amp;SUBSTITUTE('Network Data'!B35," ","")&amp;") - "&amp;SUBSTITUTE('Network Data'!B35," ","")&amp;"_R", IF(AND('Network Data'!$C$6=0,'Network Data'!$C$7=0,'Network Data'!C35 = 0,'Network Data'!D35 = 0,'Network Data'!G35&gt;0,'Network Data'!F35=1),SUBSTITUTE('Network Data'!B35," ","")&amp;"_P"&amp;" = Flowfrom("&amp;SUBSTITUTE('Network Data'!B35," ","")&amp;") - "&amp;SUBSTITUTE('Network Data'!B35," ","")&amp;"_EX", IF(AND('Network Data'!$C$6=1,'Network Data'!$C$7=1,'Network Data'!C35 = 0,'Network Data'!D35 = 0,'Network Data'!G35&gt;0,'Network Data'!F35=0),SUBSTITUTE('Network Data'!B35," ","")&amp;"_P"&amp;" = Flowfrom("&amp;SUBSTITUTE('Network Data'!B35," ","")&amp;") - "&amp;SUBSTITUTE('Network Data'!B35," ","")&amp;"_R"&amp;" - "&amp;SUBSTITUTE('Network Data'!B35," ","")&amp;"_U", IF(AND('Network Data'!$C$6=0,'Network Data'!$C$7=0,'Network Data'!C35 = 0,'Network Data'!D35 = 0,'Network Data'!G35&gt;0,'Network Data'!F35=0),SUBSTITUTE('Network Data'!B35," ","")&amp;"_P"&amp;" = Flowfrom("&amp;SUBSTITUTE('Network Data'!B35," ","")&amp;") ", ""))))))))))))))</f>
        <v/>
      </c>
      <c r="BD29" t="str">
        <f>IF(AND('Network Data'!$C$6=1,'Network Data'!$C$7=1,'Network Data'!C35 = 0, 'Network Data'!D35=1,'Network Data'!F35=1,'Network Data'!G35&gt;0), SUBSTITUTE('Network Data'!B35," ","")&amp;"_U"&amp;" = Flowto("&amp;SUBSTITUTE('Network Data'!B35," ","")&amp;") - "&amp;SUBSTITUTE('Network Data'!B35," ","")&amp;"_NPP"&amp;" - "&amp;SUBSTITUTE('Network Data'!B35," ","")&amp;"_R"&amp;" - "&amp;SUBSTITUTE('Network Data'!B35," ","")&amp;"_EX", IF(AND('Network Data'!$C$6=0,'Network Data'!$C$7=1,'Network Data'!C35 = 0, 'Network Data'!D35=1,'Network Data'!F35=1,'Network Data'!G35&gt;0), SUBSTITUTE('Network Data'!B35," ","")&amp;"_U"&amp;" = Flowto("&amp;SUBSTITUTE('Network Data'!B35," ","")&amp;") - "&amp;SUBSTITUTE('Network Data'!B35," ","")&amp;"_P"&amp;" - "&amp;SUBSTITUTE('Network Data'!B35," ","")&amp;"_EX", IF(AND('Network Data'!$C$6=0,'Network Data'!$C$7=1,'Network Data'!C35 = 0, 'Network Data'!D35=1,'Network Data'!F35=0,'Network Data'!G35&gt;0), SUBSTITUTE('Network Data'!B35," ","")&amp;"_U"&amp;" = Flowto("&amp;SUBSTITUTE('Network Data'!B35," ","")&amp;") - "&amp;SUBSTITUTE('Network Data'!B35," ","")&amp;"_P",IF(AND('Network Data'!$C$6=1,'Network Data'!$C$7=1,'Network Data'!C35 = 0, 'Network Data'!D35=0,'Network Data'!F35=1,'Network Data'!G35&gt;0), SUBSTITUTE('Network Data'!B35," ","")&amp;"_U"&amp;" = Flowto("&amp;SUBSTITUTE('Network Data'!B35," ","")&amp;") - "&amp;SUBSTITUTE('Network Data'!B35," ","")&amp;"_P"&amp;" - "&amp;SUBSTITUTE('Network Data'!B35," ","")&amp;"_R"&amp;" - "&amp;SUBSTITUTE('Network Data'!B35," ","")&amp;"_EX", IF(AND('Network Data'!$C$6=0,'Network Data'!$C$7=1,'Network Data'!C35 = 0, 'Network Data'!D35=0,'Network Data'!F35=1,'Network Data'!G35&gt;0), SUBSTITUTE('Network Data'!B35," ","")&amp;"_U"&amp;" = Flowto("&amp;SUBSTITUTE('Network Data'!B35," ","")&amp;") - "&amp;SUBSTITUTE('Network Data'!B35," ","")&amp;"_P"&amp;" - "&amp;SUBSTITUTE('Network Data'!B35," ","")&amp;"_EX", IF(AND('Network Data'!$C$6=0,'Network Data'!$C$7=1,'Network Data'!C35 = 0, 'Network Data'!D35=0,'Network Data'!F35=0,'Network Data'!G35&gt;0), SUBSTITUTE('Network Data'!B35," ","")&amp;"_U"&amp;" = Flowto("&amp;SUBSTITUTE('Network Data'!B35," ","")&amp;") - "&amp;SUBSTITUTE('Network Data'!B35," ","")&amp;"_P",IF(AND('Network Data'!$C$6=1,'Network Data'!$C$7=1,'Network Data'!C35 = 0, 'Network Data'!D35=0,'Network Data'!F35=0,'Network Data'!G35&gt;0), SUBSTITUTE('Network Data'!B35," ","")&amp;"_U"&amp;" = Flowto("&amp;SUBSTITUTE('Network Data'!B35," ","")&amp;") - "&amp;SUBSTITUTE('Network Data'!B35," ","")&amp;"_P - "&amp;SUBSTITUTE('Network Data'!B35," ","")&amp;"_R","")))))))</f>
        <v/>
      </c>
      <c r="BH29" t="str">
        <f>IF(AND('Network Data'!$C$6 = 1, 'Network Data'!C35 = 0, 'Network Data'!D35 = 0,'Network Data'!G35 &gt; 0, 'Network Data'!T35 &gt; 0),SUBSTITUTE('Network Data'!B35," ","")&amp;"_AE"&amp;" = "&amp;SUBSTITUTE('Network Data'!B35," ","")&amp;"_P"&amp;" + "&amp;SUBSTITUTE('Network Data'!B35," ","")&amp;"_R", IF(AND('Network Data'!$C$6 = 0, 'Network Data'!C35 = 0, 'Network Data'!D35 = 0,'Network Data'!G35 &gt; 0, 'Network Data'!T35 &gt; 0),SUBSTITUTE('Network Data'!B35," ","")&amp;" = "&amp;SUBSTITUTE('Network Data'!B35," ","")&amp;"_P",IF(AND('Network Data'!$C$6 = 1, 'Network Data'!C35 = 0, 'Network Data'!D35 = 0,'Network Data'!G35 &gt; 0, 'Network Data'!U35 &gt; 0),SUBSTITUTE('Network Data'!B35," ","")&amp;"_AE"&amp;" = "&amp;SUBSTITUTE('Network Data'!B35," ","")&amp;"_P"&amp;" + "&amp;SUBSTITUTE('Network Data'!B35," ","")&amp;"_R", IF(AND('Network Data'!$C$6 = 0, 'Network Data'!C35 = 0, 'Network Data'!D35 = 0,'Network Data'!G35 &gt; 0, 'Network Data'!U35 &gt; 0),SUBSTITUTE('Network Data'!B35," ","")&amp;" = "&amp;SUBSTITUTE('Network Data'!B35," ","")&amp;"_P",""))))</f>
        <v/>
      </c>
      <c r="BL29" t="str">
        <f xml:space="preserve"> IF('Network Data'!W35 &gt; 0, 'Network Data'!W35, "")</f>
        <v/>
      </c>
      <c r="BR29" t="str">
        <f>IF('Network Data'!V35&gt;0,SUBSTITUTE('Network Data'!V35, ",",""),"")</f>
        <v/>
      </c>
      <c r="BZ29" t="str">
        <f>IF(AND('Network Data'!$C$6=1,'Network Data'!C35=0,'Network Data'!D35=1,'Network Data'!G35&gt;0),SUBSTITUTE('Network Data'!B35," ","")&amp;"_GPP: CO2 -&gt; "&amp;SUBSTITUTE('Network Data'!B35," ",""),"")</f>
        <v/>
      </c>
      <c r="CB29" s="98"/>
      <c r="CD29" t="str">
        <f>IF(AND('Network Data'!$C$6 = 1,'Network Data'!C35 = 0, 'Network Data'!D35 = 1, 'Network Data'!G35 &gt; 0), SUBSTITUTE('Network Data'!B35, " ", "")&amp;"_R: "&amp;SUBSTITUTE('Network Data'!B35, " ", "")&amp;" -&gt; CO2", "")</f>
        <v/>
      </c>
      <c r="CE29" t="str">
        <f>IF(AND('Network Data'!$C$6 = 1,'Network Data'!C35 = 0, 'Network Data'!D35 = 0, 'Network Data'!G35 &gt; 0), SUBSTITUTE('Network Data'!B35, " ", "")&amp;"_R: "&amp;SUBSTITUTE('Network Data'!B35, " ", "")&amp;" -&gt; CO2", "")</f>
        <v/>
      </c>
      <c r="CG29" s="98"/>
      <c r="CI29" t="str">
        <f>IF(AND('Network Data'!C35 = 1, 'Network Data'!E35 = 1, 'Network Data'!G35 &gt; 0), SUBSTITUTE('Network Data'!B35, " ", "")&amp;"NLNode_IN: "&amp;SUBSTITUTE('Network Data'!B35, " ", "")&amp;"NLNodeInput -&gt; "&amp;SUBSTITUTE('Network Data'!B35, ",", "")&amp;"NLNode", IF(AND('Network Data'!C35 = 0, 'Network Data'!E35 = 1, 'Network Data'!G35 &gt; 0), SUBSTITUTE('Network Data'!B35, " ", "")&amp;"_IN: "&amp;SUBSTITUTE('Network Data'!B35, " ", "")&amp;"Input -&gt; "&amp;SUBSTITUTE('Network Data'!B35, ",", ""),""))</f>
        <v/>
      </c>
      <c r="CK29" s="98"/>
      <c r="CM29" t="str">
        <f>IF(AND('Network Data'!C35 = 1, 'Network Data'!F35 = 1, 'Network Data'!G35 &gt; 0), SUBSTITUTE('Network Data'!B35, " ", "")&amp;"NLNode_EX: "&amp;SUBSTITUTE('Network Data'!B35, " ", "")&amp;"NLNode -&gt; "&amp;SUBSTITUTE('Network Data'!B35, ",", "")&amp;"NLNodeExport", IF(AND('Network Data'!C35 = 0, 'Network Data'!F35 = 1, 'Network Data'!G35 &gt; 0), SUBSTITUTE('Network Data'!B35, " ", "")&amp;"_EX: "&amp;SUBSTITUTE('Network Data'!B35, " ", "")&amp;" -&gt; "&amp;SUBSTITUTE('Network Data'!B35, ",", "")&amp;"Export",""))</f>
        <v/>
      </c>
      <c r="CP29" t="str">
        <f>IF(AND('Network Data'!$C$6=1, 'Network Data'!C35=0,'Network Data'!D35=1,'Network Data'!G35&gt;0, 'Network Data'!L35&gt;0), SUBSTITUTE('Network Data'!B35," ",".")&amp;"_GPP &gt; "&amp;SUBSTITUTE('Network Data'!L35," ","."), IF(AND('Network Data'!$C$6=1, 'Network Data'!C35=0,'Network Data'!D35=0,'Network Data'!G35&gt;0, 'Network Data'!L35&gt;0), SUBSTITUTE('Network Data'!B35," ",".")&amp;"Q &gt; "&amp;SUBSTITUTE('Network Data'!L35," ","."), IF(AND('Network Data'!$C$6=0, 'Network Data'!C35=0,'Network Data'!D35=0,'Network Data'!G35&gt;0, 'Network Data'!L35&gt;0), SUBSTITUTE('Network Data'!B35," ",".")&amp;"Q &gt; "&amp;SUBSTITUTE('Network Data'!L35," ","."),"")))</f>
        <v/>
      </c>
      <c r="CQ29" t="str">
        <f>IF(AND('Network Data'!$C$6=1, 'Network Data'!C35=0,'Network Data'!D35=0,'Network Data'!G35&gt;0, 'Network Data'!L35&gt;0), SUBSTITUTE('Network Data'!B35," ",".")&amp;"Q &gt; "&amp;SUBSTITUTE('Network Data'!L35," ","."), IF(AND('Network Data'!$C$6=0, 'Network Data'!C35=0,'Network Data'!D35=0,'Network Data'!G35&gt;0, 'Network Data'!L35&gt;0), SUBSTITUTE('Network Data'!B35," ",".")&amp;"Q &gt; "&amp;SUBSTITUTE('Network Data'!L35," ","."),""))</f>
        <v/>
      </c>
      <c r="CR29" t="str">
        <f>IF(AND('Network Data'!$C$6=1, 'Network Data'!C35=0,'Network Data'!D35=1,'Network Data'!G35&gt;0, 'Network Data'!M35&gt;0), SUBSTITUTE('Network Data'!B35," ",".")&amp;"_GPP &lt; "&amp;SUBSTITUTE('Network Data'!M35," ","."),"")</f>
        <v/>
      </c>
      <c r="CS29" t="str">
        <f>IF(AND('Network Data'!$C$6=1, 'Network Data'!C35=0,'Network Data'!D35=0,'Network Data'!G35&gt;0, 'Network Data'!M35&gt;0), SUBSTITUTE('Network Data'!B35," ",".")&amp;"Q &lt; "&amp;SUBSTITUTE('Network Data'!M35," ","."),IF(AND('Network Data'!$C$6=0, 'Network Data'!C35=0,'Network Data'!D35=0,'Network Data'!G35&gt;0, 'Network Data'!M35&gt;0), SUBSTITUTE('Network Data'!B35," ",".")&amp;"Q &lt; "&amp;SUBSTITUTE('Network Data'!M35," ","."),""))</f>
        <v/>
      </c>
      <c r="CT29" t="str">
        <f>IF('Network Data'!M35&lt;'Network Data'!L35, "Warning, incompatible constraint", "" )</f>
        <v/>
      </c>
      <c r="CU29" t="str">
        <f>IF(AND('Network Data'!$C$6=1, 'Network Data'!C35 = 0, 'Network Data'!D35 = 1, 'Network Data'!G35 &gt; 0, 'Network Data'!N35&gt;0), SUBSTITUTE('Network Data'!B35, " ", ".")&amp;"_NPP"&amp;" &gt; "&amp;SUBSTITUTE('Network Data'!N35, ",","."), "")</f>
        <v/>
      </c>
      <c r="CV29" t="str">
        <f>IF(AND('Network Data'!$C$6=1, 'Network Data'!C35 = 0, 'Network Data'!D35 = 0, 'Network Data'!G35 &gt; 0, 'Network Data'!N35&gt;0), SUBSTITUTE('Network Data'!B35, " ", ".")&amp;"_P"&amp;" &gt; "&amp;SUBSTITUTE('Network Data'!N35, ",","."), IF(AND('Network Data'!$C$6=0, 'Network Data'!C35 = 0, 'Network Data'!G35 &gt; 0, 'Network Data'!N35&gt;0), SUBSTITUTE('Network Data'!B35, " ", ".")&amp;"_P"&amp;" &gt; "&amp;SUBSTITUTE('Network Data'!N35, ",","."),""))</f>
        <v/>
      </c>
      <c r="CW29" t="str">
        <f>IF(AND('Network Data'!$C$6=1, 'Network Data'!C35 = 0, 'Network Data'!D35 = 1, 'Network Data'!G35 &gt; 0, 'Network Data'!O35&gt;0), SUBSTITUTE('Network Data'!B35, " ", ".")&amp;"_NPP"&amp;" &lt; "&amp;SUBSTITUTE('Network Data'!O35, ",","."), "")</f>
        <v/>
      </c>
      <c r="CX29" t="str">
        <f>IF(AND('Network Data'!$C$6=1, 'Network Data'!C35 = 0, 'Network Data'!D35 = 0, 'Network Data'!G35 &gt; 0, 'Network Data'!O35&gt;0), SUBSTITUTE('Network Data'!B35, " ", ".")&amp;"_P"&amp;" &lt; "&amp;SUBSTITUTE('Network Data'!O35, ",","."), IF(AND('Network Data'!$C$6=0, 'Network Data'!C35 = 0, 'Network Data'!G35 &gt; 0, 'Network Data'!O35&gt;0), SUBSTITUTE('Network Data'!B35, " ", ".")&amp;"_P"&amp;" &lt; "&amp;SUBSTITUTE('Network Data'!O35, ",","."),""))</f>
        <v/>
      </c>
      <c r="CY29" t="str">
        <f>IF('Network Data'!O35&lt;'Network Data'!N35, "Warning, incompatible constraint", "" )</f>
        <v/>
      </c>
      <c r="CZ29" t="str">
        <f>IF(AND('Network Data'!$C$6 = 1, 'Network Data'!C35 = 0, 'Network Data'!D35 = 1, 'Network Data'!G35 &gt; 0, 'Network Data'!P35 &gt; 0), SUBSTITUTE('Network Data'!B35, " ", ".")&amp;"_R &gt; "&amp;SUBSTITUTE('Network Data'!P35, ",","."),"")</f>
        <v/>
      </c>
      <c r="DA29" t="str">
        <f>IF(AND('Network Data'!$C$6 = 1, 'Network Data'!C35 = 0, 'Network Data'!D35 = 0, 'Network Data'!G35 &gt; 0, 'Network Data'!P35 &gt; 0), SUBSTITUTE('Network Data'!B35, " ", ".")&amp;"_R &gt; "&amp;SUBSTITUTE('Network Data'!P35, ",","."),"")</f>
        <v/>
      </c>
      <c r="DB29" t="str">
        <f>IF(AND('Network Data'!$C$6 = 1, 'Network Data'!C35 = 0, 'Network Data'!D35 = 1, 'Network Data'!G35 &gt; 0, 'Network Data'!Q35 &gt; 0), SUBSTITUTE('Network Data'!B35, " ", ".")&amp;"_R &lt; "&amp;SUBSTITUTE('Network Data'!Q35, ",","."),"")</f>
        <v/>
      </c>
      <c r="DC29" t="str">
        <f>IF(AND('Network Data'!$C$6 = 1, 'Network Data'!C35 = 0, 'Network Data'!D35 = 0, 'Network Data'!G35 &gt; 0, 'Network Data'!Q35 &gt; 0), SUBSTITUTE('Network Data'!B35, " ", ".")&amp;"_R &lt; "&amp;SUBSTITUTE('Network Data'!Q35, ",","."),"")</f>
        <v/>
      </c>
      <c r="DD29" t="str">
        <f>IF(AND('Network Data'!$C$7 = 1, 'Network Data'!C35 = 0, 'Network Data'!D35 =1, 'Network Data'!G35 &gt; 0, 'Network Data'!R35 &gt; 0), SUBSTITUTE('Network Data'!B35, ",",".")&amp;"_U &gt; "&amp;SUBSTITUTE('Network Data'!R35, ",","."),"")</f>
        <v/>
      </c>
      <c r="DE29" t="str">
        <f>IF(AND('Network Data'!$C$7 = 1, 'Network Data'!C35 = 0, 'Network Data'!D35 =0, 'Network Data'!G35 &gt; 0, 'Network Data'!R35 &gt; 0), SUBSTITUTE('Network Data'!B35, ",",".")&amp;"_U &gt; "&amp;SUBSTITUTE('Network Data'!R35, ",","."),"")</f>
        <v/>
      </c>
      <c r="DF29" t="str">
        <f>IF(AND('Network Data'!$C$7 = 1, 'Network Data'!C35 = 0, 'Network Data'!D35 = 1, 'Network Data'!G35 &gt; 0, 'Network Data'!S35 &gt; 0), SUBSTITUTE('Network Data'!B35, ",",".")&amp;"_U &lt; "&amp;SUBSTITUTE('Network Data'!S35, ",","."),"")</f>
        <v/>
      </c>
      <c r="DG29" t="str">
        <f>IF(AND('Network Data'!$C$7 = 1, 'Network Data'!C35 = 0, 'Network Data'!D35 = 0, 'Network Data'!G35 &gt; 0, 'Network Data'!S35 &gt; 0), SUBSTITUTE('Network Data'!B35, ",",".")&amp;"_U &lt; "&amp;SUBSTITUTE('Network Data'!S35, ",","."),"")</f>
        <v/>
      </c>
      <c r="DJ29" t="str">
        <f>IF(AND('Network Data'!C35 = 0, 'Network Data'!E35 = 1,'Network Data'!G35 &gt; 0, 'Network Data'!H35 &gt; 0), SUBSTITUTE('Network Data'!B35, " ", ".")&amp;"_IN &gt; "&amp;SUBSTITUTE('Network Data'!H35,",","."), IF(AND('Network Data'!C35 = 1, 'Network Data'!E35 = 1,'Network Data'!G35 &gt; 0, 'Network Data'!H35 &gt; 0), SUBSTITUTE('Network Data'!B35, " ", ".")&amp;"NLNode_IN &gt; "&amp;SUBSTITUTE('Network Data'!H35,",","."), ""))</f>
        <v/>
      </c>
      <c r="DL29" t="str">
        <f>IF(AND('Network Data'!C35 = 0, 'Network Data'!E35 = 1,'Network Data'!G35 &gt; 0, 'Network Data'!I35 &gt; 0), SUBSTITUTE('Network Data'!B35, " ", ".")&amp;"_IN &lt; "&amp;SUBSTITUTE('Network Data'!I35,",","."), IF(AND('Network Data'!C35 = 1, 'Network Data'!E35 = 1,'Network Data'!G35 &gt; 0, 'Network Data'!H35 &gt; 0), SUBSTITUTE('Network Data'!B35, " ", ".")&amp;"NLNode_IN &lt; "&amp;SUBSTITUTE('Network Data'!I35,",","."), ""))</f>
        <v/>
      </c>
      <c r="DP29" t="str">
        <f>IF(AND('Network Data'!C35 = 0, 'Network Data'!F35 = 1,'Network Data'!G35 &gt; 0, 'Network Data'!J35 &gt; 0), SUBSTITUTE('Network Data'!B35, " ", ".")&amp;"_EX &gt; "&amp;SUBSTITUTE('Network Data'!J35,",","."), IF(AND('Network Data'!C35 = 1, 'Network Data'!F35 = 1,'Network Data'!G35 &gt; 0, 'Network Data'!J35 &gt; 0), SUBSTITUTE('Network Data'!B35, " ", ".")&amp;"NLNode_EX &gt; "&amp;SUBSTITUTE('Network Data'!J35,",","."), ""))</f>
        <v/>
      </c>
      <c r="DR29" t="str">
        <f>IF(AND('Network Data'!C35 = 0, 'Network Data'!F35 = 1,'Network Data'!G35 &gt; 0, 'Network Data'!K35 &gt; 0), SUBSTITUTE('Network Data'!B35, " ", ".")&amp;"_EX &lt; "&amp;SUBSTITUTE('Network Data'!K35,",","."), IF(AND('Network Data'!C35 = 1, 'Network Data'!F35 = 1,'Network Data'!G35 &gt; 0, 'Network Data'!K35 &gt; 0), SUBSTITUTE('Network Data'!B35, " ", ".")&amp;"NLNode_EX &lt; "&amp;SUBSTITUTE('Network Data'!K35,",","."), ""))</f>
        <v/>
      </c>
      <c r="DV29" t="str">
        <f>IF(AND('Network Data'!C35=0, 'Network Data'!D35=0, 'Network Data'!G35&gt;0, 'Network Data'!T35&gt;0), SUBSTITUTE('Network Data'!B35," ",".")&amp;"_AE &gt; "&amp;SUBSTITUTE('Network Data'!T35,",","."),"")</f>
        <v/>
      </c>
      <c r="DW29" t="str">
        <f>IF(AND('Network Data'!C35=0, 'Network Data'!D35=0, 'Network Data'!G35&gt;0, 'Network Data'!U35&gt;0), SUBSTITUTE('Network Data'!B35," ",".")&amp;"_AE &lt; "&amp;SUBSTITUTE('Network Data'!U35,",","."),"")</f>
        <v/>
      </c>
      <c r="EA29" t="str">
        <f>IF(AND('Network Data'!X35 &gt;0), 'Network Data'!X35, "")</f>
        <v/>
      </c>
      <c r="EB29" s="22"/>
      <c r="EC29" s="22"/>
      <c r="FD29"/>
      <c r="FE29"/>
      <c r="FF29"/>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row>
    <row r="30" spans="1:218" x14ac:dyDescent="0.3">
      <c r="A30" s="7">
        <v>25</v>
      </c>
      <c r="B30" t="str">
        <f>IF(AND('Network Data'!C36 = 0, 'Network Data'!G36 &gt;0), SUBSTITUTE('Network Data'!B36, " ", ""), IF(AND('Network Data'!C36 = 1, 'Network Data'!G36 &gt; 0), SUBSTITUTE('Network Data'!B36&amp;"NLNode", " ",""), ""))</f>
        <v/>
      </c>
      <c r="H30" s="98"/>
      <c r="AE30" t="str">
        <f>IF(AND('Network Data'!C36 = 0, 'Network Data'!G36 &gt;0), SUBSTITUTE('Network Data'!B36, " ", "")&amp;" = "&amp;SUBSTITUTE('Network Data'!G36, ",", "."), "")</f>
        <v/>
      </c>
      <c r="AF30" t="str">
        <f>IF(AND('Network Data'!C36 = 1, 'Network Data'!G36 &gt;0), SUBSTITUTE('Network Data'!B36, " ", "")&amp;"NLNode"&amp;" = "&amp;SUBSTITUTE('Network Data'!G36, ",", "."), "")</f>
        <v/>
      </c>
      <c r="AM30" t="str">
        <f>IF(AND('Network Data'!C36 = 0, 'Network Data'!G36 &gt; 0, 'Network Data'!E36 = 1), SUBSTITUTE('Network Data'!B36, " ", "")&amp;"Input", IF(AND('Network Data'!C36 = 1, 'Network Data'!G36 &gt; 0, 'Network Data'!E36 = 1), SUBSTITUTE('Network Data'!B36, " ", "")&amp;"NLNodeInput",""))</f>
        <v/>
      </c>
      <c r="AN30" t="str">
        <f>IF(AND('Network Data'!C36 = 0, 'Network Data'!G36 &gt; 0, 'Network Data'!F36 = 1), SUBSTITUTE('Network Data'!B36, " ", "")&amp;"Export", IF(AND('Network Data'!C36 = 1, 'Network Data'!G36 &gt; 0, 'Network Data'!F36 = 1), SUBSTITUTE('Network Data'!B36, " ", "")&amp;"NLNodeExport",""))</f>
        <v/>
      </c>
      <c r="AV30" t="str">
        <f>IF(AND('Network Data'!$C$6=1, 'Network Data'!C36 = 0, 'Network Data'!D36=1,'Network Data'!G36&gt;0,'Network Data'!E36=1), SUBSTITUTE('Network Data'!B36," ","")&amp;"_GPP"&amp;" = "&amp;"Flowto("&amp;SUBSTITUTE('Network Data'!B36," ","")&amp;")"&amp;" - "&amp;SUBSTITUTE('Network Data'!B36," ","")&amp;"_IN", IF(AND('Network Data'!$C$6=1, 'Network Data'!C36 = 0, 'Network Data'!D36=1,'Network Data'!G36&gt;0,'Network Data'!E36=0), SUBSTITUTE('Network Data'!B36," ","")&amp;"_GPP"&amp;" = "&amp;"Flowto("&amp;SUBSTITUTE('Network Data'!B36," ","")&amp;")", IF(OR('Network Data'!$C$6=1, 'Network Data'!$C$6=0), IF(AND('Network Data'!C36 = 0,'Network Data'!G36&gt;0,'Network Data'!E36=1), SUBSTITUTE('Network Data'!B36," ","")&amp;"_Q"&amp;" = "&amp;"Flowto("&amp;SUBSTITUTE('Network Data'!B36," ","")&amp;")"&amp;" - "&amp;SUBSTITUTE('Network Data'!B36," ","")&amp;"_IN", IF(AND('Network Data'!C36 = 0,'Network Data'!G36&gt;0,'Network Data'!E36=0), SUBSTITUTE('Network Data'!B36," ","")&amp;"_Q"&amp;" = "&amp;"Flowto("&amp;SUBSTITUTE('Network Data'!B36," ","")&amp;")","")))))</f>
        <v/>
      </c>
      <c r="AZ30" t="str">
        <f>IF(AND('Network Data'!$C$6=1,'Network Data'!$C$7=1,'Network Data'!C36 = 0,'Network Data'!D36 = 1,'Network Data'!G36&gt;0,'Network Data'!F36=1),SUBSTITUTE('Network Data'!B36," ","")&amp;"_NPP"&amp;" = Flowfrom("&amp;SUBSTITUTE('Network Data'!B36," ","")&amp;") - "&amp;SUBSTITUTE('Network Data'!B36," ","")&amp;"_R"&amp;" - "&amp;SUBSTITUTE('Network Data'!B36," ","")&amp;"_U"&amp;" - "&amp;SUBSTITUTE('Network Data'!B36," ","")&amp;"_EX", IF(AND('Network Data'!$C$6=1,'Network Data'!$C$7=0,'Network Data'!C36 = 0,'Network Data'!D36 = 1,'Network Data'!G36&gt;0,'Network Data'!F36=1),SUBSTITUTE('Network Data'!B36," ","")&amp;"_NPP"&amp;" = Flowfrom("&amp;SUBSTITUTE('Network Data'!B36," ","")&amp;") - "&amp;SUBSTITUTE('Network Data'!B36," ","")&amp;"_R - "&amp;SUBSTITUTE('Network Data'!B36," ","")&amp;"_EX", IF(AND('Network Data'!$C$6=0,'Network Data'!$C$7=1,'Network Data'!C36 = 0,'Network Data'!D36 = 1,'Network Data'!G36&gt;0,'Network Data'!F36=0),SUBSTITUTE('Network Data'!B36," ","")&amp;"_NPP"&amp;" = Flowfrom("&amp;SUBSTITUTE('Network Data'!B36," ","")&amp;") - "&amp;SUBSTITUTE('Network Data'!B36," ","")&amp;"_U - "&amp;SUBSTITUTE('Network Data'!B36," ","")&amp;"_EX", IF(AND('Network Data'!$C$6=1,'Network Data'!$C$7=0,'Network Data'!C36 = 0,'Network Data'!D36 = 1,'Network Data'!G36&gt;0,'Network Data'!F36=0),SUBSTITUTE('Network Data'!B36," ","")&amp;"_NPP"&amp;" = Flowfrom("&amp;SUBSTITUTE('Network Data'!B36," ","")&amp;") - "&amp;SUBSTITUTE('Network Data'!B36," ","")&amp;"_R", IF(AND('Network Data'!$C$6=0,'Network Data'!$C$7=0,'Network Data'!C36 = 0,'Network Data'!D36 = 1,'Network Data'!G36&gt;0,'Network Data'!F36=1),SUBSTITUTE('Network Data'!B36," ","")&amp;"_NPP"&amp;" = Flowfrom("&amp;SUBSTITUTE('Network Data'!B36," ","")&amp;") - "&amp;SUBSTITUTE('Network Data'!B36," ","")&amp;"_EX", IF(AND('Network Data'!$C$6=1,'Network Data'!$C$7=1,'Network Data'!C36 = 0,'Network Data'!D36 = 1,'Network Data'!G36&gt;0,'Network Data'!F36=0),SUBSTITUTE('Network Data'!B36," ","")&amp;"_NPP"&amp;" = Flowfrom("&amp;SUBSTITUTE('Network Data'!B36," ","")&amp;") - "&amp;SUBSTITUTE('Network Data'!B36," ","")&amp;"_R"&amp;" - "&amp;SUBSTITUTE('Network Data'!B36," ","")&amp;"_U", IF(AND('Network Data'!$C$6=0,'Network Data'!$C$7=0,'Network Data'!C36 = 0,'Network Data'!D36 = 1,'Network Data'!G36&gt;0,'Network Data'!F36=0),SUBSTITUTE('Network Data'!B36," ","")&amp;"_NPP"&amp;" = Flowfrom("&amp;SUBSTITUTE('Network Data'!B36," ","")&amp;") ", IF(AND('Network Data'!$C$6=1,'Network Data'!$C$7=1,'Network Data'!C36 = 0,'Network Data'!D36 = 0,'Network Data'!G36&gt;0,'Network Data'!F36=1),SUBSTITUTE('Network Data'!B36," ","")&amp;"_P"&amp;" = Flowfrom("&amp;SUBSTITUTE('Network Data'!B36," ","")&amp;") - "&amp;SUBSTITUTE('Network Data'!B36," ","")&amp;"_R"&amp;" - "&amp;SUBSTITUTE('Network Data'!B36," ","")&amp;"_U"&amp;" - "&amp;SUBSTITUTE('Network Data'!B36," ","")&amp;"_EX", IF(AND('Network Data'!$C$6=1,'Network Data'!$C$7=0,'Network Data'!C36 = 0,'Network Data'!D36 = 0,'Network Data'!G36&gt;0,'Network Data'!F36=1),SUBSTITUTE('Network Data'!B36," ","")&amp;"_P"&amp;" = Flowfrom("&amp;SUBSTITUTE('Network Data'!B36," ","")&amp;") - "&amp;SUBSTITUTE('Network Data'!B36," ","")&amp;"_R - "&amp;SUBSTITUTE('Network Data'!B36," ","")&amp;"_EX", IF(AND('Network Data'!$C$6=0,'Network Data'!$C$7=1,'Network Data'!C36 = 0,'Network Data'!D36 = 0,'Network Data'!G36&gt;0,'Network Data'!F36=0),SUBSTITUTE('Network Data'!B36," ","")&amp;"_P"&amp;" = Flowfrom("&amp;SUBSTITUTE('Network Data'!B36," ","")&amp;") - "&amp;SUBSTITUTE('Network Data'!B36," ","")&amp;"_U - "&amp;SUBSTITUTE('Network Data'!B36," ","")&amp;"_EX", IF(AND('Network Data'!$C$6=1,'Network Data'!$C$7=0,'Network Data'!C36 = 0,'Network Data'!D36 = 0,'Network Data'!G36&gt;0,'Network Data'!F36=0),SUBSTITUTE('Network Data'!B36," ","")&amp;"_P"&amp;" = Flowfrom("&amp;SUBSTITUTE('Network Data'!B36," ","")&amp;") - "&amp;SUBSTITUTE('Network Data'!B36," ","")&amp;"_R", IF(AND('Network Data'!$C$6=0,'Network Data'!$C$7=0,'Network Data'!C36 = 0,'Network Data'!D36 = 0,'Network Data'!G36&gt;0,'Network Data'!F36=1),SUBSTITUTE('Network Data'!B36," ","")&amp;"_P"&amp;" = Flowfrom("&amp;SUBSTITUTE('Network Data'!B36," ","")&amp;") - "&amp;SUBSTITUTE('Network Data'!B36," ","")&amp;"_EX", IF(AND('Network Data'!$C$6=1,'Network Data'!$C$7=1,'Network Data'!C36 = 0,'Network Data'!D36 = 0,'Network Data'!G36&gt;0,'Network Data'!F36=0),SUBSTITUTE('Network Data'!B36," ","")&amp;"_P"&amp;" = Flowfrom("&amp;SUBSTITUTE('Network Data'!B36," ","")&amp;") - "&amp;SUBSTITUTE('Network Data'!B36," ","")&amp;"_R"&amp;" - "&amp;SUBSTITUTE('Network Data'!B36," ","")&amp;"_U", IF(AND('Network Data'!$C$6=0,'Network Data'!$C$7=0,'Network Data'!C36 = 0,'Network Data'!D36 = 0,'Network Data'!G36&gt;0,'Network Data'!F36=0),SUBSTITUTE('Network Data'!B36," ","")&amp;"_P"&amp;" = Flowfrom("&amp;SUBSTITUTE('Network Data'!B36," ","")&amp;") ", ""))))))))))))))</f>
        <v/>
      </c>
      <c r="BD30" t="str">
        <f>IF(AND('Network Data'!$C$6=1,'Network Data'!$C$7=1,'Network Data'!C36 = 0, 'Network Data'!D36=1,'Network Data'!F36=1,'Network Data'!G36&gt;0), SUBSTITUTE('Network Data'!B36," ","")&amp;"_U"&amp;" = Flowto("&amp;SUBSTITUTE('Network Data'!B36," ","")&amp;") - "&amp;SUBSTITUTE('Network Data'!B36," ","")&amp;"_NPP"&amp;" - "&amp;SUBSTITUTE('Network Data'!B36," ","")&amp;"_R"&amp;" - "&amp;SUBSTITUTE('Network Data'!B36," ","")&amp;"_EX", IF(AND('Network Data'!$C$6=0,'Network Data'!$C$7=1,'Network Data'!C36 = 0, 'Network Data'!D36=1,'Network Data'!F36=1,'Network Data'!G36&gt;0), SUBSTITUTE('Network Data'!B36," ","")&amp;"_U"&amp;" = Flowto("&amp;SUBSTITUTE('Network Data'!B36," ","")&amp;") - "&amp;SUBSTITUTE('Network Data'!B36," ","")&amp;"_P"&amp;" - "&amp;SUBSTITUTE('Network Data'!B36," ","")&amp;"_EX", IF(AND('Network Data'!$C$6=0,'Network Data'!$C$7=1,'Network Data'!C36 = 0, 'Network Data'!D36=1,'Network Data'!F36=0,'Network Data'!G36&gt;0), SUBSTITUTE('Network Data'!B36," ","")&amp;"_U"&amp;" = Flowto("&amp;SUBSTITUTE('Network Data'!B36," ","")&amp;") - "&amp;SUBSTITUTE('Network Data'!B36," ","")&amp;"_P",IF(AND('Network Data'!$C$6=1,'Network Data'!$C$7=1,'Network Data'!C36 = 0, 'Network Data'!D36=0,'Network Data'!F36=1,'Network Data'!G36&gt;0), SUBSTITUTE('Network Data'!B36," ","")&amp;"_U"&amp;" = Flowto("&amp;SUBSTITUTE('Network Data'!B36," ","")&amp;") - "&amp;SUBSTITUTE('Network Data'!B36," ","")&amp;"_P"&amp;" - "&amp;SUBSTITUTE('Network Data'!B36," ","")&amp;"_R"&amp;" - "&amp;SUBSTITUTE('Network Data'!B36," ","")&amp;"_EX", IF(AND('Network Data'!$C$6=0,'Network Data'!$C$7=1,'Network Data'!C36 = 0, 'Network Data'!D36=0,'Network Data'!F36=1,'Network Data'!G36&gt;0), SUBSTITUTE('Network Data'!B36," ","")&amp;"_U"&amp;" = Flowto("&amp;SUBSTITUTE('Network Data'!B36," ","")&amp;") - "&amp;SUBSTITUTE('Network Data'!B36," ","")&amp;"_P"&amp;" - "&amp;SUBSTITUTE('Network Data'!B36," ","")&amp;"_EX", IF(AND('Network Data'!$C$6=0,'Network Data'!$C$7=1,'Network Data'!C36 = 0, 'Network Data'!D36=0,'Network Data'!F36=0,'Network Data'!G36&gt;0), SUBSTITUTE('Network Data'!B36," ","")&amp;"_U"&amp;" = Flowto("&amp;SUBSTITUTE('Network Data'!B36," ","")&amp;") - "&amp;SUBSTITUTE('Network Data'!B36," ","")&amp;"_P",IF(AND('Network Data'!$C$6=1,'Network Data'!$C$7=1,'Network Data'!C36 = 0, 'Network Data'!D36=0,'Network Data'!F36=0,'Network Data'!G36&gt;0), SUBSTITUTE('Network Data'!B36," ","")&amp;"_U"&amp;" = Flowto("&amp;SUBSTITUTE('Network Data'!B36," ","")&amp;") - "&amp;SUBSTITUTE('Network Data'!B36," ","")&amp;"_P - "&amp;SUBSTITUTE('Network Data'!B36," ","")&amp;"_R","")))))))</f>
        <v/>
      </c>
      <c r="BH30" t="str">
        <f>IF(AND('Network Data'!$C$6 = 1, 'Network Data'!C36 = 0, 'Network Data'!D36 = 0,'Network Data'!G36 &gt; 0, 'Network Data'!T36 &gt; 0),SUBSTITUTE('Network Data'!B36," ","")&amp;"_AE"&amp;" = "&amp;SUBSTITUTE('Network Data'!B36," ","")&amp;"_P"&amp;" + "&amp;SUBSTITUTE('Network Data'!B36," ","")&amp;"_R", IF(AND('Network Data'!$C$6 = 0, 'Network Data'!C36 = 0, 'Network Data'!D36 = 0,'Network Data'!G36 &gt; 0, 'Network Data'!T36 &gt; 0),SUBSTITUTE('Network Data'!B36," ","")&amp;" = "&amp;SUBSTITUTE('Network Data'!B36," ","")&amp;"_P",IF(AND('Network Data'!$C$6 = 1, 'Network Data'!C36 = 0, 'Network Data'!D36 = 0,'Network Data'!G36 &gt; 0, 'Network Data'!U36 &gt; 0),SUBSTITUTE('Network Data'!B36," ","")&amp;"_AE"&amp;" = "&amp;SUBSTITUTE('Network Data'!B36," ","")&amp;"_P"&amp;" + "&amp;SUBSTITUTE('Network Data'!B36," ","")&amp;"_R", IF(AND('Network Data'!$C$6 = 0, 'Network Data'!C36 = 0, 'Network Data'!D36 = 0,'Network Data'!G36 &gt; 0, 'Network Data'!U36 &gt; 0),SUBSTITUTE('Network Data'!B36," ","")&amp;" = "&amp;SUBSTITUTE('Network Data'!B36," ","")&amp;"_P",""))))</f>
        <v/>
      </c>
      <c r="BL30" t="str">
        <f xml:space="preserve"> IF('Network Data'!W36 &gt; 0, 'Network Data'!W36, "")</f>
        <v/>
      </c>
      <c r="BR30" t="str">
        <f>IF('Network Data'!V36&gt;0,SUBSTITUTE('Network Data'!V36, ",",""),"")</f>
        <v/>
      </c>
      <c r="BZ30" t="str">
        <f>IF(AND('Network Data'!$C$6=1,'Network Data'!C36=0,'Network Data'!D36=1,'Network Data'!G36&gt;0),SUBSTITUTE('Network Data'!B36," ","")&amp;"_GPP: CO2 -&gt; "&amp;SUBSTITUTE('Network Data'!B36," ",""),"")</f>
        <v/>
      </c>
      <c r="CB30" s="98"/>
      <c r="CD30" t="str">
        <f>IF(AND('Network Data'!$C$6 = 1,'Network Data'!C36 = 0, 'Network Data'!D36 = 1, 'Network Data'!G36 &gt; 0), SUBSTITUTE('Network Data'!B36, " ", "")&amp;"_R: "&amp;SUBSTITUTE('Network Data'!B36, " ", "")&amp;" -&gt; CO2", "")</f>
        <v/>
      </c>
      <c r="CE30" t="str">
        <f>IF(AND('Network Data'!$C$6 = 1,'Network Data'!C36 = 0, 'Network Data'!D36 = 0, 'Network Data'!G36 &gt; 0), SUBSTITUTE('Network Data'!B36, " ", "")&amp;"_R: "&amp;SUBSTITUTE('Network Data'!B36, " ", "")&amp;" -&gt; CO2", "")</f>
        <v/>
      </c>
      <c r="CG30" s="98"/>
      <c r="CI30" t="str">
        <f>IF(AND('Network Data'!C36 = 1, 'Network Data'!E36 = 1, 'Network Data'!G36 &gt; 0), SUBSTITUTE('Network Data'!B36, " ", "")&amp;"NLNode_IN: "&amp;SUBSTITUTE('Network Data'!B36, " ", "")&amp;"NLNodeInput -&gt; "&amp;SUBSTITUTE('Network Data'!B36, ",", "")&amp;"NLNode", IF(AND('Network Data'!C36 = 0, 'Network Data'!E36 = 1, 'Network Data'!G36 &gt; 0), SUBSTITUTE('Network Data'!B36, " ", "")&amp;"_IN: "&amp;SUBSTITUTE('Network Data'!B36, " ", "")&amp;"Input -&gt; "&amp;SUBSTITUTE('Network Data'!B36, ",", ""),""))</f>
        <v/>
      </c>
      <c r="CK30" s="98"/>
      <c r="CM30" t="str">
        <f>IF(AND('Network Data'!C36 = 1, 'Network Data'!F36 = 1, 'Network Data'!G36 &gt; 0), SUBSTITUTE('Network Data'!B36, " ", "")&amp;"NLNode_EX: "&amp;SUBSTITUTE('Network Data'!B36, " ", "")&amp;"NLNode -&gt; "&amp;SUBSTITUTE('Network Data'!B36, ",", "")&amp;"NLNodeExport", IF(AND('Network Data'!C36 = 0, 'Network Data'!F36 = 1, 'Network Data'!G36 &gt; 0), SUBSTITUTE('Network Data'!B36, " ", "")&amp;"_EX: "&amp;SUBSTITUTE('Network Data'!B36, " ", "")&amp;" -&gt; "&amp;SUBSTITUTE('Network Data'!B36, ",", "")&amp;"Export",""))</f>
        <v/>
      </c>
      <c r="CP30" t="str">
        <f>IF(AND('Network Data'!$C$6=1, 'Network Data'!C36=0,'Network Data'!D36=1,'Network Data'!G36&gt;0, 'Network Data'!L36&gt;0), SUBSTITUTE('Network Data'!B36," ",".")&amp;"_GPP &gt; "&amp;SUBSTITUTE('Network Data'!L36," ","."), IF(AND('Network Data'!$C$6=1, 'Network Data'!C36=0,'Network Data'!D36=0,'Network Data'!G36&gt;0, 'Network Data'!L36&gt;0), SUBSTITUTE('Network Data'!B36," ",".")&amp;"Q &gt; "&amp;SUBSTITUTE('Network Data'!L36," ","."), IF(AND('Network Data'!$C$6=0, 'Network Data'!C36=0,'Network Data'!D36=0,'Network Data'!G36&gt;0, 'Network Data'!L36&gt;0), SUBSTITUTE('Network Data'!B36," ",".")&amp;"Q &gt; "&amp;SUBSTITUTE('Network Data'!L36," ","."),"")))</f>
        <v/>
      </c>
      <c r="CQ30" t="str">
        <f>IF(AND('Network Data'!$C$6=1, 'Network Data'!C36=0,'Network Data'!D36=0,'Network Data'!G36&gt;0, 'Network Data'!L36&gt;0), SUBSTITUTE('Network Data'!B36," ",".")&amp;"Q &gt; "&amp;SUBSTITUTE('Network Data'!L36," ","."), IF(AND('Network Data'!$C$6=0, 'Network Data'!C36=0,'Network Data'!D36=0,'Network Data'!G36&gt;0, 'Network Data'!L36&gt;0), SUBSTITUTE('Network Data'!B36," ",".")&amp;"Q &gt; "&amp;SUBSTITUTE('Network Data'!L36," ","."),""))</f>
        <v/>
      </c>
      <c r="CR30" t="str">
        <f>IF(AND('Network Data'!$C$6=1, 'Network Data'!C36=0,'Network Data'!D36=1,'Network Data'!G36&gt;0, 'Network Data'!M36&gt;0), SUBSTITUTE('Network Data'!B36," ",".")&amp;"_GPP &lt; "&amp;SUBSTITUTE('Network Data'!M36," ","."),"")</f>
        <v/>
      </c>
      <c r="CS30" t="str">
        <f>IF(AND('Network Data'!$C$6=1, 'Network Data'!C36=0,'Network Data'!D36=0,'Network Data'!G36&gt;0, 'Network Data'!M36&gt;0), SUBSTITUTE('Network Data'!B36," ",".")&amp;"Q &lt; "&amp;SUBSTITUTE('Network Data'!M36," ","."),IF(AND('Network Data'!$C$6=0, 'Network Data'!C36=0,'Network Data'!D36=0,'Network Data'!G36&gt;0, 'Network Data'!M36&gt;0), SUBSTITUTE('Network Data'!B36," ",".")&amp;"Q &lt; "&amp;SUBSTITUTE('Network Data'!M36," ","."),""))</f>
        <v/>
      </c>
      <c r="CT30" t="str">
        <f>IF('Network Data'!M36&lt;'Network Data'!L36, "Warning, incompatible constraint", "" )</f>
        <v/>
      </c>
      <c r="CU30" t="str">
        <f>IF(AND('Network Data'!$C$6=1, 'Network Data'!C36 = 0, 'Network Data'!D36 = 1, 'Network Data'!G36 &gt; 0, 'Network Data'!N36&gt;0), SUBSTITUTE('Network Data'!B36, " ", ".")&amp;"_NPP"&amp;" &gt; "&amp;SUBSTITUTE('Network Data'!N36, ",","."), "")</f>
        <v/>
      </c>
      <c r="CV30" t="str">
        <f>IF(AND('Network Data'!$C$6=1, 'Network Data'!C36 = 0, 'Network Data'!D36 = 0, 'Network Data'!G36 &gt; 0, 'Network Data'!N36&gt;0), SUBSTITUTE('Network Data'!B36, " ", ".")&amp;"_P"&amp;" &gt; "&amp;SUBSTITUTE('Network Data'!N36, ",","."), IF(AND('Network Data'!$C$6=0, 'Network Data'!C36 = 0, 'Network Data'!G36 &gt; 0, 'Network Data'!N36&gt;0), SUBSTITUTE('Network Data'!B36, " ", ".")&amp;"_P"&amp;" &gt; "&amp;SUBSTITUTE('Network Data'!N36, ",","."),""))</f>
        <v/>
      </c>
      <c r="CW30" t="str">
        <f>IF(AND('Network Data'!$C$6=1, 'Network Data'!C36 = 0, 'Network Data'!D36 = 1, 'Network Data'!G36 &gt; 0, 'Network Data'!O36&gt;0), SUBSTITUTE('Network Data'!B36, " ", ".")&amp;"_NPP"&amp;" &lt; "&amp;SUBSTITUTE('Network Data'!O36, ",","."), "")</f>
        <v/>
      </c>
      <c r="CX30" t="str">
        <f>IF(AND('Network Data'!$C$6=1, 'Network Data'!C36 = 0, 'Network Data'!D36 = 0, 'Network Data'!G36 &gt; 0, 'Network Data'!O36&gt;0), SUBSTITUTE('Network Data'!B36, " ", ".")&amp;"_P"&amp;" &lt; "&amp;SUBSTITUTE('Network Data'!O36, ",","."), IF(AND('Network Data'!$C$6=0, 'Network Data'!C36 = 0, 'Network Data'!G36 &gt; 0, 'Network Data'!O36&gt;0), SUBSTITUTE('Network Data'!B36, " ", ".")&amp;"_P"&amp;" &lt; "&amp;SUBSTITUTE('Network Data'!O36, ",","."),""))</f>
        <v/>
      </c>
      <c r="CY30" t="str">
        <f>IF('Network Data'!O36&lt;'Network Data'!N36, "Warning, incompatible constraint", "" )</f>
        <v/>
      </c>
      <c r="CZ30" t="str">
        <f>IF(AND('Network Data'!$C$6 = 1, 'Network Data'!C36 = 0, 'Network Data'!D36 = 1, 'Network Data'!G36 &gt; 0, 'Network Data'!P36 &gt; 0), SUBSTITUTE('Network Data'!B36, " ", ".")&amp;"_R &gt; "&amp;SUBSTITUTE('Network Data'!P36, ",","."),"")</f>
        <v/>
      </c>
      <c r="DA30" t="str">
        <f>IF(AND('Network Data'!$C$6 = 1, 'Network Data'!C36 = 0, 'Network Data'!D36 = 0, 'Network Data'!G36 &gt; 0, 'Network Data'!P36 &gt; 0), SUBSTITUTE('Network Data'!B36, " ", ".")&amp;"_R &gt; "&amp;SUBSTITUTE('Network Data'!P36, ",","."),"")</f>
        <v/>
      </c>
      <c r="DB30" t="str">
        <f>IF(AND('Network Data'!$C$6 = 1, 'Network Data'!C36 = 0, 'Network Data'!D36 = 1, 'Network Data'!G36 &gt; 0, 'Network Data'!Q36 &gt; 0), SUBSTITUTE('Network Data'!B36, " ", ".")&amp;"_R &lt; "&amp;SUBSTITUTE('Network Data'!Q36, ",","."),"")</f>
        <v/>
      </c>
      <c r="DC30" t="str">
        <f>IF(AND('Network Data'!$C$6 = 1, 'Network Data'!C36 = 0, 'Network Data'!D36 = 0, 'Network Data'!G36 &gt; 0, 'Network Data'!Q36 &gt; 0), SUBSTITUTE('Network Data'!B36, " ", ".")&amp;"_R &lt; "&amp;SUBSTITUTE('Network Data'!Q36, ",","."),"")</f>
        <v/>
      </c>
      <c r="DD30" t="str">
        <f>IF(AND('Network Data'!$C$7 = 1, 'Network Data'!C36 = 0, 'Network Data'!D36 =1, 'Network Data'!G36 &gt; 0, 'Network Data'!R36 &gt; 0), SUBSTITUTE('Network Data'!B36, ",",".")&amp;"_U &gt; "&amp;SUBSTITUTE('Network Data'!R36, ",","."),"")</f>
        <v/>
      </c>
      <c r="DE30" t="str">
        <f>IF(AND('Network Data'!$C$7 = 1, 'Network Data'!C36 = 0, 'Network Data'!D36 =0, 'Network Data'!G36 &gt; 0, 'Network Data'!R36 &gt; 0), SUBSTITUTE('Network Data'!B36, ",",".")&amp;"_U &gt; "&amp;SUBSTITUTE('Network Data'!R36, ",","."),"")</f>
        <v/>
      </c>
      <c r="DF30" t="str">
        <f>IF(AND('Network Data'!$C$7 = 1, 'Network Data'!C36 = 0, 'Network Data'!D36 = 1, 'Network Data'!G36 &gt; 0, 'Network Data'!S36 &gt; 0), SUBSTITUTE('Network Data'!B36, ",",".")&amp;"_U &lt; "&amp;SUBSTITUTE('Network Data'!S36, ",","."),"")</f>
        <v/>
      </c>
      <c r="DG30" t="str">
        <f>IF(AND('Network Data'!$C$7 = 1, 'Network Data'!C36 = 0, 'Network Data'!D36 = 0, 'Network Data'!G36 &gt; 0, 'Network Data'!S36 &gt; 0), SUBSTITUTE('Network Data'!B36, ",",".")&amp;"_U &lt; "&amp;SUBSTITUTE('Network Data'!S36, ",","."),"")</f>
        <v/>
      </c>
      <c r="DJ30" t="str">
        <f>IF(AND('Network Data'!C36 = 0, 'Network Data'!E36 = 1,'Network Data'!G36 &gt; 0, 'Network Data'!H36 &gt; 0), SUBSTITUTE('Network Data'!B36, " ", ".")&amp;"_IN &gt; "&amp;SUBSTITUTE('Network Data'!H36,",","."), IF(AND('Network Data'!C36 = 1, 'Network Data'!E36 = 1,'Network Data'!G36 &gt; 0, 'Network Data'!H36 &gt; 0), SUBSTITUTE('Network Data'!B36, " ", ".")&amp;"NLNode_IN &gt; "&amp;SUBSTITUTE('Network Data'!H36,",","."), ""))</f>
        <v/>
      </c>
      <c r="DL30" t="str">
        <f>IF(AND('Network Data'!C36 = 0, 'Network Data'!E36 = 1,'Network Data'!G36 &gt; 0, 'Network Data'!I36 &gt; 0), SUBSTITUTE('Network Data'!B36, " ", ".")&amp;"_IN &lt; "&amp;SUBSTITUTE('Network Data'!I36,",","."), IF(AND('Network Data'!C36 = 1, 'Network Data'!E36 = 1,'Network Data'!G36 &gt; 0, 'Network Data'!H36 &gt; 0), SUBSTITUTE('Network Data'!B36, " ", ".")&amp;"NLNode_IN &lt; "&amp;SUBSTITUTE('Network Data'!I36,",","."), ""))</f>
        <v/>
      </c>
      <c r="DP30" t="str">
        <f>IF(AND('Network Data'!C36 = 0, 'Network Data'!F36 = 1,'Network Data'!G36 &gt; 0, 'Network Data'!J36 &gt; 0), SUBSTITUTE('Network Data'!B36, " ", ".")&amp;"_EX &gt; "&amp;SUBSTITUTE('Network Data'!J36,",","."), IF(AND('Network Data'!C36 = 1, 'Network Data'!F36 = 1,'Network Data'!G36 &gt; 0, 'Network Data'!J36 &gt; 0), SUBSTITUTE('Network Data'!B36, " ", ".")&amp;"NLNode_EX &gt; "&amp;SUBSTITUTE('Network Data'!J36,",","."), ""))</f>
        <v/>
      </c>
      <c r="DR30" t="str">
        <f>IF(AND('Network Data'!C36 = 0, 'Network Data'!F36 = 1,'Network Data'!G36 &gt; 0, 'Network Data'!K36 &gt; 0), SUBSTITUTE('Network Data'!B36, " ", ".")&amp;"_EX &lt; "&amp;SUBSTITUTE('Network Data'!K36,",","."), IF(AND('Network Data'!C36 = 1, 'Network Data'!F36 = 1,'Network Data'!G36 &gt; 0, 'Network Data'!K36 &gt; 0), SUBSTITUTE('Network Data'!B36, " ", ".")&amp;"NLNode_EX &lt; "&amp;SUBSTITUTE('Network Data'!K36,",","."), ""))</f>
        <v/>
      </c>
      <c r="DV30" t="str">
        <f>IF(AND('Network Data'!C36=0, 'Network Data'!D36=0, 'Network Data'!G36&gt;0, 'Network Data'!T36&gt;0), SUBSTITUTE('Network Data'!B36," ",".")&amp;"_AE &gt; "&amp;SUBSTITUTE('Network Data'!T36,",","."),"")</f>
        <v/>
      </c>
      <c r="DW30" t="str">
        <f>IF(AND('Network Data'!C36=0, 'Network Data'!D36=0, 'Network Data'!G36&gt;0, 'Network Data'!U36&gt;0), SUBSTITUTE('Network Data'!B36," ",".")&amp;"_AE &lt; "&amp;SUBSTITUTE('Network Data'!U36,",","."),"")</f>
        <v/>
      </c>
      <c r="EA30" t="str">
        <f>IF(AND('Network Data'!X36 &gt;0), 'Network Data'!X36, "")</f>
        <v/>
      </c>
      <c r="EB30" s="22"/>
      <c r="EC30" s="22"/>
      <c r="FD30"/>
      <c r="FE30"/>
      <c r="FF30"/>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row>
    <row r="31" spans="1:218" x14ac:dyDescent="0.3">
      <c r="A31" s="7">
        <v>26</v>
      </c>
      <c r="B31" t="str">
        <f>IF(AND('Network Data'!C37 = 0, 'Network Data'!G37 &gt;0), SUBSTITUTE('Network Data'!B37, " ", ""), IF(AND('Network Data'!C37 = 1, 'Network Data'!G37 &gt; 0), SUBSTITUTE('Network Data'!B37&amp;"NLNode", " ",""), ""))</f>
        <v/>
      </c>
      <c r="H31" s="98"/>
      <c r="AE31" t="str">
        <f>IF(AND('Network Data'!C37 = 0, 'Network Data'!G37 &gt;0), SUBSTITUTE('Network Data'!B37, " ", "")&amp;" = "&amp;SUBSTITUTE('Network Data'!G37, ",", "."), "")</f>
        <v/>
      </c>
      <c r="AF31" t="str">
        <f>IF(AND('Network Data'!C37 = 1, 'Network Data'!G37 &gt;0), SUBSTITUTE('Network Data'!B37, " ", "")&amp;"NLNode"&amp;" = "&amp;SUBSTITUTE('Network Data'!G37, ",", "."), "")</f>
        <v/>
      </c>
      <c r="AM31" t="str">
        <f>IF(AND('Network Data'!C37 = 0, 'Network Data'!G37 &gt; 0, 'Network Data'!E37 = 1), SUBSTITUTE('Network Data'!B37, " ", "")&amp;"Input", IF(AND('Network Data'!C37 = 1, 'Network Data'!G37 &gt; 0, 'Network Data'!E37 = 1), SUBSTITUTE('Network Data'!B37, " ", "")&amp;"NLNodeInput",""))</f>
        <v/>
      </c>
      <c r="AN31" t="str">
        <f>IF(AND('Network Data'!C37 = 0, 'Network Data'!G37 &gt; 0, 'Network Data'!F37 = 1), SUBSTITUTE('Network Data'!B37, " ", "")&amp;"Export", IF(AND('Network Data'!C37 = 1, 'Network Data'!G37 &gt; 0, 'Network Data'!F37 = 1), SUBSTITUTE('Network Data'!B37, " ", "")&amp;"NLNodeExport",""))</f>
        <v/>
      </c>
      <c r="AV31" t="str">
        <f>IF(AND('Network Data'!$C$6=1, 'Network Data'!C37 = 0, 'Network Data'!D37=1,'Network Data'!G37&gt;0,'Network Data'!E37=1), SUBSTITUTE('Network Data'!B37," ","")&amp;"_GPP"&amp;" = "&amp;"Flowto("&amp;SUBSTITUTE('Network Data'!B37," ","")&amp;")"&amp;" - "&amp;SUBSTITUTE('Network Data'!B37," ","")&amp;"_IN", IF(AND('Network Data'!$C$6=1, 'Network Data'!C37 = 0, 'Network Data'!D37=1,'Network Data'!G37&gt;0,'Network Data'!E37=0), SUBSTITUTE('Network Data'!B37," ","")&amp;"_GPP"&amp;" = "&amp;"Flowto("&amp;SUBSTITUTE('Network Data'!B37," ","")&amp;")", IF(OR('Network Data'!$C$6=1, 'Network Data'!$C$6=0), IF(AND('Network Data'!C37 = 0,'Network Data'!G37&gt;0,'Network Data'!E37=1), SUBSTITUTE('Network Data'!B37," ","")&amp;"_Q"&amp;" = "&amp;"Flowto("&amp;SUBSTITUTE('Network Data'!B37," ","")&amp;")"&amp;" - "&amp;SUBSTITUTE('Network Data'!B37," ","")&amp;"_IN", IF(AND('Network Data'!C37 = 0,'Network Data'!G37&gt;0,'Network Data'!E37=0), SUBSTITUTE('Network Data'!B37," ","")&amp;"_Q"&amp;" = "&amp;"Flowto("&amp;SUBSTITUTE('Network Data'!B37," ","")&amp;")","")))))</f>
        <v/>
      </c>
      <c r="AZ31" t="str">
        <f>IF(AND('Network Data'!$C$6=1,'Network Data'!$C$7=1,'Network Data'!C37 = 0,'Network Data'!D37 = 1,'Network Data'!G37&gt;0,'Network Data'!F37=1),SUBSTITUTE('Network Data'!B37," ","")&amp;"_NPP"&amp;" = Flowfrom("&amp;SUBSTITUTE('Network Data'!B37," ","")&amp;") - "&amp;SUBSTITUTE('Network Data'!B37," ","")&amp;"_R"&amp;" - "&amp;SUBSTITUTE('Network Data'!B37," ","")&amp;"_U"&amp;" - "&amp;SUBSTITUTE('Network Data'!B37," ","")&amp;"_EX", IF(AND('Network Data'!$C$6=1,'Network Data'!$C$7=0,'Network Data'!C37 = 0,'Network Data'!D37 = 1,'Network Data'!G37&gt;0,'Network Data'!F37=1),SUBSTITUTE('Network Data'!B37," ","")&amp;"_NPP"&amp;" = Flowfrom("&amp;SUBSTITUTE('Network Data'!B37," ","")&amp;") - "&amp;SUBSTITUTE('Network Data'!B37," ","")&amp;"_R - "&amp;SUBSTITUTE('Network Data'!B37," ","")&amp;"_EX", IF(AND('Network Data'!$C$6=0,'Network Data'!$C$7=1,'Network Data'!C37 = 0,'Network Data'!D37 = 1,'Network Data'!G37&gt;0,'Network Data'!F37=0),SUBSTITUTE('Network Data'!B37," ","")&amp;"_NPP"&amp;" = Flowfrom("&amp;SUBSTITUTE('Network Data'!B37," ","")&amp;") - "&amp;SUBSTITUTE('Network Data'!B37," ","")&amp;"_U - "&amp;SUBSTITUTE('Network Data'!B37," ","")&amp;"_EX", IF(AND('Network Data'!$C$6=1,'Network Data'!$C$7=0,'Network Data'!C37 = 0,'Network Data'!D37 = 1,'Network Data'!G37&gt;0,'Network Data'!F37=0),SUBSTITUTE('Network Data'!B37," ","")&amp;"_NPP"&amp;" = Flowfrom("&amp;SUBSTITUTE('Network Data'!B37," ","")&amp;") - "&amp;SUBSTITUTE('Network Data'!B37," ","")&amp;"_R", IF(AND('Network Data'!$C$6=0,'Network Data'!$C$7=0,'Network Data'!C37 = 0,'Network Data'!D37 = 1,'Network Data'!G37&gt;0,'Network Data'!F37=1),SUBSTITUTE('Network Data'!B37," ","")&amp;"_NPP"&amp;" = Flowfrom("&amp;SUBSTITUTE('Network Data'!B37," ","")&amp;") - "&amp;SUBSTITUTE('Network Data'!B37," ","")&amp;"_EX", IF(AND('Network Data'!$C$6=1,'Network Data'!$C$7=1,'Network Data'!C37 = 0,'Network Data'!D37 = 1,'Network Data'!G37&gt;0,'Network Data'!F37=0),SUBSTITUTE('Network Data'!B37," ","")&amp;"_NPP"&amp;" = Flowfrom("&amp;SUBSTITUTE('Network Data'!B37," ","")&amp;") - "&amp;SUBSTITUTE('Network Data'!B37," ","")&amp;"_R"&amp;" - "&amp;SUBSTITUTE('Network Data'!B37," ","")&amp;"_U", IF(AND('Network Data'!$C$6=0,'Network Data'!$C$7=0,'Network Data'!C37 = 0,'Network Data'!D37 = 1,'Network Data'!G37&gt;0,'Network Data'!F37=0),SUBSTITUTE('Network Data'!B37," ","")&amp;"_NPP"&amp;" = Flowfrom("&amp;SUBSTITUTE('Network Data'!B37," ","")&amp;") ", IF(AND('Network Data'!$C$6=1,'Network Data'!$C$7=1,'Network Data'!C37 = 0,'Network Data'!D37 = 0,'Network Data'!G37&gt;0,'Network Data'!F37=1),SUBSTITUTE('Network Data'!B37," ","")&amp;"_P"&amp;" = Flowfrom("&amp;SUBSTITUTE('Network Data'!B37," ","")&amp;") - "&amp;SUBSTITUTE('Network Data'!B37," ","")&amp;"_R"&amp;" - "&amp;SUBSTITUTE('Network Data'!B37," ","")&amp;"_U"&amp;" - "&amp;SUBSTITUTE('Network Data'!B37," ","")&amp;"_EX", IF(AND('Network Data'!$C$6=1,'Network Data'!$C$7=0,'Network Data'!C37 = 0,'Network Data'!D37 = 0,'Network Data'!G37&gt;0,'Network Data'!F37=1),SUBSTITUTE('Network Data'!B37," ","")&amp;"_P"&amp;" = Flowfrom("&amp;SUBSTITUTE('Network Data'!B37," ","")&amp;") - "&amp;SUBSTITUTE('Network Data'!B37," ","")&amp;"_R - "&amp;SUBSTITUTE('Network Data'!B37," ","")&amp;"_EX", IF(AND('Network Data'!$C$6=0,'Network Data'!$C$7=1,'Network Data'!C37 = 0,'Network Data'!D37 = 0,'Network Data'!G37&gt;0,'Network Data'!F37=0),SUBSTITUTE('Network Data'!B37," ","")&amp;"_P"&amp;" = Flowfrom("&amp;SUBSTITUTE('Network Data'!B37," ","")&amp;") - "&amp;SUBSTITUTE('Network Data'!B37," ","")&amp;"_U - "&amp;SUBSTITUTE('Network Data'!B37," ","")&amp;"_EX", IF(AND('Network Data'!$C$6=1,'Network Data'!$C$7=0,'Network Data'!C37 = 0,'Network Data'!D37 = 0,'Network Data'!G37&gt;0,'Network Data'!F37=0),SUBSTITUTE('Network Data'!B37," ","")&amp;"_P"&amp;" = Flowfrom("&amp;SUBSTITUTE('Network Data'!B37," ","")&amp;") - "&amp;SUBSTITUTE('Network Data'!B37," ","")&amp;"_R", IF(AND('Network Data'!$C$6=0,'Network Data'!$C$7=0,'Network Data'!C37 = 0,'Network Data'!D37 = 0,'Network Data'!G37&gt;0,'Network Data'!F37=1),SUBSTITUTE('Network Data'!B37," ","")&amp;"_P"&amp;" = Flowfrom("&amp;SUBSTITUTE('Network Data'!B37," ","")&amp;") - "&amp;SUBSTITUTE('Network Data'!B37," ","")&amp;"_EX", IF(AND('Network Data'!$C$6=1,'Network Data'!$C$7=1,'Network Data'!C37 = 0,'Network Data'!D37 = 0,'Network Data'!G37&gt;0,'Network Data'!F37=0),SUBSTITUTE('Network Data'!B37," ","")&amp;"_P"&amp;" = Flowfrom("&amp;SUBSTITUTE('Network Data'!B37," ","")&amp;") - "&amp;SUBSTITUTE('Network Data'!B37," ","")&amp;"_R"&amp;" - "&amp;SUBSTITUTE('Network Data'!B37," ","")&amp;"_U", IF(AND('Network Data'!$C$6=0,'Network Data'!$C$7=0,'Network Data'!C37 = 0,'Network Data'!D37 = 0,'Network Data'!G37&gt;0,'Network Data'!F37=0),SUBSTITUTE('Network Data'!B37," ","")&amp;"_P"&amp;" = Flowfrom("&amp;SUBSTITUTE('Network Data'!B37," ","")&amp;") ", ""))))))))))))))</f>
        <v/>
      </c>
      <c r="BD31" t="str">
        <f>IF(AND('Network Data'!$C$6=1,'Network Data'!$C$7=1,'Network Data'!C37 = 0, 'Network Data'!D37=1,'Network Data'!F37=1,'Network Data'!G37&gt;0), SUBSTITUTE('Network Data'!B37," ","")&amp;"_U"&amp;" = Flowto("&amp;SUBSTITUTE('Network Data'!B37," ","")&amp;") - "&amp;SUBSTITUTE('Network Data'!B37," ","")&amp;"_NPP"&amp;" - "&amp;SUBSTITUTE('Network Data'!B37," ","")&amp;"_R"&amp;" - "&amp;SUBSTITUTE('Network Data'!B37," ","")&amp;"_EX", IF(AND('Network Data'!$C$6=0,'Network Data'!$C$7=1,'Network Data'!C37 = 0, 'Network Data'!D37=1,'Network Data'!F37=1,'Network Data'!G37&gt;0), SUBSTITUTE('Network Data'!B37," ","")&amp;"_U"&amp;" = Flowto("&amp;SUBSTITUTE('Network Data'!B37," ","")&amp;") - "&amp;SUBSTITUTE('Network Data'!B37," ","")&amp;"_P"&amp;" - "&amp;SUBSTITUTE('Network Data'!B37," ","")&amp;"_EX", IF(AND('Network Data'!$C$6=0,'Network Data'!$C$7=1,'Network Data'!C37 = 0, 'Network Data'!D37=1,'Network Data'!F37=0,'Network Data'!G37&gt;0), SUBSTITUTE('Network Data'!B37," ","")&amp;"_U"&amp;" = Flowto("&amp;SUBSTITUTE('Network Data'!B37," ","")&amp;") - "&amp;SUBSTITUTE('Network Data'!B37," ","")&amp;"_P",IF(AND('Network Data'!$C$6=1,'Network Data'!$C$7=1,'Network Data'!C37 = 0, 'Network Data'!D37=0,'Network Data'!F37=1,'Network Data'!G37&gt;0), SUBSTITUTE('Network Data'!B37," ","")&amp;"_U"&amp;" = Flowto("&amp;SUBSTITUTE('Network Data'!B37," ","")&amp;") - "&amp;SUBSTITUTE('Network Data'!B37," ","")&amp;"_P"&amp;" - "&amp;SUBSTITUTE('Network Data'!B37," ","")&amp;"_R"&amp;" - "&amp;SUBSTITUTE('Network Data'!B37," ","")&amp;"_EX", IF(AND('Network Data'!$C$6=0,'Network Data'!$C$7=1,'Network Data'!C37 = 0, 'Network Data'!D37=0,'Network Data'!F37=1,'Network Data'!G37&gt;0), SUBSTITUTE('Network Data'!B37," ","")&amp;"_U"&amp;" = Flowto("&amp;SUBSTITUTE('Network Data'!B37," ","")&amp;") - "&amp;SUBSTITUTE('Network Data'!B37," ","")&amp;"_P"&amp;" - "&amp;SUBSTITUTE('Network Data'!B37," ","")&amp;"_EX", IF(AND('Network Data'!$C$6=0,'Network Data'!$C$7=1,'Network Data'!C37 = 0, 'Network Data'!D37=0,'Network Data'!F37=0,'Network Data'!G37&gt;0), SUBSTITUTE('Network Data'!B37," ","")&amp;"_U"&amp;" = Flowto("&amp;SUBSTITUTE('Network Data'!B37," ","")&amp;") - "&amp;SUBSTITUTE('Network Data'!B37," ","")&amp;"_P",IF(AND('Network Data'!$C$6=1,'Network Data'!$C$7=1,'Network Data'!C37 = 0, 'Network Data'!D37=0,'Network Data'!F37=0,'Network Data'!G37&gt;0), SUBSTITUTE('Network Data'!B37," ","")&amp;"_U"&amp;" = Flowto("&amp;SUBSTITUTE('Network Data'!B37," ","")&amp;") - "&amp;SUBSTITUTE('Network Data'!B37," ","")&amp;"_P - "&amp;SUBSTITUTE('Network Data'!B37," ","")&amp;"_R","")))))))</f>
        <v/>
      </c>
      <c r="BH31" t="str">
        <f>IF(AND('Network Data'!$C$6 = 1, 'Network Data'!C37 = 0, 'Network Data'!D37 = 0,'Network Data'!G37 &gt; 0, 'Network Data'!T37 &gt; 0),SUBSTITUTE('Network Data'!B37," ","")&amp;"_AE"&amp;" = "&amp;SUBSTITUTE('Network Data'!B37," ","")&amp;"_P"&amp;" + "&amp;SUBSTITUTE('Network Data'!B37," ","")&amp;"_R", IF(AND('Network Data'!$C$6 = 0, 'Network Data'!C37 = 0, 'Network Data'!D37 = 0,'Network Data'!G37 &gt; 0, 'Network Data'!T37 &gt; 0),SUBSTITUTE('Network Data'!B37," ","")&amp;" = "&amp;SUBSTITUTE('Network Data'!B37," ","")&amp;"_P",IF(AND('Network Data'!$C$6 = 1, 'Network Data'!C37 = 0, 'Network Data'!D37 = 0,'Network Data'!G37 &gt; 0, 'Network Data'!U37 &gt; 0),SUBSTITUTE('Network Data'!B37," ","")&amp;"_AE"&amp;" = "&amp;SUBSTITUTE('Network Data'!B37," ","")&amp;"_P"&amp;" + "&amp;SUBSTITUTE('Network Data'!B37," ","")&amp;"_R", IF(AND('Network Data'!$C$6 = 0, 'Network Data'!C37 = 0, 'Network Data'!D37 = 0,'Network Data'!G37 &gt; 0, 'Network Data'!U37 &gt; 0),SUBSTITUTE('Network Data'!B37," ","")&amp;" = "&amp;SUBSTITUTE('Network Data'!B37," ","")&amp;"_P",""))))</f>
        <v/>
      </c>
      <c r="BL31" t="str">
        <f xml:space="preserve"> IF('Network Data'!W37 &gt; 0, 'Network Data'!W37, "")</f>
        <v/>
      </c>
      <c r="BR31" t="str">
        <f>IF('Network Data'!V37&gt;0,SUBSTITUTE('Network Data'!V37, ",",""),"")</f>
        <v/>
      </c>
      <c r="BZ31" t="str">
        <f>IF(AND('Network Data'!$C$6=1,'Network Data'!C37=0,'Network Data'!D37=1,'Network Data'!G37&gt;0),SUBSTITUTE('Network Data'!B37," ","")&amp;"_GPP: CO2 -&gt; "&amp;SUBSTITUTE('Network Data'!B37," ",""),"")</f>
        <v/>
      </c>
      <c r="CB31" s="98"/>
      <c r="CD31" t="str">
        <f>IF(AND('Network Data'!$C$6 = 1,'Network Data'!C37 = 0, 'Network Data'!D37 = 1, 'Network Data'!G37 &gt; 0), SUBSTITUTE('Network Data'!B37, " ", "")&amp;"_R: "&amp;SUBSTITUTE('Network Data'!B37, " ", "")&amp;" -&gt; CO2", "")</f>
        <v/>
      </c>
      <c r="CE31" t="str">
        <f>IF(AND('Network Data'!$C$6 = 1,'Network Data'!C37 = 0, 'Network Data'!D37 = 0, 'Network Data'!G37 &gt; 0), SUBSTITUTE('Network Data'!B37, " ", "")&amp;"_R: "&amp;SUBSTITUTE('Network Data'!B37, " ", "")&amp;" -&gt; CO2", "")</f>
        <v/>
      </c>
      <c r="CG31" s="98"/>
      <c r="CI31" t="str">
        <f>IF(AND('Network Data'!C37 = 1, 'Network Data'!E37 = 1, 'Network Data'!G37 &gt; 0), SUBSTITUTE('Network Data'!B37, " ", "")&amp;"NLNode_IN: "&amp;SUBSTITUTE('Network Data'!B37, " ", "")&amp;"NLNodeInput -&gt; "&amp;SUBSTITUTE('Network Data'!B37, ",", "")&amp;"NLNode", IF(AND('Network Data'!C37 = 0, 'Network Data'!E37 = 1, 'Network Data'!G37 &gt; 0), SUBSTITUTE('Network Data'!B37, " ", "")&amp;"_IN: "&amp;SUBSTITUTE('Network Data'!B37, " ", "")&amp;"Input -&gt; "&amp;SUBSTITUTE('Network Data'!B37, ",", ""),""))</f>
        <v/>
      </c>
      <c r="CK31" s="98"/>
      <c r="CM31" t="str">
        <f>IF(AND('Network Data'!C37 = 1, 'Network Data'!F37 = 1, 'Network Data'!G37 &gt; 0), SUBSTITUTE('Network Data'!B37, " ", "")&amp;"NLNode_EX: "&amp;SUBSTITUTE('Network Data'!B37, " ", "")&amp;"NLNode -&gt; "&amp;SUBSTITUTE('Network Data'!B37, ",", "")&amp;"NLNodeExport", IF(AND('Network Data'!C37 = 0, 'Network Data'!F37 = 1, 'Network Data'!G37 &gt; 0), SUBSTITUTE('Network Data'!B37, " ", "")&amp;"_EX: "&amp;SUBSTITUTE('Network Data'!B37, " ", "")&amp;" -&gt; "&amp;SUBSTITUTE('Network Data'!B37, ",", "")&amp;"Export",""))</f>
        <v/>
      </c>
      <c r="CP31" t="str">
        <f>IF(AND('Network Data'!$C$6=1, 'Network Data'!C37=0,'Network Data'!D37=1,'Network Data'!G37&gt;0, 'Network Data'!L37&gt;0), SUBSTITUTE('Network Data'!B37," ",".")&amp;"_GPP &gt; "&amp;SUBSTITUTE('Network Data'!L37," ","."), IF(AND('Network Data'!$C$6=1, 'Network Data'!C37=0,'Network Data'!D37=0,'Network Data'!G37&gt;0, 'Network Data'!L37&gt;0), SUBSTITUTE('Network Data'!B37," ",".")&amp;"Q &gt; "&amp;SUBSTITUTE('Network Data'!L37," ","."), IF(AND('Network Data'!$C$6=0, 'Network Data'!C37=0,'Network Data'!D37=0,'Network Data'!G37&gt;0, 'Network Data'!L37&gt;0), SUBSTITUTE('Network Data'!B37," ",".")&amp;"Q &gt; "&amp;SUBSTITUTE('Network Data'!L37," ","."),"")))</f>
        <v/>
      </c>
      <c r="CQ31" t="str">
        <f>IF(AND('Network Data'!$C$6=1, 'Network Data'!C37=0,'Network Data'!D37=0,'Network Data'!G37&gt;0, 'Network Data'!L37&gt;0), SUBSTITUTE('Network Data'!B37," ",".")&amp;"Q &gt; "&amp;SUBSTITUTE('Network Data'!L37," ","."), IF(AND('Network Data'!$C$6=0, 'Network Data'!C37=0,'Network Data'!D37=0,'Network Data'!G37&gt;0, 'Network Data'!L37&gt;0), SUBSTITUTE('Network Data'!B37," ",".")&amp;"Q &gt; "&amp;SUBSTITUTE('Network Data'!L37," ","."),""))</f>
        <v/>
      </c>
      <c r="CR31" t="str">
        <f>IF(AND('Network Data'!$C$6=1, 'Network Data'!C37=0,'Network Data'!D37=1,'Network Data'!G37&gt;0, 'Network Data'!M37&gt;0), SUBSTITUTE('Network Data'!B37," ",".")&amp;"_GPP &lt; "&amp;SUBSTITUTE('Network Data'!M37," ","."),"")</f>
        <v/>
      </c>
      <c r="CS31" t="str">
        <f>IF(AND('Network Data'!$C$6=1, 'Network Data'!C37=0,'Network Data'!D37=0,'Network Data'!G37&gt;0, 'Network Data'!M37&gt;0), SUBSTITUTE('Network Data'!B37," ",".")&amp;"Q &lt; "&amp;SUBSTITUTE('Network Data'!M37," ","."),IF(AND('Network Data'!$C$6=0, 'Network Data'!C37=0,'Network Data'!D37=0,'Network Data'!G37&gt;0, 'Network Data'!M37&gt;0), SUBSTITUTE('Network Data'!B37," ",".")&amp;"Q &lt; "&amp;SUBSTITUTE('Network Data'!M37," ","."),""))</f>
        <v/>
      </c>
      <c r="CT31" t="str">
        <f>IF('Network Data'!M37&lt;'Network Data'!L37, "Warning, incompatible constraint", "" )</f>
        <v/>
      </c>
      <c r="CU31" t="str">
        <f>IF(AND('Network Data'!$C$6=1, 'Network Data'!C37 = 0, 'Network Data'!D37 = 1, 'Network Data'!G37 &gt; 0, 'Network Data'!N37&gt;0), SUBSTITUTE('Network Data'!B37, " ", ".")&amp;"_NPP"&amp;" &gt; "&amp;SUBSTITUTE('Network Data'!N37, ",","."), "")</f>
        <v/>
      </c>
      <c r="CV31" t="str">
        <f>IF(AND('Network Data'!$C$6=1, 'Network Data'!C37 = 0, 'Network Data'!D37 = 0, 'Network Data'!G37 &gt; 0, 'Network Data'!N37&gt;0), SUBSTITUTE('Network Data'!B37, " ", ".")&amp;"_P"&amp;" &gt; "&amp;SUBSTITUTE('Network Data'!N37, ",","."), IF(AND('Network Data'!$C$6=0, 'Network Data'!C37 = 0, 'Network Data'!G37 &gt; 0, 'Network Data'!N37&gt;0), SUBSTITUTE('Network Data'!B37, " ", ".")&amp;"_P"&amp;" &gt; "&amp;SUBSTITUTE('Network Data'!N37, ",","."),""))</f>
        <v/>
      </c>
      <c r="CW31" t="str">
        <f>IF(AND('Network Data'!$C$6=1, 'Network Data'!C37 = 0, 'Network Data'!D37 = 1, 'Network Data'!G37 &gt; 0, 'Network Data'!O37&gt;0), SUBSTITUTE('Network Data'!B37, " ", ".")&amp;"_NPP"&amp;" &lt; "&amp;SUBSTITUTE('Network Data'!O37, ",","."), "")</f>
        <v/>
      </c>
      <c r="CX31" t="str">
        <f>IF(AND('Network Data'!$C$6=1, 'Network Data'!C37 = 0, 'Network Data'!D37 = 0, 'Network Data'!G37 &gt; 0, 'Network Data'!O37&gt;0), SUBSTITUTE('Network Data'!B37, " ", ".")&amp;"_P"&amp;" &lt; "&amp;SUBSTITUTE('Network Data'!O37, ",","."), IF(AND('Network Data'!$C$6=0, 'Network Data'!C37 = 0, 'Network Data'!G37 &gt; 0, 'Network Data'!O37&gt;0), SUBSTITUTE('Network Data'!B37, " ", ".")&amp;"_P"&amp;" &lt; "&amp;SUBSTITUTE('Network Data'!O37, ",","."),""))</f>
        <v/>
      </c>
      <c r="CY31" t="str">
        <f>IF('Network Data'!O37&lt;'Network Data'!N37, "Warning, incompatible constraint", "" )</f>
        <v/>
      </c>
      <c r="CZ31" t="str">
        <f>IF(AND('Network Data'!$C$6 = 1, 'Network Data'!C37 = 0, 'Network Data'!D37 = 1, 'Network Data'!G37 &gt; 0, 'Network Data'!P37 &gt; 0), SUBSTITUTE('Network Data'!B37, " ", ".")&amp;"_R &gt; "&amp;SUBSTITUTE('Network Data'!P37, ",","."),"")</f>
        <v/>
      </c>
      <c r="DA31" t="str">
        <f>IF(AND('Network Data'!$C$6 = 1, 'Network Data'!C37 = 0, 'Network Data'!D37 = 0, 'Network Data'!G37 &gt; 0, 'Network Data'!P37 &gt; 0), SUBSTITUTE('Network Data'!B37, " ", ".")&amp;"_R &gt; "&amp;SUBSTITUTE('Network Data'!P37, ",","."),"")</f>
        <v/>
      </c>
      <c r="DB31" t="str">
        <f>IF(AND('Network Data'!$C$6 = 1, 'Network Data'!C37 = 0, 'Network Data'!D37 = 1, 'Network Data'!G37 &gt; 0, 'Network Data'!Q37 &gt; 0), SUBSTITUTE('Network Data'!B37, " ", ".")&amp;"_R &lt; "&amp;SUBSTITUTE('Network Data'!Q37, ",","."),"")</f>
        <v/>
      </c>
      <c r="DC31" t="str">
        <f>IF(AND('Network Data'!$C$6 = 1, 'Network Data'!C37 = 0, 'Network Data'!D37 = 0, 'Network Data'!G37 &gt; 0, 'Network Data'!Q37 &gt; 0), SUBSTITUTE('Network Data'!B37, " ", ".")&amp;"_R &lt; "&amp;SUBSTITUTE('Network Data'!Q37, ",","."),"")</f>
        <v/>
      </c>
      <c r="DD31" t="str">
        <f>IF(AND('Network Data'!$C$7 = 1, 'Network Data'!C37 = 0, 'Network Data'!D37 =1, 'Network Data'!G37 &gt; 0, 'Network Data'!R37 &gt; 0), SUBSTITUTE('Network Data'!B37, ",",".")&amp;"_U &gt; "&amp;SUBSTITUTE('Network Data'!R37, ",","."),"")</f>
        <v/>
      </c>
      <c r="DE31" t="str">
        <f>IF(AND('Network Data'!$C$7 = 1, 'Network Data'!C37 = 0, 'Network Data'!D37 =0, 'Network Data'!G37 &gt; 0, 'Network Data'!R37 &gt; 0), SUBSTITUTE('Network Data'!B37, ",",".")&amp;"_U &gt; "&amp;SUBSTITUTE('Network Data'!R37, ",","."),"")</f>
        <v/>
      </c>
      <c r="DF31" t="str">
        <f>IF(AND('Network Data'!$C$7 = 1, 'Network Data'!C37 = 0, 'Network Data'!D37 = 1, 'Network Data'!G37 &gt; 0, 'Network Data'!S37 &gt; 0), SUBSTITUTE('Network Data'!B37, ",",".")&amp;"_U &lt; "&amp;SUBSTITUTE('Network Data'!S37, ",","."),"")</f>
        <v/>
      </c>
      <c r="DG31" t="str">
        <f>IF(AND('Network Data'!$C$7 = 1, 'Network Data'!C37 = 0, 'Network Data'!D37 = 0, 'Network Data'!G37 &gt; 0, 'Network Data'!S37 &gt; 0), SUBSTITUTE('Network Data'!B37, ",",".")&amp;"_U &lt; "&amp;SUBSTITUTE('Network Data'!S37, ",","."),"")</f>
        <v/>
      </c>
      <c r="DJ31" t="str">
        <f>IF(AND('Network Data'!C37 = 0, 'Network Data'!E37 = 1,'Network Data'!G37 &gt; 0, 'Network Data'!H37 &gt; 0), SUBSTITUTE('Network Data'!B37, " ", ".")&amp;"_IN &gt; "&amp;SUBSTITUTE('Network Data'!H37,",","."), IF(AND('Network Data'!C37 = 1, 'Network Data'!E37 = 1,'Network Data'!G37 &gt; 0, 'Network Data'!H37 &gt; 0), SUBSTITUTE('Network Data'!B37, " ", ".")&amp;"NLNode_IN &gt; "&amp;SUBSTITUTE('Network Data'!H37,",","."), ""))</f>
        <v/>
      </c>
      <c r="DL31" t="str">
        <f>IF(AND('Network Data'!C37 = 0, 'Network Data'!E37 = 1,'Network Data'!G37 &gt; 0, 'Network Data'!I37 &gt; 0), SUBSTITUTE('Network Data'!B37, " ", ".")&amp;"_IN &lt; "&amp;SUBSTITUTE('Network Data'!I37,",","."), IF(AND('Network Data'!C37 = 1, 'Network Data'!E37 = 1,'Network Data'!G37 &gt; 0, 'Network Data'!H37 &gt; 0), SUBSTITUTE('Network Data'!B37, " ", ".")&amp;"NLNode_IN &lt; "&amp;SUBSTITUTE('Network Data'!I37,",","."), ""))</f>
        <v/>
      </c>
      <c r="DP31" t="str">
        <f>IF(AND('Network Data'!C37 = 0, 'Network Data'!F37 = 1,'Network Data'!G37 &gt; 0, 'Network Data'!J37 &gt; 0), SUBSTITUTE('Network Data'!B37, " ", ".")&amp;"_EX &gt; "&amp;SUBSTITUTE('Network Data'!J37,",","."), IF(AND('Network Data'!C37 = 1, 'Network Data'!F37 = 1,'Network Data'!G37 &gt; 0, 'Network Data'!J37 &gt; 0), SUBSTITUTE('Network Data'!B37, " ", ".")&amp;"NLNode_EX &gt; "&amp;SUBSTITUTE('Network Data'!J37,",","."), ""))</f>
        <v/>
      </c>
      <c r="DR31" t="str">
        <f>IF(AND('Network Data'!C37 = 0, 'Network Data'!F37 = 1,'Network Data'!G37 &gt; 0, 'Network Data'!K37 &gt; 0), SUBSTITUTE('Network Data'!B37, " ", ".")&amp;"_EX &lt; "&amp;SUBSTITUTE('Network Data'!K37,",","."), IF(AND('Network Data'!C37 = 1, 'Network Data'!F37 = 1,'Network Data'!G37 &gt; 0, 'Network Data'!K37 &gt; 0), SUBSTITUTE('Network Data'!B37, " ", ".")&amp;"NLNode_EX &lt; "&amp;SUBSTITUTE('Network Data'!K37,",","."), ""))</f>
        <v/>
      </c>
      <c r="DV31" t="str">
        <f>IF(AND('Network Data'!C37=0, 'Network Data'!D37=0, 'Network Data'!G37&gt;0, 'Network Data'!T37&gt;0), SUBSTITUTE('Network Data'!B37," ",".")&amp;"_AE &gt; "&amp;SUBSTITUTE('Network Data'!T37,",","."),"")</f>
        <v/>
      </c>
      <c r="DW31" t="str">
        <f>IF(AND('Network Data'!C37=0, 'Network Data'!D37=0, 'Network Data'!G37&gt;0, 'Network Data'!U37&gt;0), SUBSTITUTE('Network Data'!B37," ",".")&amp;"_AE &lt; "&amp;SUBSTITUTE('Network Data'!U37,",","."),"")</f>
        <v/>
      </c>
      <c r="EA31" t="str">
        <f>IF(AND('Network Data'!X37 &gt;0), 'Network Data'!X37, "")</f>
        <v/>
      </c>
      <c r="EB31" s="22"/>
      <c r="EC31" s="22"/>
      <c r="FD31"/>
      <c r="FE31"/>
      <c r="FF31"/>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row>
    <row r="32" spans="1:218" x14ac:dyDescent="0.3">
      <c r="A32" s="7">
        <v>27</v>
      </c>
      <c r="B32" t="str">
        <f>IF(AND('Network Data'!C38 = 0, 'Network Data'!G38 &gt;0), SUBSTITUTE('Network Data'!B38, " ", ""), IF(AND('Network Data'!C38 = 1, 'Network Data'!G38 &gt; 0), SUBSTITUTE('Network Data'!B38&amp;"NLNode", " ",""), ""))</f>
        <v/>
      </c>
      <c r="H32" s="98"/>
      <c r="AE32" t="str">
        <f>IF(AND('Network Data'!C38 = 0, 'Network Data'!G38 &gt;0), SUBSTITUTE('Network Data'!B38, " ", "")&amp;" = "&amp;SUBSTITUTE('Network Data'!G38, ",", "."), "")</f>
        <v/>
      </c>
      <c r="AF32" t="str">
        <f>IF(AND('Network Data'!C38 = 1, 'Network Data'!G38 &gt;0), SUBSTITUTE('Network Data'!B38, " ", "")&amp;"NLNode"&amp;" = "&amp;SUBSTITUTE('Network Data'!G38, ",", "."), "")</f>
        <v/>
      </c>
      <c r="AM32" t="str">
        <f>IF(AND('Network Data'!C38 = 0, 'Network Data'!G38 &gt; 0, 'Network Data'!E38 = 1), SUBSTITUTE('Network Data'!B38, " ", "")&amp;"Input", IF(AND('Network Data'!C38 = 1, 'Network Data'!G38 &gt; 0, 'Network Data'!E38 = 1), SUBSTITUTE('Network Data'!B38, " ", "")&amp;"NLNodeInput",""))</f>
        <v/>
      </c>
      <c r="AN32" t="str">
        <f>IF(AND('Network Data'!C38 = 0, 'Network Data'!G38 &gt; 0, 'Network Data'!F38 = 1), SUBSTITUTE('Network Data'!B38, " ", "")&amp;"Export", IF(AND('Network Data'!C38 = 1, 'Network Data'!G38 &gt; 0, 'Network Data'!F38 = 1), SUBSTITUTE('Network Data'!B38, " ", "")&amp;"NLNodeExport",""))</f>
        <v/>
      </c>
      <c r="AV32" t="str">
        <f>IF(AND('Network Data'!$C$6=1, 'Network Data'!C38 = 0, 'Network Data'!D38=1,'Network Data'!G38&gt;0,'Network Data'!E38=1), SUBSTITUTE('Network Data'!B38," ","")&amp;"_GPP"&amp;" = "&amp;"Flowto("&amp;SUBSTITUTE('Network Data'!B38," ","")&amp;")"&amp;" - "&amp;SUBSTITUTE('Network Data'!B38," ","")&amp;"_IN", IF(AND('Network Data'!$C$6=1, 'Network Data'!C38 = 0, 'Network Data'!D38=1,'Network Data'!G38&gt;0,'Network Data'!E38=0), SUBSTITUTE('Network Data'!B38," ","")&amp;"_GPP"&amp;" = "&amp;"Flowto("&amp;SUBSTITUTE('Network Data'!B38," ","")&amp;")", IF(OR('Network Data'!$C$6=1, 'Network Data'!$C$6=0), IF(AND('Network Data'!C38 = 0,'Network Data'!G38&gt;0,'Network Data'!E38=1), SUBSTITUTE('Network Data'!B38," ","")&amp;"_Q"&amp;" = "&amp;"Flowto("&amp;SUBSTITUTE('Network Data'!B38," ","")&amp;")"&amp;" - "&amp;SUBSTITUTE('Network Data'!B38," ","")&amp;"_IN", IF(AND('Network Data'!C38 = 0,'Network Data'!G38&gt;0,'Network Data'!E38=0), SUBSTITUTE('Network Data'!B38," ","")&amp;"_Q"&amp;" = "&amp;"Flowto("&amp;SUBSTITUTE('Network Data'!B38," ","")&amp;")","")))))</f>
        <v/>
      </c>
      <c r="AZ32" t="str">
        <f>IF(AND('Network Data'!$C$6=1,'Network Data'!$C$7=1,'Network Data'!C38 = 0,'Network Data'!D38 = 1,'Network Data'!G38&gt;0,'Network Data'!F38=1),SUBSTITUTE('Network Data'!B38," ","")&amp;"_NPP"&amp;" = Flowfrom("&amp;SUBSTITUTE('Network Data'!B38," ","")&amp;") - "&amp;SUBSTITUTE('Network Data'!B38," ","")&amp;"_R"&amp;" - "&amp;SUBSTITUTE('Network Data'!B38," ","")&amp;"_U"&amp;" - "&amp;SUBSTITUTE('Network Data'!B38," ","")&amp;"_EX", IF(AND('Network Data'!$C$6=1,'Network Data'!$C$7=0,'Network Data'!C38 = 0,'Network Data'!D38 = 1,'Network Data'!G38&gt;0,'Network Data'!F38=1),SUBSTITUTE('Network Data'!B38," ","")&amp;"_NPP"&amp;" = Flowfrom("&amp;SUBSTITUTE('Network Data'!B38," ","")&amp;") - "&amp;SUBSTITUTE('Network Data'!B38," ","")&amp;"_R - "&amp;SUBSTITUTE('Network Data'!B38," ","")&amp;"_EX", IF(AND('Network Data'!$C$6=0,'Network Data'!$C$7=1,'Network Data'!C38 = 0,'Network Data'!D38 = 1,'Network Data'!G38&gt;0,'Network Data'!F38=0),SUBSTITUTE('Network Data'!B38," ","")&amp;"_NPP"&amp;" = Flowfrom("&amp;SUBSTITUTE('Network Data'!B38," ","")&amp;") - "&amp;SUBSTITUTE('Network Data'!B38," ","")&amp;"_U - "&amp;SUBSTITUTE('Network Data'!B38," ","")&amp;"_EX", IF(AND('Network Data'!$C$6=1,'Network Data'!$C$7=0,'Network Data'!C38 = 0,'Network Data'!D38 = 1,'Network Data'!G38&gt;0,'Network Data'!F38=0),SUBSTITUTE('Network Data'!B38," ","")&amp;"_NPP"&amp;" = Flowfrom("&amp;SUBSTITUTE('Network Data'!B38," ","")&amp;") - "&amp;SUBSTITUTE('Network Data'!B38," ","")&amp;"_R", IF(AND('Network Data'!$C$6=0,'Network Data'!$C$7=0,'Network Data'!C38 = 0,'Network Data'!D38 = 1,'Network Data'!G38&gt;0,'Network Data'!F38=1),SUBSTITUTE('Network Data'!B38," ","")&amp;"_NPP"&amp;" = Flowfrom("&amp;SUBSTITUTE('Network Data'!B38," ","")&amp;") - "&amp;SUBSTITUTE('Network Data'!B38," ","")&amp;"_EX", IF(AND('Network Data'!$C$6=1,'Network Data'!$C$7=1,'Network Data'!C38 = 0,'Network Data'!D38 = 1,'Network Data'!G38&gt;0,'Network Data'!F38=0),SUBSTITUTE('Network Data'!B38," ","")&amp;"_NPP"&amp;" = Flowfrom("&amp;SUBSTITUTE('Network Data'!B38," ","")&amp;") - "&amp;SUBSTITUTE('Network Data'!B38," ","")&amp;"_R"&amp;" - "&amp;SUBSTITUTE('Network Data'!B38," ","")&amp;"_U", IF(AND('Network Data'!$C$6=0,'Network Data'!$C$7=0,'Network Data'!C38 = 0,'Network Data'!D38 = 1,'Network Data'!G38&gt;0,'Network Data'!F38=0),SUBSTITUTE('Network Data'!B38," ","")&amp;"_NPP"&amp;" = Flowfrom("&amp;SUBSTITUTE('Network Data'!B38," ","")&amp;") ", IF(AND('Network Data'!$C$6=1,'Network Data'!$C$7=1,'Network Data'!C38 = 0,'Network Data'!D38 = 0,'Network Data'!G38&gt;0,'Network Data'!F38=1),SUBSTITUTE('Network Data'!B38," ","")&amp;"_P"&amp;" = Flowfrom("&amp;SUBSTITUTE('Network Data'!B38," ","")&amp;") - "&amp;SUBSTITUTE('Network Data'!B38," ","")&amp;"_R"&amp;" - "&amp;SUBSTITUTE('Network Data'!B38," ","")&amp;"_U"&amp;" - "&amp;SUBSTITUTE('Network Data'!B38," ","")&amp;"_EX", IF(AND('Network Data'!$C$6=1,'Network Data'!$C$7=0,'Network Data'!C38 = 0,'Network Data'!D38 = 0,'Network Data'!G38&gt;0,'Network Data'!F38=1),SUBSTITUTE('Network Data'!B38," ","")&amp;"_P"&amp;" = Flowfrom("&amp;SUBSTITUTE('Network Data'!B38," ","")&amp;") - "&amp;SUBSTITUTE('Network Data'!B38," ","")&amp;"_R - "&amp;SUBSTITUTE('Network Data'!B38," ","")&amp;"_EX", IF(AND('Network Data'!$C$6=0,'Network Data'!$C$7=1,'Network Data'!C38 = 0,'Network Data'!D38 = 0,'Network Data'!G38&gt;0,'Network Data'!F38=0),SUBSTITUTE('Network Data'!B38," ","")&amp;"_P"&amp;" = Flowfrom("&amp;SUBSTITUTE('Network Data'!B38," ","")&amp;") - "&amp;SUBSTITUTE('Network Data'!B38," ","")&amp;"_U - "&amp;SUBSTITUTE('Network Data'!B38," ","")&amp;"_EX", IF(AND('Network Data'!$C$6=1,'Network Data'!$C$7=0,'Network Data'!C38 = 0,'Network Data'!D38 = 0,'Network Data'!G38&gt;0,'Network Data'!F38=0),SUBSTITUTE('Network Data'!B38," ","")&amp;"_P"&amp;" = Flowfrom("&amp;SUBSTITUTE('Network Data'!B38," ","")&amp;") - "&amp;SUBSTITUTE('Network Data'!B38," ","")&amp;"_R", IF(AND('Network Data'!$C$6=0,'Network Data'!$C$7=0,'Network Data'!C38 = 0,'Network Data'!D38 = 0,'Network Data'!G38&gt;0,'Network Data'!F38=1),SUBSTITUTE('Network Data'!B38," ","")&amp;"_P"&amp;" = Flowfrom("&amp;SUBSTITUTE('Network Data'!B38," ","")&amp;") - "&amp;SUBSTITUTE('Network Data'!B38," ","")&amp;"_EX", IF(AND('Network Data'!$C$6=1,'Network Data'!$C$7=1,'Network Data'!C38 = 0,'Network Data'!D38 = 0,'Network Data'!G38&gt;0,'Network Data'!F38=0),SUBSTITUTE('Network Data'!B38," ","")&amp;"_P"&amp;" = Flowfrom("&amp;SUBSTITUTE('Network Data'!B38," ","")&amp;") - "&amp;SUBSTITUTE('Network Data'!B38," ","")&amp;"_R"&amp;" - "&amp;SUBSTITUTE('Network Data'!B38," ","")&amp;"_U", IF(AND('Network Data'!$C$6=0,'Network Data'!$C$7=0,'Network Data'!C38 = 0,'Network Data'!D38 = 0,'Network Data'!G38&gt;0,'Network Data'!F38=0),SUBSTITUTE('Network Data'!B38," ","")&amp;"_P"&amp;" = Flowfrom("&amp;SUBSTITUTE('Network Data'!B38," ","")&amp;") ", ""))))))))))))))</f>
        <v/>
      </c>
      <c r="BD32" t="str">
        <f>IF(AND('Network Data'!$C$6=1,'Network Data'!$C$7=1,'Network Data'!C38 = 0, 'Network Data'!D38=1,'Network Data'!F38=1,'Network Data'!G38&gt;0), SUBSTITUTE('Network Data'!B38," ","")&amp;"_U"&amp;" = Flowto("&amp;SUBSTITUTE('Network Data'!B38," ","")&amp;") - "&amp;SUBSTITUTE('Network Data'!B38," ","")&amp;"_NPP"&amp;" - "&amp;SUBSTITUTE('Network Data'!B38," ","")&amp;"_R"&amp;" - "&amp;SUBSTITUTE('Network Data'!B38," ","")&amp;"_EX", IF(AND('Network Data'!$C$6=0,'Network Data'!$C$7=1,'Network Data'!C38 = 0, 'Network Data'!D38=1,'Network Data'!F38=1,'Network Data'!G38&gt;0), SUBSTITUTE('Network Data'!B38," ","")&amp;"_U"&amp;" = Flowto("&amp;SUBSTITUTE('Network Data'!B38," ","")&amp;") - "&amp;SUBSTITUTE('Network Data'!B38," ","")&amp;"_P"&amp;" - "&amp;SUBSTITUTE('Network Data'!B38," ","")&amp;"_EX", IF(AND('Network Data'!$C$6=0,'Network Data'!$C$7=1,'Network Data'!C38 = 0, 'Network Data'!D38=1,'Network Data'!F38=0,'Network Data'!G38&gt;0), SUBSTITUTE('Network Data'!B38," ","")&amp;"_U"&amp;" = Flowto("&amp;SUBSTITUTE('Network Data'!B38," ","")&amp;") - "&amp;SUBSTITUTE('Network Data'!B38," ","")&amp;"_P",IF(AND('Network Data'!$C$6=1,'Network Data'!$C$7=1,'Network Data'!C38 = 0, 'Network Data'!D38=0,'Network Data'!F38=1,'Network Data'!G38&gt;0), SUBSTITUTE('Network Data'!B38," ","")&amp;"_U"&amp;" = Flowto("&amp;SUBSTITUTE('Network Data'!B38," ","")&amp;") - "&amp;SUBSTITUTE('Network Data'!B38," ","")&amp;"_P"&amp;" - "&amp;SUBSTITUTE('Network Data'!B38," ","")&amp;"_R"&amp;" - "&amp;SUBSTITUTE('Network Data'!B38," ","")&amp;"_EX", IF(AND('Network Data'!$C$6=0,'Network Data'!$C$7=1,'Network Data'!C38 = 0, 'Network Data'!D38=0,'Network Data'!F38=1,'Network Data'!G38&gt;0), SUBSTITUTE('Network Data'!B38," ","")&amp;"_U"&amp;" = Flowto("&amp;SUBSTITUTE('Network Data'!B38," ","")&amp;") - "&amp;SUBSTITUTE('Network Data'!B38," ","")&amp;"_P"&amp;" - "&amp;SUBSTITUTE('Network Data'!B38," ","")&amp;"_EX", IF(AND('Network Data'!$C$6=0,'Network Data'!$C$7=1,'Network Data'!C38 = 0, 'Network Data'!D38=0,'Network Data'!F38=0,'Network Data'!G38&gt;0), SUBSTITUTE('Network Data'!B38," ","")&amp;"_U"&amp;" = Flowto("&amp;SUBSTITUTE('Network Data'!B38," ","")&amp;") - "&amp;SUBSTITUTE('Network Data'!B38," ","")&amp;"_P",IF(AND('Network Data'!$C$6=1,'Network Data'!$C$7=1,'Network Data'!C38 = 0, 'Network Data'!D38=0,'Network Data'!F38=0,'Network Data'!G38&gt;0), SUBSTITUTE('Network Data'!B38," ","")&amp;"_U"&amp;" = Flowto("&amp;SUBSTITUTE('Network Data'!B38," ","")&amp;") - "&amp;SUBSTITUTE('Network Data'!B38," ","")&amp;"_P - "&amp;SUBSTITUTE('Network Data'!B38," ","")&amp;"_R","")))))))</f>
        <v/>
      </c>
      <c r="BH32" t="str">
        <f>IF(AND('Network Data'!$C$6 = 1, 'Network Data'!C38 = 0, 'Network Data'!D38 = 0,'Network Data'!G38 &gt; 0, 'Network Data'!T38 &gt; 0),SUBSTITUTE('Network Data'!B38," ","")&amp;"_AE"&amp;" = "&amp;SUBSTITUTE('Network Data'!B38," ","")&amp;"_P"&amp;" + "&amp;SUBSTITUTE('Network Data'!B38," ","")&amp;"_R", IF(AND('Network Data'!$C$6 = 0, 'Network Data'!C38 = 0, 'Network Data'!D38 = 0,'Network Data'!G38 &gt; 0, 'Network Data'!T38 &gt; 0),SUBSTITUTE('Network Data'!B38," ","")&amp;" = "&amp;SUBSTITUTE('Network Data'!B38," ","")&amp;"_P",IF(AND('Network Data'!$C$6 = 1, 'Network Data'!C38 = 0, 'Network Data'!D38 = 0,'Network Data'!G38 &gt; 0, 'Network Data'!U38 &gt; 0),SUBSTITUTE('Network Data'!B38," ","")&amp;"_AE"&amp;" = "&amp;SUBSTITUTE('Network Data'!B38," ","")&amp;"_P"&amp;" + "&amp;SUBSTITUTE('Network Data'!B38," ","")&amp;"_R", IF(AND('Network Data'!$C$6 = 0, 'Network Data'!C38 = 0, 'Network Data'!D38 = 0,'Network Data'!G38 &gt; 0, 'Network Data'!U38 &gt; 0),SUBSTITUTE('Network Data'!B38," ","")&amp;" = "&amp;SUBSTITUTE('Network Data'!B38," ","")&amp;"_P",""))))</f>
        <v/>
      </c>
      <c r="BL32" t="str">
        <f xml:space="preserve"> IF('Network Data'!W38 &gt; 0, 'Network Data'!W38, "")</f>
        <v/>
      </c>
      <c r="BR32" t="str">
        <f>IF('Network Data'!V38&gt;0,SUBSTITUTE('Network Data'!V38, ",",""),"")</f>
        <v/>
      </c>
      <c r="BZ32" t="str">
        <f>IF(AND('Network Data'!$C$6=1,'Network Data'!C38=0,'Network Data'!D38=1,'Network Data'!G38&gt;0),SUBSTITUTE('Network Data'!B38," ","")&amp;"_GPP: CO2 -&gt; "&amp;SUBSTITUTE('Network Data'!B38," ",""),"")</f>
        <v/>
      </c>
      <c r="CB32" s="98"/>
      <c r="CD32" t="str">
        <f>IF(AND('Network Data'!$C$6 = 1,'Network Data'!C38 = 0, 'Network Data'!D38 = 1, 'Network Data'!G38 &gt; 0), SUBSTITUTE('Network Data'!B38, " ", "")&amp;"_R: "&amp;SUBSTITUTE('Network Data'!B38, " ", "")&amp;" -&gt; CO2", "")</f>
        <v/>
      </c>
      <c r="CE32" t="str">
        <f>IF(AND('Network Data'!$C$6 = 1,'Network Data'!C38 = 0, 'Network Data'!D38 = 0, 'Network Data'!G38 &gt; 0), SUBSTITUTE('Network Data'!B38, " ", "")&amp;"_R: "&amp;SUBSTITUTE('Network Data'!B38, " ", "")&amp;" -&gt; CO2", "")</f>
        <v/>
      </c>
      <c r="CG32" s="98"/>
      <c r="CI32" t="str">
        <f>IF(AND('Network Data'!C38 = 1, 'Network Data'!E38 = 1, 'Network Data'!G38 &gt; 0), SUBSTITUTE('Network Data'!B38, " ", "")&amp;"NLNode_IN: "&amp;SUBSTITUTE('Network Data'!B38, " ", "")&amp;"NLNodeInput -&gt; "&amp;SUBSTITUTE('Network Data'!B38, ",", "")&amp;"NLNode", IF(AND('Network Data'!C38 = 0, 'Network Data'!E38 = 1, 'Network Data'!G38 &gt; 0), SUBSTITUTE('Network Data'!B38, " ", "")&amp;"_IN: "&amp;SUBSTITUTE('Network Data'!B38, " ", "")&amp;"Input -&gt; "&amp;SUBSTITUTE('Network Data'!B38, ",", ""),""))</f>
        <v/>
      </c>
      <c r="CK32" s="98"/>
      <c r="CM32" t="str">
        <f>IF(AND('Network Data'!C38 = 1, 'Network Data'!F38 = 1, 'Network Data'!G38 &gt; 0), SUBSTITUTE('Network Data'!B38, " ", "")&amp;"NLNode_EX: "&amp;SUBSTITUTE('Network Data'!B38, " ", "")&amp;"NLNode -&gt; "&amp;SUBSTITUTE('Network Data'!B38, ",", "")&amp;"NLNodeExport", IF(AND('Network Data'!C38 = 0, 'Network Data'!F38 = 1, 'Network Data'!G38 &gt; 0), SUBSTITUTE('Network Data'!B38, " ", "")&amp;"_EX: "&amp;SUBSTITUTE('Network Data'!B38, " ", "")&amp;" -&gt; "&amp;SUBSTITUTE('Network Data'!B38, ",", "")&amp;"Export",""))</f>
        <v/>
      </c>
      <c r="CP32" t="str">
        <f>IF(AND('Network Data'!$C$6=1, 'Network Data'!C38=0,'Network Data'!D38=1,'Network Data'!G38&gt;0, 'Network Data'!L38&gt;0), SUBSTITUTE('Network Data'!B38," ",".")&amp;"_GPP &gt; "&amp;SUBSTITUTE('Network Data'!L38," ","."), IF(AND('Network Data'!$C$6=1, 'Network Data'!C38=0,'Network Data'!D38=0,'Network Data'!G38&gt;0, 'Network Data'!L38&gt;0), SUBSTITUTE('Network Data'!B38," ",".")&amp;"Q &gt; "&amp;SUBSTITUTE('Network Data'!L38," ","."), IF(AND('Network Data'!$C$6=0, 'Network Data'!C38=0,'Network Data'!D38=0,'Network Data'!G38&gt;0, 'Network Data'!L38&gt;0), SUBSTITUTE('Network Data'!B38," ",".")&amp;"Q &gt; "&amp;SUBSTITUTE('Network Data'!L38," ","."),"")))</f>
        <v/>
      </c>
      <c r="CQ32" t="str">
        <f>IF(AND('Network Data'!$C$6=1, 'Network Data'!C38=0,'Network Data'!D38=0,'Network Data'!G38&gt;0, 'Network Data'!L38&gt;0), SUBSTITUTE('Network Data'!B38," ",".")&amp;"Q &gt; "&amp;SUBSTITUTE('Network Data'!L38," ","."), IF(AND('Network Data'!$C$6=0, 'Network Data'!C38=0,'Network Data'!D38=0,'Network Data'!G38&gt;0, 'Network Data'!L38&gt;0), SUBSTITUTE('Network Data'!B38," ",".")&amp;"Q &gt; "&amp;SUBSTITUTE('Network Data'!L38," ","."),""))</f>
        <v/>
      </c>
      <c r="CR32" t="str">
        <f>IF(AND('Network Data'!$C$6=1, 'Network Data'!C38=0,'Network Data'!D38=1,'Network Data'!G38&gt;0, 'Network Data'!M38&gt;0), SUBSTITUTE('Network Data'!B38," ",".")&amp;"_GPP &lt; "&amp;SUBSTITUTE('Network Data'!M38," ","."),"")</f>
        <v/>
      </c>
      <c r="CS32" t="str">
        <f>IF(AND('Network Data'!$C$6=1, 'Network Data'!C38=0,'Network Data'!D38=0,'Network Data'!G38&gt;0, 'Network Data'!M38&gt;0), SUBSTITUTE('Network Data'!B38," ",".")&amp;"Q &lt; "&amp;SUBSTITUTE('Network Data'!M38," ","."),IF(AND('Network Data'!$C$6=0, 'Network Data'!C38=0,'Network Data'!D38=0,'Network Data'!G38&gt;0, 'Network Data'!M38&gt;0), SUBSTITUTE('Network Data'!B38," ",".")&amp;"Q &lt; "&amp;SUBSTITUTE('Network Data'!M38," ","."),""))</f>
        <v/>
      </c>
      <c r="CT32" t="str">
        <f>IF('Network Data'!M38&lt;'Network Data'!L38, "Warning, incompatible constraint", "" )</f>
        <v/>
      </c>
      <c r="CU32" t="str">
        <f>IF(AND('Network Data'!$C$6=1, 'Network Data'!C38 = 0, 'Network Data'!D38 = 1, 'Network Data'!G38 &gt; 0, 'Network Data'!N38&gt;0), SUBSTITUTE('Network Data'!B38, " ", ".")&amp;"_NPP"&amp;" &gt; "&amp;SUBSTITUTE('Network Data'!N38, ",","."), "")</f>
        <v/>
      </c>
      <c r="CV32" t="str">
        <f>IF(AND('Network Data'!$C$6=1, 'Network Data'!C38 = 0, 'Network Data'!D38 = 0, 'Network Data'!G38 &gt; 0, 'Network Data'!N38&gt;0), SUBSTITUTE('Network Data'!B38, " ", ".")&amp;"_P"&amp;" &gt; "&amp;SUBSTITUTE('Network Data'!N38, ",","."), IF(AND('Network Data'!$C$6=0, 'Network Data'!C38 = 0, 'Network Data'!G38 &gt; 0, 'Network Data'!N38&gt;0), SUBSTITUTE('Network Data'!B38, " ", ".")&amp;"_P"&amp;" &gt; "&amp;SUBSTITUTE('Network Data'!N38, ",","."),""))</f>
        <v/>
      </c>
      <c r="CW32" t="str">
        <f>IF(AND('Network Data'!$C$6=1, 'Network Data'!C38 = 0, 'Network Data'!D38 = 1, 'Network Data'!G38 &gt; 0, 'Network Data'!O38&gt;0), SUBSTITUTE('Network Data'!B38, " ", ".")&amp;"_NPP"&amp;" &lt; "&amp;SUBSTITUTE('Network Data'!O38, ",","."), "")</f>
        <v/>
      </c>
      <c r="CX32" t="str">
        <f>IF(AND('Network Data'!$C$6=1, 'Network Data'!C38 = 0, 'Network Data'!D38 = 0, 'Network Data'!G38 &gt; 0, 'Network Data'!O38&gt;0), SUBSTITUTE('Network Data'!B38, " ", ".")&amp;"_P"&amp;" &lt; "&amp;SUBSTITUTE('Network Data'!O38, ",","."), IF(AND('Network Data'!$C$6=0, 'Network Data'!C38 = 0, 'Network Data'!G38 &gt; 0, 'Network Data'!O38&gt;0), SUBSTITUTE('Network Data'!B38, " ", ".")&amp;"_P"&amp;" &lt; "&amp;SUBSTITUTE('Network Data'!O38, ",","."),""))</f>
        <v/>
      </c>
      <c r="CY32" t="str">
        <f>IF('Network Data'!O38&lt;'Network Data'!N38, "Warning, incompatible constraint", "" )</f>
        <v/>
      </c>
      <c r="CZ32" t="str">
        <f>IF(AND('Network Data'!$C$6 = 1, 'Network Data'!C38 = 0, 'Network Data'!D38 = 1, 'Network Data'!G38 &gt; 0, 'Network Data'!P38 &gt; 0), SUBSTITUTE('Network Data'!B38, " ", ".")&amp;"_R &gt; "&amp;SUBSTITUTE('Network Data'!P38, ",","."),"")</f>
        <v/>
      </c>
      <c r="DA32" t="str">
        <f>IF(AND('Network Data'!$C$6 = 1, 'Network Data'!C38 = 0, 'Network Data'!D38 = 0, 'Network Data'!G38 &gt; 0, 'Network Data'!P38 &gt; 0), SUBSTITUTE('Network Data'!B38, " ", ".")&amp;"_R &gt; "&amp;SUBSTITUTE('Network Data'!P38, ",","."),"")</f>
        <v/>
      </c>
      <c r="DB32" t="str">
        <f>IF(AND('Network Data'!$C$6 = 1, 'Network Data'!C38 = 0, 'Network Data'!D38 = 1, 'Network Data'!G38 &gt; 0, 'Network Data'!Q38 &gt; 0), SUBSTITUTE('Network Data'!B38, " ", ".")&amp;"_R &lt; "&amp;SUBSTITUTE('Network Data'!Q38, ",","."),"")</f>
        <v/>
      </c>
      <c r="DC32" t="str">
        <f>IF(AND('Network Data'!$C$6 = 1, 'Network Data'!C38 = 0, 'Network Data'!D38 = 0, 'Network Data'!G38 &gt; 0, 'Network Data'!Q38 &gt; 0), SUBSTITUTE('Network Data'!B38, " ", ".")&amp;"_R &lt; "&amp;SUBSTITUTE('Network Data'!Q38, ",","."),"")</f>
        <v/>
      </c>
      <c r="DD32" t="str">
        <f>IF(AND('Network Data'!$C$7 = 1, 'Network Data'!C38 = 0, 'Network Data'!D38 =1, 'Network Data'!G38 &gt; 0, 'Network Data'!R38 &gt; 0), SUBSTITUTE('Network Data'!B38, ",",".")&amp;"_U &gt; "&amp;SUBSTITUTE('Network Data'!R38, ",","."),"")</f>
        <v/>
      </c>
      <c r="DE32" t="str">
        <f>IF(AND('Network Data'!$C$7 = 1, 'Network Data'!C38 = 0, 'Network Data'!D38 =0, 'Network Data'!G38 &gt; 0, 'Network Data'!R38 &gt; 0), SUBSTITUTE('Network Data'!B38, ",",".")&amp;"_U &gt; "&amp;SUBSTITUTE('Network Data'!R38, ",","."),"")</f>
        <v/>
      </c>
      <c r="DF32" t="str">
        <f>IF(AND('Network Data'!$C$7 = 1, 'Network Data'!C38 = 0, 'Network Data'!D38 = 1, 'Network Data'!G38 &gt; 0, 'Network Data'!S38 &gt; 0), SUBSTITUTE('Network Data'!B38, ",",".")&amp;"_U &lt; "&amp;SUBSTITUTE('Network Data'!S38, ",","."),"")</f>
        <v/>
      </c>
      <c r="DG32" t="str">
        <f>IF(AND('Network Data'!$C$7 = 1, 'Network Data'!C38 = 0, 'Network Data'!D38 = 0, 'Network Data'!G38 &gt; 0, 'Network Data'!S38 &gt; 0), SUBSTITUTE('Network Data'!B38, ",",".")&amp;"_U &lt; "&amp;SUBSTITUTE('Network Data'!S38, ",","."),"")</f>
        <v/>
      </c>
      <c r="DJ32" t="str">
        <f>IF(AND('Network Data'!C38 = 0, 'Network Data'!E38 = 1,'Network Data'!G38 &gt; 0, 'Network Data'!H38 &gt; 0), SUBSTITUTE('Network Data'!B38, " ", ".")&amp;"_IN &gt; "&amp;SUBSTITUTE('Network Data'!H38,",","."), IF(AND('Network Data'!C38 = 1, 'Network Data'!E38 = 1,'Network Data'!G38 &gt; 0, 'Network Data'!H38 &gt; 0), SUBSTITUTE('Network Data'!B38, " ", ".")&amp;"NLNode_IN &gt; "&amp;SUBSTITUTE('Network Data'!H38,",","."), ""))</f>
        <v/>
      </c>
      <c r="DL32" t="str">
        <f>IF(AND('Network Data'!C38 = 0, 'Network Data'!E38 = 1,'Network Data'!G38 &gt; 0, 'Network Data'!I38 &gt; 0), SUBSTITUTE('Network Data'!B38, " ", ".")&amp;"_IN &lt; "&amp;SUBSTITUTE('Network Data'!I38,",","."), IF(AND('Network Data'!C38 = 1, 'Network Data'!E38 = 1,'Network Data'!G38 &gt; 0, 'Network Data'!H38 &gt; 0), SUBSTITUTE('Network Data'!B38, " ", ".")&amp;"NLNode_IN &lt; "&amp;SUBSTITUTE('Network Data'!I38,",","."), ""))</f>
        <v/>
      </c>
      <c r="DP32" t="str">
        <f>IF(AND('Network Data'!C38 = 0, 'Network Data'!F38 = 1,'Network Data'!G38 &gt; 0, 'Network Data'!J38 &gt; 0), SUBSTITUTE('Network Data'!B38, " ", ".")&amp;"_EX &gt; "&amp;SUBSTITUTE('Network Data'!J38,",","."), IF(AND('Network Data'!C38 = 1, 'Network Data'!F38 = 1,'Network Data'!G38 &gt; 0, 'Network Data'!J38 &gt; 0), SUBSTITUTE('Network Data'!B38, " ", ".")&amp;"NLNode_EX &gt; "&amp;SUBSTITUTE('Network Data'!J38,",","."), ""))</f>
        <v/>
      </c>
      <c r="DR32" t="str">
        <f>IF(AND('Network Data'!C38 = 0, 'Network Data'!F38 = 1,'Network Data'!G38 &gt; 0, 'Network Data'!K38 &gt; 0), SUBSTITUTE('Network Data'!B38, " ", ".")&amp;"_EX &lt; "&amp;SUBSTITUTE('Network Data'!K38,",","."), IF(AND('Network Data'!C38 = 1, 'Network Data'!F38 = 1,'Network Data'!G38 &gt; 0, 'Network Data'!K38 &gt; 0), SUBSTITUTE('Network Data'!B38, " ", ".")&amp;"NLNode_EX &lt; "&amp;SUBSTITUTE('Network Data'!K38,",","."), ""))</f>
        <v/>
      </c>
      <c r="DV32" t="str">
        <f>IF(AND('Network Data'!C38=0, 'Network Data'!D38=0, 'Network Data'!G38&gt;0, 'Network Data'!T38&gt;0), SUBSTITUTE('Network Data'!B38," ",".")&amp;"_AE &gt; "&amp;SUBSTITUTE('Network Data'!T38,",","."),"")</f>
        <v/>
      </c>
      <c r="DW32" t="str">
        <f>IF(AND('Network Data'!C38=0, 'Network Data'!D38=0, 'Network Data'!G38&gt;0, 'Network Data'!U38&gt;0), SUBSTITUTE('Network Data'!B38," ",".")&amp;"_AE &lt; "&amp;SUBSTITUTE('Network Data'!U38,",","."),"")</f>
        <v/>
      </c>
      <c r="EA32" t="str">
        <f>IF(AND('Network Data'!X38 &gt;0), 'Network Data'!X38, "")</f>
        <v/>
      </c>
      <c r="EB32" s="22"/>
      <c r="EC32" s="22"/>
      <c r="FD32"/>
      <c r="FE32"/>
      <c r="FF32"/>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row>
    <row r="33" spans="1:218" x14ac:dyDescent="0.3">
      <c r="A33" s="7">
        <v>28</v>
      </c>
      <c r="B33" t="str">
        <f>IF(AND('Network Data'!C39 = 0, 'Network Data'!G39 &gt;0), SUBSTITUTE('Network Data'!B39, " ", ""), IF(AND('Network Data'!C39 = 1, 'Network Data'!G39 &gt; 0), SUBSTITUTE('Network Data'!B39&amp;"NLNode", " ",""), ""))</f>
        <v/>
      </c>
      <c r="H33" s="98"/>
      <c r="AE33" t="str">
        <f>IF(AND('Network Data'!C39 = 0, 'Network Data'!G39 &gt;0), SUBSTITUTE('Network Data'!B39, " ", "")&amp;" = "&amp;SUBSTITUTE('Network Data'!G39, ",", "."), "")</f>
        <v/>
      </c>
      <c r="AF33" t="str">
        <f>IF(AND('Network Data'!C39 = 1, 'Network Data'!G39 &gt;0), SUBSTITUTE('Network Data'!B39, " ", "")&amp;"NLNode"&amp;" = "&amp;SUBSTITUTE('Network Data'!G39, ",", "."), "")</f>
        <v/>
      </c>
      <c r="AM33" t="str">
        <f>IF(AND('Network Data'!C39 = 0, 'Network Data'!G39 &gt; 0, 'Network Data'!E39 = 1), SUBSTITUTE('Network Data'!B39, " ", "")&amp;"Input", IF(AND('Network Data'!C39 = 1, 'Network Data'!G39 &gt; 0, 'Network Data'!E39 = 1), SUBSTITUTE('Network Data'!B39, " ", "")&amp;"NLNodeInput",""))</f>
        <v/>
      </c>
      <c r="AN33" t="str">
        <f>IF(AND('Network Data'!C39 = 0, 'Network Data'!G39 &gt; 0, 'Network Data'!F39 = 1), SUBSTITUTE('Network Data'!B39, " ", "")&amp;"Export", IF(AND('Network Data'!C39 = 1, 'Network Data'!G39 &gt; 0, 'Network Data'!F39 = 1), SUBSTITUTE('Network Data'!B39, " ", "")&amp;"NLNodeExport",""))</f>
        <v/>
      </c>
      <c r="AV33" t="str">
        <f>IF(AND('Network Data'!$C$6=1, 'Network Data'!C39 = 0, 'Network Data'!D39=1,'Network Data'!G39&gt;0,'Network Data'!E39=1), SUBSTITUTE('Network Data'!B39," ","")&amp;"_GPP"&amp;" = "&amp;"Flowto("&amp;SUBSTITUTE('Network Data'!B39," ","")&amp;")"&amp;" - "&amp;SUBSTITUTE('Network Data'!B39," ","")&amp;"_IN", IF(AND('Network Data'!$C$6=1, 'Network Data'!C39 = 0, 'Network Data'!D39=1,'Network Data'!G39&gt;0,'Network Data'!E39=0), SUBSTITUTE('Network Data'!B39," ","")&amp;"_GPP"&amp;" = "&amp;"Flowto("&amp;SUBSTITUTE('Network Data'!B39," ","")&amp;")", IF(OR('Network Data'!$C$6=1, 'Network Data'!$C$6=0), IF(AND('Network Data'!C39 = 0,'Network Data'!G39&gt;0,'Network Data'!E39=1), SUBSTITUTE('Network Data'!B39," ","")&amp;"_Q"&amp;" = "&amp;"Flowto("&amp;SUBSTITUTE('Network Data'!B39," ","")&amp;")"&amp;" - "&amp;SUBSTITUTE('Network Data'!B39," ","")&amp;"_IN", IF(AND('Network Data'!C39 = 0,'Network Data'!G39&gt;0,'Network Data'!E39=0), SUBSTITUTE('Network Data'!B39," ","")&amp;"_Q"&amp;" = "&amp;"Flowto("&amp;SUBSTITUTE('Network Data'!B39," ","")&amp;")","")))))</f>
        <v/>
      </c>
      <c r="AZ33" t="str">
        <f>IF(AND('Network Data'!$C$6=1,'Network Data'!$C$7=1,'Network Data'!C39 = 0,'Network Data'!D39 = 1,'Network Data'!G39&gt;0,'Network Data'!F39=1),SUBSTITUTE('Network Data'!B39," ","")&amp;"_NPP"&amp;" = Flowfrom("&amp;SUBSTITUTE('Network Data'!B39," ","")&amp;") - "&amp;SUBSTITUTE('Network Data'!B39," ","")&amp;"_R"&amp;" - "&amp;SUBSTITUTE('Network Data'!B39," ","")&amp;"_U"&amp;" - "&amp;SUBSTITUTE('Network Data'!B39," ","")&amp;"_EX", IF(AND('Network Data'!$C$6=1,'Network Data'!$C$7=0,'Network Data'!C39 = 0,'Network Data'!D39 = 1,'Network Data'!G39&gt;0,'Network Data'!F39=1),SUBSTITUTE('Network Data'!B39," ","")&amp;"_NPP"&amp;" = Flowfrom("&amp;SUBSTITUTE('Network Data'!B39," ","")&amp;") - "&amp;SUBSTITUTE('Network Data'!B39," ","")&amp;"_R - "&amp;SUBSTITUTE('Network Data'!B39," ","")&amp;"_EX", IF(AND('Network Data'!$C$6=0,'Network Data'!$C$7=1,'Network Data'!C39 = 0,'Network Data'!D39 = 1,'Network Data'!G39&gt;0,'Network Data'!F39=0),SUBSTITUTE('Network Data'!B39," ","")&amp;"_NPP"&amp;" = Flowfrom("&amp;SUBSTITUTE('Network Data'!B39," ","")&amp;") - "&amp;SUBSTITUTE('Network Data'!B39," ","")&amp;"_U - "&amp;SUBSTITUTE('Network Data'!B39," ","")&amp;"_EX", IF(AND('Network Data'!$C$6=1,'Network Data'!$C$7=0,'Network Data'!C39 = 0,'Network Data'!D39 = 1,'Network Data'!G39&gt;0,'Network Data'!F39=0),SUBSTITUTE('Network Data'!B39," ","")&amp;"_NPP"&amp;" = Flowfrom("&amp;SUBSTITUTE('Network Data'!B39," ","")&amp;") - "&amp;SUBSTITUTE('Network Data'!B39," ","")&amp;"_R", IF(AND('Network Data'!$C$6=0,'Network Data'!$C$7=0,'Network Data'!C39 = 0,'Network Data'!D39 = 1,'Network Data'!G39&gt;0,'Network Data'!F39=1),SUBSTITUTE('Network Data'!B39," ","")&amp;"_NPP"&amp;" = Flowfrom("&amp;SUBSTITUTE('Network Data'!B39," ","")&amp;") - "&amp;SUBSTITUTE('Network Data'!B39," ","")&amp;"_EX", IF(AND('Network Data'!$C$6=1,'Network Data'!$C$7=1,'Network Data'!C39 = 0,'Network Data'!D39 = 1,'Network Data'!G39&gt;0,'Network Data'!F39=0),SUBSTITUTE('Network Data'!B39," ","")&amp;"_NPP"&amp;" = Flowfrom("&amp;SUBSTITUTE('Network Data'!B39," ","")&amp;") - "&amp;SUBSTITUTE('Network Data'!B39," ","")&amp;"_R"&amp;" - "&amp;SUBSTITUTE('Network Data'!B39," ","")&amp;"_U", IF(AND('Network Data'!$C$6=0,'Network Data'!$C$7=0,'Network Data'!C39 = 0,'Network Data'!D39 = 1,'Network Data'!G39&gt;0,'Network Data'!F39=0),SUBSTITUTE('Network Data'!B39," ","")&amp;"_NPP"&amp;" = Flowfrom("&amp;SUBSTITUTE('Network Data'!B39," ","")&amp;") ", IF(AND('Network Data'!$C$6=1,'Network Data'!$C$7=1,'Network Data'!C39 = 0,'Network Data'!D39 = 0,'Network Data'!G39&gt;0,'Network Data'!F39=1),SUBSTITUTE('Network Data'!B39," ","")&amp;"_P"&amp;" = Flowfrom("&amp;SUBSTITUTE('Network Data'!B39," ","")&amp;") - "&amp;SUBSTITUTE('Network Data'!B39," ","")&amp;"_R"&amp;" - "&amp;SUBSTITUTE('Network Data'!B39," ","")&amp;"_U"&amp;" - "&amp;SUBSTITUTE('Network Data'!B39," ","")&amp;"_EX", IF(AND('Network Data'!$C$6=1,'Network Data'!$C$7=0,'Network Data'!C39 = 0,'Network Data'!D39 = 0,'Network Data'!G39&gt;0,'Network Data'!F39=1),SUBSTITUTE('Network Data'!B39," ","")&amp;"_P"&amp;" = Flowfrom("&amp;SUBSTITUTE('Network Data'!B39," ","")&amp;") - "&amp;SUBSTITUTE('Network Data'!B39," ","")&amp;"_R - "&amp;SUBSTITUTE('Network Data'!B39," ","")&amp;"_EX", IF(AND('Network Data'!$C$6=0,'Network Data'!$C$7=1,'Network Data'!C39 = 0,'Network Data'!D39 = 0,'Network Data'!G39&gt;0,'Network Data'!F39=0),SUBSTITUTE('Network Data'!B39," ","")&amp;"_P"&amp;" = Flowfrom("&amp;SUBSTITUTE('Network Data'!B39," ","")&amp;") - "&amp;SUBSTITUTE('Network Data'!B39," ","")&amp;"_U - "&amp;SUBSTITUTE('Network Data'!B39," ","")&amp;"_EX", IF(AND('Network Data'!$C$6=1,'Network Data'!$C$7=0,'Network Data'!C39 = 0,'Network Data'!D39 = 0,'Network Data'!G39&gt;0,'Network Data'!F39=0),SUBSTITUTE('Network Data'!B39," ","")&amp;"_P"&amp;" = Flowfrom("&amp;SUBSTITUTE('Network Data'!B39," ","")&amp;") - "&amp;SUBSTITUTE('Network Data'!B39," ","")&amp;"_R", IF(AND('Network Data'!$C$6=0,'Network Data'!$C$7=0,'Network Data'!C39 = 0,'Network Data'!D39 = 0,'Network Data'!G39&gt;0,'Network Data'!F39=1),SUBSTITUTE('Network Data'!B39," ","")&amp;"_P"&amp;" = Flowfrom("&amp;SUBSTITUTE('Network Data'!B39," ","")&amp;") - "&amp;SUBSTITUTE('Network Data'!B39," ","")&amp;"_EX", IF(AND('Network Data'!$C$6=1,'Network Data'!$C$7=1,'Network Data'!C39 = 0,'Network Data'!D39 = 0,'Network Data'!G39&gt;0,'Network Data'!F39=0),SUBSTITUTE('Network Data'!B39," ","")&amp;"_P"&amp;" = Flowfrom("&amp;SUBSTITUTE('Network Data'!B39," ","")&amp;") - "&amp;SUBSTITUTE('Network Data'!B39," ","")&amp;"_R"&amp;" - "&amp;SUBSTITUTE('Network Data'!B39," ","")&amp;"_U", IF(AND('Network Data'!$C$6=0,'Network Data'!$C$7=0,'Network Data'!C39 = 0,'Network Data'!D39 = 0,'Network Data'!G39&gt;0,'Network Data'!F39=0),SUBSTITUTE('Network Data'!B39," ","")&amp;"_P"&amp;" = Flowfrom("&amp;SUBSTITUTE('Network Data'!B39," ","")&amp;") ", ""))))))))))))))</f>
        <v/>
      </c>
      <c r="BD33" t="str">
        <f>IF(AND('Network Data'!$C$6=1,'Network Data'!$C$7=1,'Network Data'!C39 = 0, 'Network Data'!D39=1,'Network Data'!F39=1,'Network Data'!G39&gt;0), SUBSTITUTE('Network Data'!B39," ","")&amp;"_U"&amp;" = Flowto("&amp;SUBSTITUTE('Network Data'!B39," ","")&amp;") - "&amp;SUBSTITUTE('Network Data'!B39," ","")&amp;"_NPP"&amp;" - "&amp;SUBSTITUTE('Network Data'!B39," ","")&amp;"_R"&amp;" - "&amp;SUBSTITUTE('Network Data'!B39," ","")&amp;"_EX", IF(AND('Network Data'!$C$6=0,'Network Data'!$C$7=1,'Network Data'!C39 = 0, 'Network Data'!D39=1,'Network Data'!F39=1,'Network Data'!G39&gt;0), SUBSTITUTE('Network Data'!B39," ","")&amp;"_U"&amp;" = Flowto("&amp;SUBSTITUTE('Network Data'!B39," ","")&amp;") - "&amp;SUBSTITUTE('Network Data'!B39," ","")&amp;"_P"&amp;" - "&amp;SUBSTITUTE('Network Data'!B39," ","")&amp;"_EX", IF(AND('Network Data'!$C$6=0,'Network Data'!$C$7=1,'Network Data'!C39 = 0, 'Network Data'!D39=1,'Network Data'!F39=0,'Network Data'!G39&gt;0), SUBSTITUTE('Network Data'!B39," ","")&amp;"_U"&amp;" = Flowto("&amp;SUBSTITUTE('Network Data'!B39," ","")&amp;") - "&amp;SUBSTITUTE('Network Data'!B39," ","")&amp;"_P",IF(AND('Network Data'!$C$6=1,'Network Data'!$C$7=1,'Network Data'!C39 = 0, 'Network Data'!D39=0,'Network Data'!F39=1,'Network Data'!G39&gt;0), SUBSTITUTE('Network Data'!B39," ","")&amp;"_U"&amp;" = Flowto("&amp;SUBSTITUTE('Network Data'!B39," ","")&amp;") - "&amp;SUBSTITUTE('Network Data'!B39," ","")&amp;"_P"&amp;" - "&amp;SUBSTITUTE('Network Data'!B39," ","")&amp;"_R"&amp;" - "&amp;SUBSTITUTE('Network Data'!B39," ","")&amp;"_EX", IF(AND('Network Data'!$C$6=0,'Network Data'!$C$7=1,'Network Data'!C39 = 0, 'Network Data'!D39=0,'Network Data'!F39=1,'Network Data'!G39&gt;0), SUBSTITUTE('Network Data'!B39," ","")&amp;"_U"&amp;" = Flowto("&amp;SUBSTITUTE('Network Data'!B39," ","")&amp;") - "&amp;SUBSTITUTE('Network Data'!B39," ","")&amp;"_P"&amp;" - "&amp;SUBSTITUTE('Network Data'!B39," ","")&amp;"_EX", IF(AND('Network Data'!$C$6=0,'Network Data'!$C$7=1,'Network Data'!C39 = 0, 'Network Data'!D39=0,'Network Data'!F39=0,'Network Data'!G39&gt;0), SUBSTITUTE('Network Data'!B39," ","")&amp;"_U"&amp;" = Flowto("&amp;SUBSTITUTE('Network Data'!B39," ","")&amp;") - "&amp;SUBSTITUTE('Network Data'!B39," ","")&amp;"_P",IF(AND('Network Data'!$C$6=1,'Network Data'!$C$7=1,'Network Data'!C39 = 0, 'Network Data'!D39=0,'Network Data'!F39=0,'Network Data'!G39&gt;0), SUBSTITUTE('Network Data'!B39," ","")&amp;"_U"&amp;" = Flowto("&amp;SUBSTITUTE('Network Data'!B39," ","")&amp;") - "&amp;SUBSTITUTE('Network Data'!B39," ","")&amp;"_P - "&amp;SUBSTITUTE('Network Data'!B39," ","")&amp;"_R","")))))))</f>
        <v/>
      </c>
      <c r="BH33" t="str">
        <f>IF(AND('Network Data'!$C$6 = 1, 'Network Data'!C39 = 0, 'Network Data'!D39 = 0,'Network Data'!G39 &gt; 0, 'Network Data'!T39 &gt; 0),SUBSTITUTE('Network Data'!B39," ","")&amp;"_AE"&amp;" = "&amp;SUBSTITUTE('Network Data'!B39," ","")&amp;"_P"&amp;" + "&amp;SUBSTITUTE('Network Data'!B39," ","")&amp;"_R", IF(AND('Network Data'!$C$6 = 0, 'Network Data'!C39 = 0, 'Network Data'!D39 = 0,'Network Data'!G39 &gt; 0, 'Network Data'!T39 &gt; 0),SUBSTITUTE('Network Data'!B39," ","")&amp;" = "&amp;SUBSTITUTE('Network Data'!B39," ","")&amp;"_P",IF(AND('Network Data'!$C$6 = 1, 'Network Data'!C39 = 0, 'Network Data'!D39 = 0,'Network Data'!G39 &gt; 0, 'Network Data'!U39 &gt; 0),SUBSTITUTE('Network Data'!B39," ","")&amp;"_AE"&amp;" = "&amp;SUBSTITUTE('Network Data'!B39," ","")&amp;"_P"&amp;" + "&amp;SUBSTITUTE('Network Data'!B39," ","")&amp;"_R", IF(AND('Network Data'!$C$6 = 0, 'Network Data'!C39 = 0, 'Network Data'!D39 = 0,'Network Data'!G39 &gt; 0, 'Network Data'!U39 &gt; 0),SUBSTITUTE('Network Data'!B39," ","")&amp;" = "&amp;SUBSTITUTE('Network Data'!B39," ","")&amp;"_P",""))))</f>
        <v/>
      </c>
      <c r="BL33" t="str">
        <f xml:space="preserve"> IF('Network Data'!W39 &gt; 0, 'Network Data'!W39, "")</f>
        <v/>
      </c>
      <c r="BR33" t="str">
        <f>IF('Network Data'!V39&gt;0,SUBSTITUTE('Network Data'!V39, ",",""),"")</f>
        <v/>
      </c>
      <c r="BZ33" t="str">
        <f>IF(AND('Network Data'!$C$6=1,'Network Data'!C39=0,'Network Data'!D39=1,'Network Data'!G39&gt;0),SUBSTITUTE('Network Data'!B39," ","")&amp;"_GPP: CO2 -&gt; "&amp;SUBSTITUTE('Network Data'!B39," ",""),"")</f>
        <v/>
      </c>
      <c r="CB33" s="98"/>
      <c r="CD33" t="str">
        <f>IF(AND('Network Data'!$C$6 = 1,'Network Data'!C39 = 0, 'Network Data'!D39 = 1, 'Network Data'!G39 &gt; 0), SUBSTITUTE('Network Data'!B39, " ", "")&amp;"_R: "&amp;SUBSTITUTE('Network Data'!B39, " ", "")&amp;" -&gt; CO2", "")</f>
        <v/>
      </c>
      <c r="CE33" t="str">
        <f>IF(AND('Network Data'!$C$6 = 1,'Network Data'!C39 = 0, 'Network Data'!D39 = 0, 'Network Data'!G39 &gt; 0), SUBSTITUTE('Network Data'!B39, " ", "")&amp;"_R: "&amp;SUBSTITUTE('Network Data'!B39, " ", "")&amp;" -&gt; CO2", "")</f>
        <v/>
      </c>
      <c r="CG33" s="98"/>
      <c r="CI33" t="str">
        <f>IF(AND('Network Data'!C39 = 1, 'Network Data'!E39 = 1, 'Network Data'!G39 &gt; 0), SUBSTITUTE('Network Data'!B39, " ", "")&amp;"NLNode_IN: "&amp;SUBSTITUTE('Network Data'!B39, " ", "")&amp;"NLNodeInput -&gt; "&amp;SUBSTITUTE('Network Data'!B39, ",", "")&amp;"NLNode", IF(AND('Network Data'!C39 = 0, 'Network Data'!E39 = 1, 'Network Data'!G39 &gt; 0), SUBSTITUTE('Network Data'!B39, " ", "")&amp;"_IN: "&amp;SUBSTITUTE('Network Data'!B39, " ", "")&amp;"Input -&gt; "&amp;SUBSTITUTE('Network Data'!B39, ",", ""),""))</f>
        <v/>
      </c>
      <c r="CK33" s="98"/>
      <c r="CM33" t="str">
        <f>IF(AND('Network Data'!C39 = 1, 'Network Data'!F39 = 1, 'Network Data'!G39 &gt; 0), SUBSTITUTE('Network Data'!B39, " ", "")&amp;"NLNode_EX: "&amp;SUBSTITUTE('Network Data'!B39, " ", "")&amp;"NLNode -&gt; "&amp;SUBSTITUTE('Network Data'!B39, ",", "")&amp;"NLNodeExport", IF(AND('Network Data'!C39 = 0, 'Network Data'!F39 = 1, 'Network Data'!G39 &gt; 0), SUBSTITUTE('Network Data'!B39, " ", "")&amp;"_EX: "&amp;SUBSTITUTE('Network Data'!B39, " ", "")&amp;" -&gt; "&amp;SUBSTITUTE('Network Data'!B39, ",", "")&amp;"Export",""))</f>
        <v/>
      </c>
      <c r="CP33" t="str">
        <f>IF(AND('Network Data'!$C$6=1, 'Network Data'!C39=0,'Network Data'!D39=1,'Network Data'!G39&gt;0, 'Network Data'!L39&gt;0), SUBSTITUTE('Network Data'!B39," ",".")&amp;"_GPP &gt; "&amp;SUBSTITUTE('Network Data'!L39," ","."), IF(AND('Network Data'!$C$6=1, 'Network Data'!C39=0,'Network Data'!D39=0,'Network Data'!G39&gt;0, 'Network Data'!L39&gt;0), SUBSTITUTE('Network Data'!B39," ",".")&amp;"Q &gt; "&amp;SUBSTITUTE('Network Data'!L39," ","."), IF(AND('Network Data'!$C$6=0, 'Network Data'!C39=0,'Network Data'!D39=0,'Network Data'!G39&gt;0, 'Network Data'!L39&gt;0), SUBSTITUTE('Network Data'!B39," ",".")&amp;"Q &gt; "&amp;SUBSTITUTE('Network Data'!L39," ","."),"")))</f>
        <v/>
      </c>
      <c r="CQ33" t="str">
        <f>IF(AND('Network Data'!$C$6=1, 'Network Data'!C39=0,'Network Data'!D39=0,'Network Data'!G39&gt;0, 'Network Data'!L39&gt;0), SUBSTITUTE('Network Data'!B39," ",".")&amp;"Q &gt; "&amp;SUBSTITUTE('Network Data'!L39," ","."), IF(AND('Network Data'!$C$6=0, 'Network Data'!C39=0,'Network Data'!D39=0,'Network Data'!G39&gt;0, 'Network Data'!L39&gt;0), SUBSTITUTE('Network Data'!B39," ",".")&amp;"Q &gt; "&amp;SUBSTITUTE('Network Data'!L39," ","."),""))</f>
        <v/>
      </c>
      <c r="CR33" t="str">
        <f>IF(AND('Network Data'!$C$6=1, 'Network Data'!C39=0,'Network Data'!D39=1,'Network Data'!G39&gt;0, 'Network Data'!M39&gt;0), SUBSTITUTE('Network Data'!B39," ",".")&amp;"_GPP &lt; "&amp;SUBSTITUTE('Network Data'!M39," ","."),"")</f>
        <v/>
      </c>
      <c r="CS33" t="str">
        <f>IF(AND('Network Data'!$C$6=1, 'Network Data'!C39=0,'Network Data'!D39=0,'Network Data'!G39&gt;0, 'Network Data'!M39&gt;0), SUBSTITUTE('Network Data'!B39," ",".")&amp;"Q &lt; "&amp;SUBSTITUTE('Network Data'!M39," ","."),IF(AND('Network Data'!$C$6=0, 'Network Data'!C39=0,'Network Data'!D39=0,'Network Data'!G39&gt;0, 'Network Data'!M39&gt;0), SUBSTITUTE('Network Data'!B39," ",".")&amp;"Q &lt; "&amp;SUBSTITUTE('Network Data'!M39," ","."),""))</f>
        <v/>
      </c>
      <c r="CT33" t="str">
        <f>IF('Network Data'!M39&lt;'Network Data'!L39, "Warning, incompatible constraint", "" )</f>
        <v/>
      </c>
      <c r="CU33" t="str">
        <f>IF(AND('Network Data'!$C$6=1, 'Network Data'!C39 = 0, 'Network Data'!D39 = 1, 'Network Data'!G39 &gt; 0, 'Network Data'!N39&gt;0), SUBSTITUTE('Network Data'!B39, " ", ".")&amp;"_NPP"&amp;" &gt; "&amp;SUBSTITUTE('Network Data'!N39, ",","."), "")</f>
        <v/>
      </c>
      <c r="CV33" t="str">
        <f>IF(AND('Network Data'!$C$6=1, 'Network Data'!C39 = 0, 'Network Data'!D39 = 0, 'Network Data'!G39 &gt; 0, 'Network Data'!N39&gt;0), SUBSTITUTE('Network Data'!B39, " ", ".")&amp;"_P"&amp;" &gt; "&amp;SUBSTITUTE('Network Data'!N39, ",","."), IF(AND('Network Data'!$C$6=0, 'Network Data'!C39 = 0, 'Network Data'!G39 &gt; 0, 'Network Data'!N39&gt;0), SUBSTITUTE('Network Data'!B39, " ", ".")&amp;"_P"&amp;" &gt; "&amp;SUBSTITUTE('Network Data'!N39, ",","."),""))</f>
        <v/>
      </c>
      <c r="CW33" t="str">
        <f>IF(AND('Network Data'!$C$6=1, 'Network Data'!C39 = 0, 'Network Data'!D39 = 1, 'Network Data'!G39 &gt; 0, 'Network Data'!O39&gt;0), SUBSTITUTE('Network Data'!B39, " ", ".")&amp;"_NPP"&amp;" &lt; "&amp;SUBSTITUTE('Network Data'!O39, ",","."), "")</f>
        <v/>
      </c>
      <c r="CX33" t="str">
        <f>IF(AND('Network Data'!$C$6=1, 'Network Data'!C39 = 0, 'Network Data'!D39 = 0, 'Network Data'!G39 &gt; 0, 'Network Data'!O39&gt;0), SUBSTITUTE('Network Data'!B39, " ", ".")&amp;"_P"&amp;" &lt; "&amp;SUBSTITUTE('Network Data'!O39, ",","."), IF(AND('Network Data'!$C$6=0, 'Network Data'!C39 = 0, 'Network Data'!G39 &gt; 0, 'Network Data'!O39&gt;0), SUBSTITUTE('Network Data'!B39, " ", ".")&amp;"_P"&amp;" &lt; "&amp;SUBSTITUTE('Network Data'!O39, ",","."),""))</f>
        <v/>
      </c>
      <c r="CY33" t="str">
        <f>IF('Network Data'!O39&lt;'Network Data'!N39, "Warning, incompatible constraint", "" )</f>
        <v/>
      </c>
      <c r="CZ33" t="str">
        <f>IF(AND('Network Data'!$C$6 = 1, 'Network Data'!C39 = 0, 'Network Data'!D39 = 1, 'Network Data'!G39 &gt; 0, 'Network Data'!P39 &gt; 0), SUBSTITUTE('Network Data'!B39, " ", ".")&amp;"_R &gt; "&amp;SUBSTITUTE('Network Data'!P39, ",","."),"")</f>
        <v/>
      </c>
      <c r="DA33" t="str">
        <f>IF(AND('Network Data'!$C$6 = 1, 'Network Data'!C39 = 0, 'Network Data'!D39 = 0, 'Network Data'!G39 &gt; 0, 'Network Data'!P39 &gt; 0), SUBSTITUTE('Network Data'!B39, " ", ".")&amp;"_R &gt; "&amp;SUBSTITUTE('Network Data'!P39, ",","."),"")</f>
        <v/>
      </c>
      <c r="DB33" t="str">
        <f>IF(AND('Network Data'!$C$6 = 1, 'Network Data'!C39 = 0, 'Network Data'!D39 = 1, 'Network Data'!G39 &gt; 0, 'Network Data'!Q39 &gt; 0), SUBSTITUTE('Network Data'!B39, " ", ".")&amp;"_R &lt; "&amp;SUBSTITUTE('Network Data'!Q39, ",","."),"")</f>
        <v/>
      </c>
      <c r="DC33" t="str">
        <f>IF(AND('Network Data'!$C$6 = 1, 'Network Data'!C39 = 0, 'Network Data'!D39 = 0, 'Network Data'!G39 &gt; 0, 'Network Data'!Q39 &gt; 0), SUBSTITUTE('Network Data'!B39, " ", ".")&amp;"_R &lt; "&amp;SUBSTITUTE('Network Data'!Q39, ",","."),"")</f>
        <v/>
      </c>
      <c r="DD33" t="str">
        <f>IF(AND('Network Data'!$C$7 = 1, 'Network Data'!C39 = 0, 'Network Data'!D39 =1, 'Network Data'!G39 &gt; 0, 'Network Data'!R39 &gt; 0), SUBSTITUTE('Network Data'!B39, ",",".")&amp;"_U &gt; "&amp;SUBSTITUTE('Network Data'!R39, ",","."),"")</f>
        <v/>
      </c>
      <c r="DE33" t="str">
        <f>IF(AND('Network Data'!$C$7 = 1, 'Network Data'!C39 = 0, 'Network Data'!D39 =0, 'Network Data'!G39 &gt; 0, 'Network Data'!R39 &gt; 0), SUBSTITUTE('Network Data'!B39, ",",".")&amp;"_U &gt; "&amp;SUBSTITUTE('Network Data'!R39, ",","."),"")</f>
        <v/>
      </c>
      <c r="DF33" t="str">
        <f>IF(AND('Network Data'!$C$7 = 1, 'Network Data'!C39 = 0, 'Network Data'!D39 = 1, 'Network Data'!G39 &gt; 0, 'Network Data'!S39 &gt; 0), SUBSTITUTE('Network Data'!B39, ",",".")&amp;"_U &lt; "&amp;SUBSTITUTE('Network Data'!S39, ",","."),"")</f>
        <v/>
      </c>
      <c r="DG33" t="str">
        <f>IF(AND('Network Data'!$C$7 = 1, 'Network Data'!C39 = 0, 'Network Data'!D39 = 0, 'Network Data'!G39 &gt; 0, 'Network Data'!S39 &gt; 0), SUBSTITUTE('Network Data'!B39, ",",".")&amp;"_U &lt; "&amp;SUBSTITUTE('Network Data'!S39, ",","."),"")</f>
        <v/>
      </c>
      <c r="DJ33" t="str">
        <f>IF(AND('Network Data'!C39 = 0, 'Network Data'!E39 = 1,'Network Data'!G39 &gt; 0, 'Network Data'!H39 &gt; 0), SUBSTITUTE('Network Data'!B39, " ", ".")&amp;"_IN &gt; "&amp;SUBSTITUTE('Network Data'!H39,",","."), IF(AND('Network Data'!C39 = 1, 'Network Data'!E39 = 1,'Network Data'!G39 &gt; 0, 'Network Data'!H39 &gt; 0), SUBSTITUTE('Network Data'!B39, " ", ".")&amp;"NLNode_IN &gt; "&amp;SUBSTITUTE('Network Data'!H39,",","."), ""))</f>
        <v/>
      </c>
      <c r="DL33" t="str">
        <f>IF(AND('Network Data'!C39 = 0, 'Network Data'!E39 = 1,'Network Data'!G39 &gt; 0, 'Network Data'!I39 &gt; 0), SUBSTITUTE('Network Data'!B39, " ", ".")&amp;"_IN &lt; "&amp;SUBSTITUTE('Network Data'!I39,",","."), IF(AND('Network Data'!C39 = 1, 'Network Data'!E39 = 1,'Network Data'!G39 &gt; 0, 'Network Data'!H39 &gt; 0), SUBSTITUTE('Network Data'!B39, " ", ".")&amp;"NLNode_IN &lt; "&amp;SUBSTITUTE('Network Data'!I39,",","."), ""))</f>
        <v/>
      </c>
      <c r="DP33" t="str">
        <f>IF(AND('Network Data'!C39 = 0, 'Network Data'!F39 = 1,'Network Data'!G39 &gt; 0, 'Network Data'!J39 &gt; 0), SUBSTITUTE('Network Data'!B39, " ", ".")&amp;"_EX &gt; "&amp;SUBSTITUTE('Network Data'!J39,",","."), IF(AND('Network Data'!C39 = 1, 'Network Data'!F39 = 1,'Network Data'!G39 &gt; 0, 'Network Data'!J39 &gt; 0), SUBSTITUTE('Network Data'!B39, " ", ".")&amp;"NLNode_EX &gt; "&amp;SUBSTITUTE('Network Data'!J39,",","."), ""))</f>
        <v/>
      </c>
      <c r="DR33" t="str">
        <f>IF(AND('Network Data'!C39 = 0, 'Network Data'!F39 = 1,'Network Data'!G39 &gt; 0, 'Network Data'!K39 &gt; 0), SUBSTITUTE('Network Data'!B39, " ", ".")&amp;"_EX &lt; "&amp;SUBSTITUTE('Network Data'!K39,",","."), IF(AND('Network Data'!C39 = 1, 'Network Data'!F39 = 1,'Network Data'!G39 &gt; 0, 'Network Data'!K39 &gt; 0), SUBSTITUTE('Network Data'!B39, " ", ".")&amp;"NLNode_EX &lt; "&amp;SUBSTITUTE('Network Data'!K39,",","."), ""))</f>
        <v/>
      </c>
      <c r="DV33" t="str">
        <f>IF(AND('Network Data'!C39=0, 'Network Data'!D39=0, 'Network Data'!G39&gt;0, 'Network Data'!T39&gt;0), SUBSTITUTE('Network Data'!B39," ",".")&amp;"_AE &gt; "&amp;SUBSTITUTE('Network Data'!T39,",","."),"")</f>
        <v/>
      </c>
      <c r="DW33" t="str">
        <f>IF(AND('Network Data'!C39=0, 'Network Data'!D39=0, 'Network Data'!G39&gt;0, 'Network Data'!U39&gt;0), SUBSTITUTE('Network Data'!B39," ",".")&amp;"_AE &lt; "&amp;SUBSTITUTE('Network Data'!U39,",","."),"")</f>
        <v/>
      </c>
      <c r="EA33" t="str">
        <f>IF(AND('Network Data'!X39 &gt;0), 'Network Data'!X39, "")</f>
        <v/>
      </c>
      <c r="EB33" s="22"/>
      <c r="EC33" s="22"/>
      <c r="FD33"/>
      <c r="FE33"/>
      <c r="FF3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row>
    <row r="34" spans="1:218" x14ac:dyDescent="0.3">
      <c r="A34" s="7">
        <v>29</v>
      </c>
      <c r="B34" t="str">
        <f>IF(AND('Network Data'!C40 = 0, 'Network Data'!G40 &gt;0), SUBSTITUTE('Network Data'!B40, " ", ""), IF(AND('Network Data'!C40 = 1, 'Network Data'!G40 &gt; 0), SUBSTITUTE('Network Data'!B40&amp;"NLNode", " ",""), ""))</f>
        <v/>
      </c>
      <c r="H34" s="98"/>
      <c r="AE34" t="str">
        <f>IF(AND('Network Data'!C40 = 0, 'Network Data'!G40 &gt;0), SUBSTITUTE('Network Data'!B40, " ", "")&amp;" = "&amp;SUBSTITUTE('Network Data'!G40, ",", "."), "")</f>
        <v/>
      </c>
      <c r="AF34" t="str">
        <f>IF(AND('Network Data'!C40 = 1, 'Network Data'!G40 &gt;0), SUBSTITUTE('Network Data'!B40, " ", "")&amp;"NLNode"&amp;" = "&amp;SUBSTITUTE('Network Data'!G40, ",", "."), "")</f>
        <v/>
      </c>
      <c r="AM34" t="str">
        <f>IF(AND('Network Data'!C40 = 0, 'Network Data'!G40 &gt; 0, 'Network Data'!E40 = 1), SUBSTITUTE('Network Data'!B40, " ", "")&amp;"Input", IF(AND('Network Data'!C40 = 1, 'Network Data'!G40 &gt; 0, 'Network Data'!E40 = 1), SUBSTITUTE('Network Data'!B40, " ", "")&amp;"NLNodeInput",""))</f>
        <v/>
      </c>
      <c r="AN34" t="str">
        <f>IF(AND('Network Data'!C40 = 0, 'Network Data'!G40 &gt; 0, 'Network Data'!F40 = 1), SUBSTITUTE('Network Data'!B40, " ", "")&amp;"Export", IF(AND('Network Data'!C40 = 1, 'Network Data'!G40 &gt; 0, 'Network Data'!F40 = 1), SUBSTITUTE('Network Data'!B40, " ", "")&amp;"NLNodeExport",""))</f>
        <v/>
      </c>
      <c r="AV34" t="str">
        <f>IF(AND('Network Data'!$C$6=1, 'Network Data'!C40 = 0, 'Network Data'!D40=1,'Network Data'!G40&gt;0,'Network Data'!E40=1), SUBSTITUTE('Network Data'!B40," ","")&amp;"_GPP"&amp;" = "&amp;"Flowto("&amp;SUBSTITUTE('Network Data'!B40," ","")&amp;")"&amp;" - "&amp;SUBSTITUTE('Network Data'!B40," ","")&amp;"_IN", IF(AND('Network Data'!$C$6=1, 'Network Data'!C40 = 0, 'Network Data'!D40=1,'Network Data'!G40&gt;0,'Network Data'!E40=0), SUBSTITUTE('Network Data'!B40," ","")&amp;"_GPP"&amp;" = "&amp;"Flowto("&amp;SUBSTITUTE('Network Data'!B40," ","")&amp;")", IF(OR('Network Data'!$C$6=1, 'Network Data'!$C$6=0), IF(AND('Network Data'!C40 = 0,'Network Data'!G40&gt;0,'Network Data'!E40=1), SUBSTITUTE('Network Data'!B40," ","")&amp;"_Q"&amp;" = "&amp;"Flowto("&amp;SUBSTITUTE('Network Data'!B40," ","")&amp;")"&amp;" - "&amp;SUBSTITUTE('Network Data'!B40," ","")&amp;"_IN", IF(AND('Network Data'!C40 = 0,'Network Data'!G40&gt;0,'Network Data'!E40=0), SUBSTITUTE('Network Data'!B40," ","")&amp;"_Q"&amp;" = "&amp;"Flowto("&amp;SUBSTITUTE('Network Data'!B40," ","")&amp;")","")))))</f>
        <v/>
      </c>
      <c r="AZ34" t="str">
        <f>IF(AND('Network Data'!$C$6=1,'Network Data'!$C$7=1,'Network Data'!C40 = 0,'Network Data'!D40 = 1,'Network Data'!G40&gt;0,'Network Data'!F40=1),SUBSTITUTE('Network Data'!B40," ","")&amp;"_NPP"&amp;" = Flowfrom("&amp;SUBSTITUTE('Network Data'!B40," ","")&amp;") - "&amp;SUBSTITUTE('Network Data'!B40," ","")&amp;"_R"&amp;" - "&amp;SUBSTITUTE('Network Data'!B40," ","")&amp;"_U"&amp;" - "&amp;SUBSTITUTE('Network Data'!B40," ","")&amp;"_EX", IF(AND('Network Data'!$C$6=1,'Network Data'!$C$7=0,'Network Data'!C40 = 0,'Network Data'!D40 = 1,'Network Data'!G40&gt;0,'Network Data'!F40=1),SUBSTITUTE('Network Data'!B40," ","")&amp;"_NPP"&amp;" = Flowfrom("&amp;SUBSTITUTE('Network Data'!B40," ","")&amp;") - "&amp;SUBSTITUTE('Network Data'!B40," ","")&amp;"_R - "&amp;SUBSTITUTE('Network Data'!B40," ","")&amp;"_EX", IF(AND('Network Data'!$C$6=0,'Network Data'!$C$7=1,'Network Data'!C40 = 0,'Network Data'!D40 = 1,'Network Data'!G40&gt;0,'Network Data'!F40=0),SUBSTITUTE('Network Data'!B40," ","")&amp;"_NPP"&amp;" = Flowfrom("&amp;SUBSTITUTE('Network Data'!B40," ","")&amp;") - "&amp;SUBSTITUTE('Network Data'!B40," ","")&amp;"_U - "&amp;SUBSTITUTE('Network Data'!B40," ","")&amp;"_EX", IF(AND('Network Data'!$C$6=1,'Network Data'!$C$7=0,'Network Data'!C40 = 0,'Network Data'!D40 = 1,'Network Data'!G40&gt;0,'Network Data'!F40=0),SUBSTITUTE('Network Data'!B40," ","")&amp;"_NPP"&amp;" = Flowfrom("&amp;SUBSTITUTE('Network Data'!B40," ","")&amp;") - "&amp;SUBSTITUTE('Network Data'!B40," ","")&amp;"_R", IF(AND('Network Data'!$C$6=0,'Network Data'!$C$7=0,'Network Data'!C40 = 0,'Network Data'!D40 = 1,'Network Data'!G40&gt;0,'Network Data'!F40=1),SUBSTITUTE('Network Data'!B40," ","")&amp;"_NPP"&amp;" = Flowfrom("&amp;SUBSTITUTE('Network Data'!B40," ","")&amp;") - "&amp;SUBSTITUTE('Network Data'!B40," ","")&amp;"_EX", IF(AND('Network Data'!$C$6=1,'Network Data'!$C$7=1,'Network Data'!C40 = 0,'Network Data'!D40 = 1,'Network Data'!G40&gt;0,'Network Data'!F40=0),SUBSTITUTE('Network Data'!B40," ","")&amp;"_NPP"&amp;" = Flowfrom("&amp;SUBSTITUTE('Network Data'!B40," ","")&amp;") - "&amp;SUBSTITUTE('Network Data'!B40," ","")&amp;"_R"&amp;" - "&amp;SUBSTITUTE('Network Data'!B40," ","")&amp;"_U", IF(AND('Network Data'!$C$6=0,'Network Data'!$C$7=0,'Network Data'!C40 = 0,'Network Data'!D40 = 1,'Network Data'!G40&gt;0,'Network Data'!F40=0),SUBSTITUTE('Network Data'!B40," ","")&amp;"_NPP"&amp;" = Flowfrom("&amp;SUBSTITUTE('Network Data'!B40," ","")&amp;") ", IF(AND('Network Data'!$C$6=1,'Network Data'!$C$7=1,'Network Data'!C40 = 0,'Network Data'!D40 = 0,'Network Data'!G40&gt;0,'Network Data'!F40=1),SUBSTITUTE('Network Data'!B40," ","")&amp;"_P"&amp;" = Flowfrom("&amp;SUBSTITUTE('Network Data'!B40," ","")&amp;") - "&amp;SUBSTITUTE('Network Data'!B40," ","")&amp;"_R"&amp;" - "&amp;SUBSTITUTE('Network Data'!B40," ","")&amp;"_U"&amp;" - "&amp;SUBSTITUTE('Network Data'!B40," ","")&amp;"_EX", IF(AND('Network Data'!$C$6=1,'Network Data'!$C$7=0,'Network Data'!C40 = 0,'Network Data'!D40 = 0,'Network Data'!G40&gt;0,'Network Data'!F40=1),SUBSTITUTE('Network Data'!B40," ","")&amp;"_P"&amp;" = Flowfrom("&amp;SUBSTITUTE('Network Data'!B40," ","")&amp;") - "&amp;SUBSTITUTE('Network Data'!B40," ","")&amp;"_R - "&amp;SUBSTITUTE('Network Data'!B40," ","")&amp;"_EX", IF(AND('Network Data'!$C$6=0,'Network Data'!$C$7=1,'Network Data'!C40 = 0,'Network Data'!D40 = 0,'Network Data'!G40&gt;0,'Network Data'!F40=0),SUBSTITUTE('Network Data'!B40," ","")&amp;"_P"&amp;" = Flowfrom("&amp;SUBSTITUTE('Network Data'!B40," ","")&amp;") - "&amp;SUBSTITUTE('Network Data'!B40," ","")&amp;"_U - "&amp;SUBSTITUTE('Network Data'!B40," ","")&amp;"_EX", IF(AND('Network Data'!$C$6=1,'Network Data'!$C$7=0,'Network Data'!C40 = 0,'Network Data'!D40 = 0,'Network Data'!G40&gt;0,'Network Data'!F40=0),SUBSTITUTE('Network Data'!B40," ","")&amp;"_P"&amp;" = Flowfrom("&amp;SUBSTITUTE('Network Data'!B40," ","")&amp;") - "&amp;SUBSTITUTE('Network Data'!B40," ","")&amp;"_R", IF(AND('Network Data'!$C$6=0,'Network Data'!$C$7=0,'Network Data'!C40 = 0,'Network Data'!D40 = 0,'Network Data'!G40&gt;0,'Network Data'!F40=1),SUBSTITUTE('Network Data'!B40," ","")&amp;"_P"&amp;" = Flowfrom("&amp;SUBSTITUTE('Network Data'!B40," ","")&amp;") - "&amp;SUBSTITUTE('Network Data'!B40," ","")&amp;"_EX", IF(AND('Network Data'!$C$6=1,'Network Data'!$C$7=1,'Network Data'!C40 = 0,'Network Data'!D40 = 0,'Network Data'!G40&gt;0,'Network Data'!F40=0),SUBSTITUTE('Network Data'!B40," ","")&amp;"_P"&amp;" = Flowfrom("&amp;SUBSTITUTE('Network Data'!B40," ","")&amp;") - "&amp;SUBSTITUTE('Network Data'!B40," ","")&amp;"_R"&amp;" - "&amp;SUBSTITUTE('Network Data'!B40," ","")&amp;"_U", IF(AND('Network Data'!$C$6=0,'Network Data'!$C$7=0,'Network Data'!C40 = 0,'Network Data'!D40 = 0,'Network Data'!G40&gt;0,'Network Data'!F40=0),SUBSTITUTE('Network Data'!B40," ","")&amp;"_P"&amp;" = Flowfrom("&amp;SUBSTITUTE('Network Data'!B40," ","")&amp;") ", ""))))))))))))))</f>
        <v/>
      </c>
      <c r="BD34" t="str">
        <f>IF(AND('Network Data'!$C$6=1,'Network Data'!$C$7=1,'Network Data'!C40 = 0, 'Network Data'!D40=1,'Network Data'!F40=1,'Network Data'!G40&gt;0), SUBSTITUTE('Network Data'!B40," ","")&amp;"_U"&amp;" = Flowto("&amp;SUBSTITUTE('Network Data'!B40," ","")&amp;") - "&amp;SUBSTITUTE('Network Data'!B40," ","")&amp;"_NPP"&amp;" - "&amp;SUBSTITUTE('Network Data'!B40," ","")&amp;"_R"&amp;" - "&amp;SUBSTITUTE('Network Data'!B40," ","")&amp;"_EX", IF(AND('Network Data'!$C$6=0,'Network Data'!$C$7=1,'Network Data'!C40 = 0, 'Network Data'!D40=1,'Network Data'!F40=1,'Network Data'!G40&gt;0), SUBSTITUTE('Network Data'!B40," ","")&amp;"_U"&amp;" = Flowto("&amp;SUBSTITUTE('Network Data'!B40," ","")&amp;") - "&amp;SUBSTITUTE('Network Data'!B40," ","")&amp;"_P"&amp;" - "&amp;SUBSTITUTE('Network Data'!B40," ","")&amp;"_EX", IF(AND('Network Data'!$C$6=0,'Network Data'!$C$7=1,'Network Data'!C40 = 0, 'Network Data'!D40=1,'Network Data'!F40=0,'Network Data'!G40&gt;0), SUBSTITUTE('Network Data'!B40," ","")&amp;"_U"&amp;" = Flowto("&amp;SUBSTITUTE('Network Data'!B40," ","")&amp;") - "&amp;SUBSTITUTE('Network Data'!B40," ","")&amp;"_P",IF(AND('Network Data'!$C$6=1,'Network Data'!$C$7=1,'Network Data'!C40 = 0, 'Network Data'!D40=0,'Network Data'!F40=1,'Network Data'!G40&gt;0), SUBSTITUTE('Network Data'!B40," ","")&amp;"_U"&amp;" = Flowto("&amp;SUBSTITUTE('Network Data'!B40," ","")&amp;") - "&amp;SUBSTITUTE('Network Data'!B40," ","")&amp;"_P"&amp;" - "&amp;SUBSTITUTE('Network Data'!B40," ","")&amp;"_R"&amp;" - "&amp;SUBSTITUTE('Network Data'!B40," ","")&amp;"_EX", IF(AND('Network Data'!$C$6=0,'Network Data'!$C$7=1,'Network Data'!C40 = 0, 'Network Data'!D40=0,'Network Data'!F40=1,'Network Data'!G40&gt;0), SUBSTITUTE('Network Data'!B40," ","")&amp;"_U"&amp;" = Flowto("&amp;SUBSTITUTE('Network Data'!B40," ","")&amp;") - "&amp;SUBSTITUTE('Network Data'!B40," ","")&amp;"_P"&amp;" - "&amp;SUBSTITUTE('Network Data'!B40," ","")&amp;"_EX", IF(AND('Network Data'!$C$6=0,'Network Data'!$C$7=1,'Network Data'!C40 = 0, 'Network Data'!D40=0,'Network Data'!F40=0,'Network Data'!G40&gt;0), SUBSTITUTE('Network Data'!B40," ","")&amp;"_U"&amp;" = Flowto("&amp;SUBSTITUTE('Network Data'!B40," ","")&amp;") - "&amp;SUBSTITUTE('Network Data'!B40," ","")&amp;"_P",IF(AND('Network Data'!$C$6=1,'Network Data'!$C$7=1,'Network Data'!C40 = 0, 'Network Data'!D40=0,'Network Data'!F40=0,'Network Data'!G40&gt;0), SUBSTITUTE('Network Data'!B40," ","")&amp;"_U"&amp;" = Flowto("&amp;SUBSTITUTE('Network Data'!B40," ","")&amp;") - "&amp;SUBSTITUTE('Network Data'!B40," ","")&amp;"_P - "&amp;SUBSTITUTE('Network Data'!B40," ","")&amp;"_R","")))))))</f>
        <v/>
      </c>
      <c r="BH34" t="str">
        <f>IF(AND('Network Data'!$C$6 = 1, 'Network Data'!C40 = 0, 'Network Data'!D40 = 0,'Network Data'!G40 &gt; 0, 'Network Data'!T40 &gt; 0),SUBSTITUTE('Network Data'!B40," ","")&amp;"_AE"&amp;" = "&amp;SUBSTITUTE('Network Data'!B40," ","")&amp;"_P"&amp;" + "&amp;SUBSTITUTE('Network Data'!B40," ","")&amp;"_R", IF(AND('Network Data'!$C$6 = 0, 'Network Data'!C40 = 0, 'Network Data'!D40 = 0,'Network Data'!G40 &gt; 0, 'Network Data'!T40 &gt; 0),SUBSTITUTE('Network Data'!B40," ","")&amp;" = "&amp;SUBSTITUTE('Network Data'!B40," ","")&amp;"_P",IF(AND('Network Data'!$C$6 = 1, 'Network Data'!C40 = 0, 'Network Data'!D40 = 0,'Network Data'!G40 &gt; 0, 'Network Data'!U40 &gt; 0),SUBSTITUTE('Network Data'!B40," ","")&amp;"_AE"&amp;" = "&amp;SUBSTITUTE('Network Data'!B40," ","")&amp;"_P"&amp;" + "&amp;SUBSTITUTE('Network Data'!B40," ","")&amp;"_R", IF(AND('Network Data'!$C$6 = 0, 'Network Data'!C40 = 0, 'Network Data'!D40 = 0,'Network Data'!G40 &gt; 0, 'Network Data'!U40 &gt; 0),SUBSTITUTE('Network Data'!B40," ","")&amp;" = "&amp;SUBSTITUTE('Network Data'!B40," ","")&amp;"_P",""))))</f>
        <v/>
      </c>
      <c r="BL34" t="str">
        <f xml:space="preserve"> IF('Network Data'!W40 &gt; 0, 'Network Data'!W40, "")</f>
        <v/>
      </c>
      <c r="BR34" t="str">
        <f>IF('Network Data'!V40&gt;0,SUBSTITUTE('Network Data'!V40, ",",""),"")</f>
        <v/>
      </c>
      <c r="BZ34" t="str">
        <f>IF(AND('Network Data'!$C$6=1,'Network Data'!C40=0,'Network Data'!D40=1,'Network Data'!G40&gt;0),SUBSTITUTE('Network Data'!B40," ","")&amp;"_GPP: CO2 -&gt; "&amp;SUBSTITUTE('Network Data'!B40," ",""),"")</f>
        <v/>
      </c>
      <c r="CB34" s="98"/>
      <c r="CD34" t="str">
        <f>IF(AND('Network Data'!$C$6 = 1,'Network Data'!C40 = 0, 'Network Data'!D40 = 1, 'Network Data'!G40 &gt; 0), SUBSTITUTE('Network Data'!B40, " ", "")&amp;"_R: "&amp;SUBSTITUTE('Network Data'!B40, " ", "")&amp;" -&gt; CO2", "")</f>
        <v/>
      </c>
      <c r="CE34" t="str">
        <f>IF(AND('Network Data'!$C$6 = 1,'Network Data'!C40 = 0, 'Network Data'!D40 = 0, 'Network Data'!G40 &gt; 0), SUBSTITUTE('Network Data'!B40, " ", "")&amp;"_R: "&amp;SUBSTITUTE('Network Data'!B40, " ", "")&amp;" -&gt; CO2", "")</f>
        <v/>
      </c>
      <c r="CG34" s="98"/>
      <c r="CI34" t="str">
        <f>IF(AND('Network Data'!C40 = 1, 'Network Data'!E40 = 1, 'Network Data'!G40 &gt; 0), SUBSTITUTE('Network Data'!B40, " ", "")&amp;"NLNode_IN: "&amp;SUBSTITUTE('Network Data'!B40, " ", "")&amp;"NLNodeInput -&gt; "&amp;SUBSTITUTE('Network Data'!B40, ",", "")&amp;"NLNode", IF(AND('Network Data'!C40 = 0, 'Network Data'!E40 = 1, 'Network Data'!G40 &gt; 0), SUBSTITUTE('Network Data'!B40, " ", "")&amp;"_IN: "&amp;SUBSTITUTE('Network Data'!B40, " ", "")&amp;"Input -&gt; "&amp;SUBSTITUTE('Network Data'!B40, ",", ""),""))</f>
        <v/>
      </c>
      <c r="CK34" s="98"/>
      <c r="CM34" t="str">
        <f>IF(AND('Network Data'!C40 = 1, 'Network Data'!F40 = 1, 'Network Data'!G40 &gt; 0), SUBSTITUTE('Network Data'!B40, " ", "")&amp;"NLNode_EX: "&amp;SUBSTITUTE('Network Data'!B40, " ", "")&amp;"NLNode -&gt; "&amp;SUBSTITUTE('Network Data'!B40, ",", "")&amp;"NLNodeExport", IF(AND('Network Data'!C40 = 0, 'Network Data'!F40 = 1, 'Network Data'!G40 &gt; 0), SUBSTITUTE('Network Data'!B40, " ", "")&amp;"_EX: "&amp;SUBSTITUTE('Network Data'!B40, " ", "")&amp;" -&gt; "&amp;SUBSTITUTE('Network Data'!B40, ",", "")&amp;"Export",""))</f>
        <v/>
      </c>
      <c r="CP34" t="str">
        <f>IF(AND('Network Data'!$C$6=1, 'Network Data'!C40=0,'Network Data'!D40=1,'Network Data'!G40&gt;0, 'Network Data'!L40&gt;0), SUBSTITUTE('Network Data'!B40," ",".")&amp;"_GPP &gt; "&amp;SUBSTITUTE('Network Data'!L40," ","."), IF(AND('Network Data'!$C$6=1, 'Network Data'!C40=0,'Network Data'!D40=0,'Network Data'!G40&gt;0, 'Network Data'!L40&gt;0), SUBSTITUTE('Network Data'!B40," ",".")&amp;"Q &gt; "&amp;SUBSTITUTE('Network Data'!L40," ","."), IF(AND('Network Data'!$C$6=0, 'Network Data'!C40=0,'Network Data'!D40=0,'Network Data'!G40&gt;0, 'Network Data'!L40&gt;0), SUBSTITUTE('Network Data'!B40," ",".")&amp;"Q &gt; "&amp;SUBSTITUTE('Network Data'!L40," ","."),"")))</f>
        <v/>
      </c>
      <c r="CQ34" t="str">
        <f>IF(AND('Network Data'!$C$6=1, 'Network Data'!C40=0,'Network Data'!D40=0,'Network Data'!G40&gt;0, 'Network Data'!L40&gt;0), SUBSTITUTE('Network Data'!B40," ",".")&amp;"Q &gt; "&amp;SUBSTITUTE('Network Data'!L40," ","."), IF(AND('Network Data'!$C$6=0, 'Network Data'!C40=0,'Network Data'!D40=0,'Network Data'!G40&gt;0, 'Network Data'!L40&gt;0), SUBSTITUTE('Network Data'!B40," ",".")&amp;"Q &gt; "&amp;SUBSTITUTE('Network Data'!L40," ","."),""))</f>
        <v/>
      </c>
      <c r="CR34" t="str">
        <f>IF(AND('Network Data'!$C$6=1, 'Network Data'!C40=0,'Network Data'!D40=1,'Network Data'!G40&gt;0, 'Network Data'!M40&gt;0), SUBSTITUTE('Network Data'!B40," ",".")&amp;"_GPP &lt; "&amp;SUBSTITUTE('Network Data'!M40," ","."),"")</f>
        <v/>
      </c>
      <c r="CS34" t="str">
        <f>IF(AND('Network Data'!$C$6=1, 'Network Data'!C40=0,'Network Data'!D40=0,'Network Data'!G40&gt;0, 'Network Data'!M40&gt;0), SUBSTITUTE('Network Data'!B40," ",".")&amp;"Q &lt; "&amp;SUBSTITUTE('Network Data'!M40," ","."),IF(AND('Network Data'!$C$6=0, 'Network Data'!C40=0,'Network Data'!D40=0,'Network Data'!G40&gt;0, 'Network Data'!M40&gt;0), SUBSTITUTE('Network Data'!B40," ",".")&amp;"Q &lt; "&amp;SUBSTITUTE('Network Data'!M40," ","."),""))</f>
        <v/>
      </c>
      <c r="CT34" t="str">
        <f>IF('Network Data'!M40&lt;'Network Data'!L40, "Warning, incompatible constraint", "" )</f>
        <v/>
      </c>
      <c r="CU34" t="str">
        <f>IF(AND('Network Data'!$C$6=1, 'Network Data'!C40 = 0, 'Network Data'!D40 = 1, 'Network Data'!G40 &gt; 0, 'Network Data'!N40&gt;0), SUBSTITUTE('Network Data'!B40, " ", ".")&amp;"_NPP"&amp;" &gt; "&amp;SUBSTITUTE('Network Data'!N40, ",","."), "")</f>
        <v/>
      </c>
      <c r="CV34" t="str">
        <f>IF(AND('Network Data'!$C$6=1, 'Network Data'!C40 = 0, 'Network Data'!D40 = 0, 'Network Data'!G40 &gt; 0, 'Network Data'!N40&gt;0), SUBSTITUTE('Network Data'!B40, " ", ".")&amp;"_P"&amp;" &gt; "&amp;SUBSTITUTE('Network Data'!N40, ",","."), IF(AND('Network Data'!$C$6=0, 'Network Data'!C40 = 0, 'Network Data'!G40 &gt; 0, 'Network Data'!N40&gt;0), SUBSTITUTE('Network Data'!B40, " ", ".")&amp;"_P"&amp;" &gt; "&amp;SUBSTITUTE('Network Data'!N40, ",","."),""))</f>
        <v/>
      </c>
      <c r="CW34" t="str">
        <f>IF(AND('Network Data'!$C$6=1, 'Network Data'!C40 = 0, 'Network Data'!D40 = 1, 'Network Data'!G40 &gt; 0, 'Network Data'!O40&gt;0), SUBSTITUTE('Network Data'!B40, " ", ".")&amp;"_NPP"&amp;" &lt; "&amp;SUBSTITUTE('Network Data'!O40, ",","."), "")</f>
        <v/>
      </c>
      <c r="CX34" t="str">
        <f>IF(AND('Network Data'!$C$6=1, 'Network Data'!C40 = 0, 'Network Data'!D40 = 0, 'Network Data'!G40 &gt; 0, 'Network Data'!O40&gt;0), SUBSTITUTE('Network Data'!B40, " ", ".")&amp;"_P"&amp;" &lt; "&amp;SUBSTITUTE('Network Data'!O40, ",","."), IF(AND('Network Data'!$C$6=0, 'Network Data'!C40 = 0, 'Network Data'!G40 &gt; 0, 'Network Data'!O40&gt;0), SUBSTITUTE('Network Data'!B40, " ", ".")&amp;"_P"&amp;" &lt; "&amp;SUBSTITUTE('Network Data'!O40, ",","."),""))</f>
        <v/>
      </c>
      <c r="CY34" t="str">
        <f>IF('Network Data'!O40&lt;'Network Data'!N40, "Warning, incompatible constraint", "" )</f>
        <v/>
      </c>
      <c r="CZ34" t="str">
        <f>IF(AND('Network Data'!$C$6 = 1, 'Network Data'!C40 = 0, 'Network Data'!D40 = 1, 'Network Data'!G40 &gt; 0, 'Network Data'!P40 &gt; 0), SUBSTITUTE('Network Data'!B40, " ", ".")&amp;"_R &gt; "&amp;SUBSTITUTE('Network Data'!P40, ",","."),"")</f>
        <v/>
      </c>
      <c r="DA34" t="str">
        <f>IF(AND('Network Data'!$C$6 = 1, 'Network Data'!C40 = 0, 'Network Data'!D40 = 0, 'Network Data'!G40 &gt; 0, 'Network Data'!P40 &gt; 0), SUBSTITUTE('Network Data'!B40, " ", ".")&amp;"_R &gt; "&amp;SUBSTITUTE('Network Data'!P40, ",","."),"")</f>
        <v/>
      </c>
      <c r="DB34" t="str">
        <f>IF(AND('Network Data'!$C$6 = 1, 'Network Data'!C40 = 0, 'Network Data'!D40 = 1, 'Network Data'!G40 &gt; 0, 'Network Data'!Q40 &gt; 0), SUBSTITUTE('Network Data'!B40, " ", ".")&amp;"_R &lt; "&amp;SUBSTITUTE('Network Data'!Q40, ",","."),"")</f>
        <v/>
      </c>
      <c r="DC34" t="str">
        <f>IF(AND('Network Data'!$C$6 = 1, 'Network Data'!C40 = 0, 'Network Data'!D40 = 0, 'Network Data'!G40 &gt; 0, 'Network Data'!Q40 &gt; 0), SUBSTITUTE('Network Data'!B40, " ", ".")&amp;"_R &lt; "&amp;SUBSTITUTE('Network Data'!Q40, ",","."),"")</f>
        <v/>
      </c>
      <c r="DD34" t="str">
        <f>IF(AND('Network Data'!$C$7 = 1, 'Network Data'!C40 = 0, 'Network Data'!D40 =1, 'Network Data'!G40 &gt; 0, 'Network Data'!R40 &gt; 0), SUBSTITUTE('Network Data'!B40, ",",".")&amp;"_U &gt; "&amp;SUBSTITUTE('Network Data'!R40, ",","."),"")</f>
        <v/>
      </c>
      <c r="DE34" t="str">
        <f>IF(AND('Network Data'!$C$7 = 1, 'Network Data'!C40 = 0, 'Network Data'!D40 =0, 'Network Data'!G40 &gt; 0, 'Network Data'!R40 &gt; 0), SUBSTITUTE('Network Data'!B40, ",",".")&amp;"_U &gt; "&amp;SUBSTITUTE('Network Data'!R40, ",","."),"")</f>
        <v/>
      </c>
      <c r="DF34" t="str">
        <f>IF(AND('Network Data'!$C$7 = 1, 'Network Data'!C40 = 0, 'Network Data'!D40 = 1, 'Network Data'!G40 &gt; 0, 'Network Data'!S40 &gt; 0), SUBSTITUTE('Network Data'!B40, ",",".")&amp;"_U &lt; "&amp;SUBSTITUTE('Network Data'!S40, ",","."),"")</f>
        <v/>
      </c>
      <c r="DG34" t="str">
        <f>IF(AND('Network Data'!$C$7 = 1, 'Network Data'!C40 = 0, 'Network Data'!D40 = 0, 'Network Data'!G40 &gt; 0, 'Network Data'!S40 &gt; 0), SUBSTITUTE('Network Data'!B40, ",",".")&amp;"_U &lt; "&amp;SUBSTITUTE('Network Data'!S40, ",","."),"")</f>
        <v/>
      </c>
      <c r="DJ34" t="str">
        <f>IF(AND('Network Data'!C40 = 0, 'Network Data'!E40 = 1,'Network Data'!G40 &gt; 0, 'Network Data'!H40 &gt; 0), SUBSTITUTE('Network Data'!B40, " ", ".")&amp;"_IN &gt; "&amp;SUBSTITUTE('Network Data'!H40,",","."), IF(AND('Network Data'!C40 = 1, 'Network Data'!E40 = 1,'Network Data'!G40 &gt; 0, 'Network Data'!H40 &gt; 0), SUBSTITUTE('Network Data'!B40, " ", ".")&amp;"NLNode_IN &gt; "&amp;SUBSTITUTE('Network Data'!H40,",","."), ""))</f>
        <v/>
      </c>
      <c r="DL34" t="str">
        <f>IF(AND('Network Data'!C40 = 0, 'Network Data'!E40 = 1,'Network Data'!G40 &gt; 0, 'Network Data'!I40 &gt; 0), SUBSTITUTE('Network Data'!B40, " ", ".")&amp;"_IN &lt; "&amp;SUBSTITUTE('Network Data'!I40,",","."), IF(AND('Network Data'!C40 = 1, 'Network Data'!E40 = 1,'Network Data'!G40 &gt; 0, 'Network Data'!H40 &gt; 0), SUBSTITUTE('Network Data'!B40, " ", ".")&amp;"NLNode_IN &lt; "&amp;SUBSTITUTE('Network Data'!I40,",","."), ""))</f>
        <v/>
      </c>
      <c r="DP34" t="str">
        <f>IF(AND('Network Data'!C40 = 0, 'Network Data'!F40 = 1,'Network Data'!G40 &gt; 0, 'Network Data'!J40 &gt; 0), SUBSTITUTE('Network Data'!B40, " ", ".")&amp;"_EX &gt; "&amp;SUBSTITUTE('Network Data'!J40,",","."), IF(AND('Network Data'!C40 = 1, 'Network Data'!F40 = 1,'Network Data'!G40 &gt; 0, 'Network Data'!J40 &gt; 0), SUBSTITUTE('Network Data'!B40, " ", ".")&amp;"NLNode_EX &gt; "&amp;SUBSTITUTE('Network Data'!J40,",","."), ""))</f>
        <v/>
      </c>
      <c r="DR34" t="str">
        <f>IF(AND('Network Data'!C40 = 0, 'Network Data'!F40 = 1,'Network Data'!G40 &gt; 0, 'Network Data'!K40 &gt; 0), SUBSTITUTE('Network Data'!B40, " ", ".")&amp;"_EX &lt; "&amp;SUBSTITUTE('Network Data'!K40,",","."), IF(AND('Network Data'!C40 = 1, 'Network Data'!F40 = 1,'Network Data'!G40 &gt; 0, 'Network Data'!K40 &gt; 0), SUBSTITUTE('Network Data'!B40, " ", ".")&amp;"NLNode_EX &lt; "&amp;SUBSTITUTE('Network Data'!K40,",","."), ""))</f>
        <v/>
      </c>
      <c r="DV34" t="str">
        <f>IF(AND('Network Data'!C40=0, 'Network Data'!D40=0, 'Network Data'!G40&gt;0, 'Network Data'!T40&gt;0), SUBSTITUTE('Network Data'!B40," ",".")&amp;"_AE &gt; "&amp;SUBSTITUTE('Network Data'!T40,",","."),"")</f>
        <v/>
      </c>
      <c r="DW34" t="str">
        <f>IF(AND('Network Data'!C40=0, 'Network Data'!D40=0, 'Network Data'!G40&gt;0, 'Network Data'!U40&gt;0), SUBSTITUTE('Network Data'!B40," ",".")&amp;"_AE &lt; "&amp;SUBSTITUTE('Network Data'!U40,",","."),"")</f>
        <v/>
      </c>
      <c r="EA34" t="str">
        <f>IF(AND('Network Data'!X40 &gt;0), 'Network Data'!X40, "")</f>
        <v/>
      </c>
      <c r="EB34" s="22"/>
      <c r="EC34" s="22"/>
      <c r="FD34"/>
      <c r="FE34"/>
      <c r="FF34"/>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row>
    <row r="35" spans="1:218" x14ac:dyDescent="0.3">
      <c r="A35" s="7">
        <v>30</v>
      </c>
      <c r="B35" t="str">
        <f>IF(AND('Network Data'!C41 = 0, 'Network Data'!G41 &gt;0), SUBSTITUTE('Network Data'!B41, " ", ""), IF(AND('Network Data'!C41 = 1, 'Network Data'!G41 &gt; 0), SUBSTITUTE('Network Data'!B41&amp;"NLNode", " ",""), ""))</f>
        <v/>
      </c>
      <c r="H35" s="98"/>
      <c r="AE35" t="str">
        <f>IF(AND('Network Data'!C41 = 0, 'Network Data'!G41 &gt;0), SUBSTITUTE('Network Data'!B41, " ", "")&amp;" = "&amp;SUBSTITUTE('Network Data'!G41, ",", "."), "")</f>
        <v/>
      </c>
      <c r="AF35" t="str">
        <f>IF(AND('Network Data'!C41 = 1, 'Network Data'!G41 &gt;0), SUBSTITUTE('Network Data'!B41, " ", "")&amp;"NLNode"&amp;" = "&amp;SUBSTITUTE('Network Data'!G41, ",", "."), "")</f>
        <v/>
      </c>
      <c r="AM35" t="str">
        <f>IF(AND('Network Data'!C41 = 0, 'Network Data'!G41 &gt; 0, 'Network Data'!E41 = 1), SUBSTITUTE('Network Data'!B41, " ", "")&amp;"Input", IF(AND('Network Data'!C41 = 1, 'Network Data'!G41 &gt; 0, 'Network Data'!E41 = 1), SUBSTITUTE('Network Data'!B41, " ", "")&amp;"NLNodeInput",""))</f>
        <v/>
      </c>
      <c r="AN35" t="str">
        <f>IF(AND('Network Data'!C41 = 0, 'Network Data'!G41 &gt; 0, 'Network Data'!F41 = 1), SUBSTITUTE('Network Data'!B41, " ", "")&amp;"Export", IF(AND('Network Data'!C41 = 1, 'Network Data'!G41 &gt; 0, 'Network Data'!F41 = 1), SUBSTITUTE('Network Data'!B41, " ", "")&amp;"NLNodeExport",""))</f>
        <v/>
      </c>
      <c r="AV35" t="str">
        <f>IF(AND('Network Data'!$C$6=1, 'Network Data'!C41 = 0, 'Network Data'!D41=1,'Network Data'!G41&gt;0,'Network Data'!E41=1), SUBSTITUTE('Network Data'!B41," ","")&amp;"_GPP"&amp;" = "&amp;"Flowto("&amp;SUBSTITUTE('Network Data'!B41," ","")&amp;")"&amp;" - "&amp;SUBSTITUTE('Network Data'!B41," ","")&amp;"_IN", IF(AND('Network Data'!$C$6=1, 'Network Data'!C41 = 0, 'Network Data'!D41=1,'Network Data'!G41&gt;0,'Network Data'!E41=0), SUBSTITUTE('Network Data'!B41," ","")&amp;"_GPP"&amp;" = "&amp;"Flowto("&amp;SUBSTITUTE('Network Data'!B41," ","")&amp;")", IF(OR('Network Data'!$C$6=1, 'Network Data'!$C$6=0), IF(AND('Network Data'!C41 = 0,'Network Data'!G41&gt;0,'Network Data'!E41=1), SUBSTITUTE('Network Data'!B41," ","")&amp;"_Q"&amp;" = "&amp;"Flowto("&amp;SUBSTITUTE('Network Data'!B41," ","")&amp;")"&amp;" - "&amp;SUBSTITUTE('Network Data'!B41," ","")&amp;"_IN", IF(AND('Network Data'!C41 = 0,'Network Data'!G41&gt;0,'Network Data'!E41=0), SUBSTITUTE('Network Data'!B41," ","")&amp;"_Q"&amp;" = "&amp;"Flowto("&amp;SUBSTITUTE('Network Data'!B41," ","")&amp;")","")))))</f>
        <v/>
      </c>
      <c r="AZ35" t="str">
        <f>IF(AND('Network Data'!$C$6=1,'Network Data'!$C$7=1,'Network Data'!C41 = 0,'Network Data'!D41 = 1,'Network Data'!G41&gt;0,'Network Data'!F41=1),SUBSTITUTE('Network Data'!B41," ","")&amp;"_NPP"&amp;" = Flowfrom("&amp;SUBSTITUTE('Network Data'!B41," ","")&amp;") - "&amp;SUBSTITUTE('Network Data'!B41," ","")&amp;"_R"&amp;" - "&amp;SUBSTITUTE('Network Data'!B41," ","")&amp;"_U"&amp;" - "&amp;SUBSTITUTE('Network Data'!B41," ","")&amp;"_EX", IF(AND('Network Data'!$C$6=1,'Network Data'!$C$7=0,'Network Data'!C41 = 0,'Network Data'!D41 = 1,'Network Data'!G41&gt;0,'Network Data'!F41=1),SUBSTITUTE('Network Data'!B41," ","")&amp;"_NPP"&amp;" = Flowfrom("&amp;SUBSTITUTE('Network Data'!B41," ","")&amp;") - "&amp;SUBSTITUTE('Network Data'!B41," ","")&amp;"_R - "&amp;SUBSTITUTE('Network Data'!B41," ","")&amp;"_EX", IF(AND('Network Data'!$C$6=0,'Network Data'!$C$7=1,'Network Data'!C41 = 0,'Network Data'!D41 = 1,'Network Data'!G41&gt;0,'Network Data'!F41=0),SUBSTITUTE('Network Data'!B41," ","")&amp;"_NPP"&amp;" = Flowfrom("&amp;SUBSTITUTE('Network Data'!B41," ","")&amp;") - "&amp;SUBSTITUTE('Network Data'!B41," ","")&amp;"_U - "&amp;SUBSTITUTE('Network Data'!B41," ","")&amp;"_EX", IF(AND('Network Data'!$C$6=1,'Network Data'!$C$7=0,'Network Data'!C41 = 0,'Network Data'!D41 = 1,'Network Data'!G41&gt;0,'Network Data'!F41=0),SUBSTITUTE('Network Data'!B41," ","")&amp;"_NPP"&amp;" = Flowfrom("&amp;SUBSTITUTE('Network Data'!B41," ","")&amp;") - "&amp;SUBSTITUTE('Network Data'!B41," ","")&amp;"_R", IF(AND('Network Data'!$C$6=0,'Network Data'!$C$7=0,'Network Data'!C41 = 0,'Network Data'!D41 = 1,'Network Data'!G41&gt;0,'Network Data'!F41=1),SUBSTITUTE('Network Data'!B41," ","")&amp;"_NPP"&amp;" = Flowfrom("&amp;SUBSTITUTE('Network Data'!B41," ","")&amp;") - "&amp;SUBSTITUTE('Network Data'!B41," ","")&amp;"_EX", IF(AND('Network Data'!$C$6=1,'Network Data'!$C$7=1,'Network Data'!C41 = 0,'Network Data'!D41 = 1,'Network Data'!G41&gt;0,'Network Data'!F41=0),SUBSTITUTE('Network Data'!B41," ","")&amp;"_NPP"&amp;" = Flowfrom("&amp;SUBSTITUTE('Network Data'!B41," ","")&amp;") - "&amp;SUBSTITUTE('Network Data'!B41," ","")&amp;"_R"&amp;" - "&amp;SUBSTITUTE('Network Data'!B41," ","")&amp;"_U", IF(AND('Network Data'!$C$6=0,'Network Data'!$C$7=0,'Network Data'!C41 = 0,'Network Data'!D41 = 1,'Network Data'!G41&gt;0,'Network Data'!F41=0),SUBSTITUTE('Network Data'!B41," ","")&amp;"_NPP"&amp;" = Flowfrom("&amp;SUBSTITUTE('Network Data'!B41," ","")&amp;") ", IF(AND('Network Data'!$C$6=1,'Network Data'!$C$7=1,'Network Data'!C41 = 0,'Network Data'!D41 = 0,'Network Data'!G41&gt;0,'Network Data'!F41=1),SUBSTITUTE('Network Data'!B41," ","")&amp;"_P"&amp;" = Flowfrom("&amp;SUBSTITUTE('Network Data'!B41," ","")&amp;") - "&amp;SUBSTITUTE('Network Data'!B41," ","")&amp;"_R"&amp;" - "&amp;SUBSTITUTE('Network Data'!B41," ","")&amp;"_U"&amp;" - "&amp;SUBSTITUTE('Network Data'!B41," ","")&amp;"_EX", IF(AND('Network Data'!$C$6=1,'Network Data'!$C$7=0,'Network Data'!C41 = 0,'Network Data'!D41 = 0,'Network Data'!G41&gt;0,'Network Data'!F41=1),SUBSTITUTE('Network Data'!B41," ","")&amp;"_P"&amp;" = Flowfrom("&amp;SUBSTITUTE('Network Data'!B41," ","")&amp;") - "&amp;SUBSTITUTE('Network Data'!B41," ","")&amp;"_R - "&amp;SUBSTITUTE('Network Data'!B41," ","")&amp;"_EX", IF(AND('Network Data'!$C$6=0,'Network Data'!$C$7=1,'Network Data'!C41 = 0,'Network Data'!D41 = 0,'Network Data'!G41&gt;0,'Network Data'!F41=0),SUBSTITUTE('Network Data'!B41," ","")&amp;"_P"&amp;" = Flowfrom("&amp;SUBSTITUTE('Network Data'!B41," ","")&amp;") - "&amp;SUBSTITUTE('Network Data'!B41," ","")&amp;"_U - "&amp;SUBSTITUTE('Network Data'!B41," ","")&amp;"_EX", IF(AND('Network Data'!$C$6=1,'Network Data'!$C$7=0,'Network Data'!C41 = 0,'Network Data'!D41 = 0,'Network Data'!G41&gt;0,'Network Data'!F41=0),SUBSTITUTE('Network Data'!B41," ","")&amp;"_P"&amp;" = Flowfrom("&amp;SUBSTITUTE('Network Data'!B41," ","")&amp;") - "&amp;SUBSTITUTE('Network Data'!B41," ","")&amp;"_R", IF(AND('Network Data'!$C$6=0,'Network Data'!$C$7=0,'Network Data'!C41 = 0,'Network Data'!D41 = 0,'Network Data'!G41&gt;0,'Network Data'!F41=1),SUBSTITUTE('Network Data'!B41," ","")&amp;"_P"&amp;" = Flowfrom("&amp;SUBSTITUTE('Network Data'!B41," ","")&amp;") - "&amp;SUBSTITUTE('Network Data'!B41," ","")&amp;"_EX", IF(AND('Network Data'!$C$6=1,'Network Data'!$C$7=1,'Network Data'!C41 = 0,'Network Data'!D41 = 0,'Network Data'!G41&gt;0,'Network Data'!F41=0),SUBSTITUTE('Network Data'!B41," ","")&amp;"_P"&amp;" = Flowfrom("&amp;SUBSTITUTE('Network Data'!B41," ","")&amp;") - "&amp;SUBSTITUTE('Network Data'!B41," ","")&amp;"_R"&amp;" - "&amp;SUBSTITUTE('Network Data'!B41," ","")&amp;"_U", IF(AND('Network Data'!$C$6=0,'Network Data'!$C$7=0,'Network Data'!C41 = 0,'Network Data'!D41 = 0,'Network Data'!G41&gt;0,'Network Data'!F41=0),SUBSTITUTE('Network Data'!B41," ","")&amp;"_P"&amp;" = Flowfrom("&amp;SUBSTITUTE('Network Data'!B41," ","")&amp;") ", ""))))))))))))))</f>
        <v/>
      </c>
      <c r="BD35" t="str">
        <f>IF(AND('Network Data'!$C$6=1,'Network Data'!$C$7=1,'Network Data'!C41 = 0, 'Network Data'!D41=1,'Network Data'!F41=1,'Network Data'!G41&gt;0), SUBSTITUTE('Network Data'!B41," ","")&amp;"_U"&amp;" = Flowto("&amp;SUBSTITUTE('Network Data'!B41," ","")&amp;") - "&amp;SUBSTITUTE('Network Data'!B41," ","")&amp;"_NPP"&amp;" - "&amp;SUBSTITUTE('Network Data'!B41," ","")&amp;"_R"&amp;" - "&amp;SUBSTITUTE('Network Data'!B41," ","")&amp;"_EX", IF(AND('Network Data'!$C$6=0,'Network Data'!$C$7=1,'Network Data'!C41 = 0, 'Network Data'!D41=1,'Network Data'!F41=1,'Network Data'!G41&gt;0), SUBSTITUTE('Network Data'!B41," ","")&amp;"_U"&amp;" = Flowto("&amp;SUBSTITUTE('Network Data'!B41," ","")&amp;") - "&amp;SUBSTITUTE('Network Data'!B41," ","")&amp;"_P"&amp;" - "&amp;SUBSTITUTE('Network Data'!B41," ","")&amp;"_EX", IF(AND('Network Data'!$C$6=0,'Network Data'!$C$7=1,'Network Data'!C41 = 0, 'Network Data'!D41=1,'Network Data'!F41=0,'Network Data'!G41&gt;0), SUBSTITUTE('Network Data'!B41," ","")&amp;"_U"&amp;" = Flowto("&amp;SUBSTITUTE('Network Data'!B41," ","")&amp;") - "&amp;SUBSTITUTE('Network Data'!B41," ","")&amp;"_P",IF(AND('Network Data'!$C$6=1,'Network Data'!$C$7=1,'Network Data'!C41 = 0, 'Network Data'!D41=0,'Network Data'!F41=1,'Network Data'!G41&gt;0), SUBSTITUTE('Network Data'!B41," ","")&amp;"_U"&amp;" = Flowto("&amp;SUBSTITUTE('Network Data'!B41," ","")&amp;") - "&amp;SUBSTITUTE('Network Data'!B41," ","")&amp;"_P"&amp;" - "&amp;SUBSTITUTE('Network Data'!B41," ","")&amp;"_R"&amp;" - "&amp;SUBSTITUTE('Network Data'!B41," ","")&amp;"_EX", IF(AND('Network Data'!$C$6=0,'Network Data'!$C$7=1,'Network Data'!C41 = 0, 'Network Data'!D41=0,'Network Data'!F41=1,'Network Data'!G41&gt;0), SUBSTITUTE('Network Data'!B41," ","")&amp;"_U"&amp;" = Flowto("&amp;SUBSTITUTE('Network Data'!B41," ","")&amp;") - "&amp;SUBSTITUTE('Network Data'!B41," ","")&amp;"_P"&amp;" - "&amp;SUBSTITUTE('Network Data'!B41," ","")&amp;"_EX", IF(AND('Network Data'!$C$6=0,'Network Data'!$C$7=1,'Network Data'!C41 = 0, 'Network Data'!D41=0,'Network Data'!F41=0,'Network Data'!G41&gt;0), SUBSTITUTE('Network Data'!B41," ","")&amp;"_U"&amp;" = Flowto("&amp;SUBSTITUTE('Network Data'!B41," ","")&amp;") - "&amp;SUBSTITUTE('Network Data'!B41," ","")&amp;"_P",IF(AND('Network Data'!$C$6=1,'Network Data'!$C$7=1,'Network Data'!C41 = 0, 'Network Data'!D41=0,'Network Data'!F41=0,'Network Data'!G41&gt;0), SUBSTITUTE('Network Data'!B41," ","")&amp;"_U"&amp;" = Flowto("&amp;SUBSTITUTE('Network Data'!B41," ","")&amp;") - "&amp;SUBSTITUTE('Network Data'!B41," ","")&amp;"_P - "&amp;SUBSTITUTE('Network Data'!B41," ","")&amp;"_R","")))))))</f>
        <v/>
      </c>
      <c r="BH35" t="str">
        <f>IF(AND('Network Data'!$C$6 = 1, 'Network Data'!C41 = 0, 'Network Data'!D41 = 0,'Network Data'!G41 &gt; 0, 'Network Data'!T41 &gt; 0),SUBSTITUTE('Network Data'!B41," ","")&amp;"_AE"&amp;" = "&amp;SUBSTITUTE('Network Data'!B41," ","")&amp;"_P"&amp;" + "&amp;SUBSTITUTE('Network Data'!B41," ","")&amp;"_R", IF(AND('Network Data'!$C$6 = 0, 'Network Data'!C41 = 0, 'Network Data'!D41 = 0,'Network Data'!G41 &gt; 0, 'Network Data'!T41 &gt; 0),SUBSTITUTE('Network Data'!B41," ","")&amp;" = "&amp;SUBSTITUTE('Network Data'!B41," ","")&amp;"_P",IF(AND('Network Data'!$C$6 = 1, 'Network Data'!C41 = 0, 'Network Data'!D41 = 0,'Network Data'!G41 &gt; 0, 'Network Data'!U41 &gt; 0),SUBSTITUTE('Network Data'!B41," ","")&amp;"_AE"&amp;" = "&amp;SUBSTITUTE('Network Data'!B41," ","")&amp;"_P"&amp;" + "&amp;SUBSTITUTE('Network Data'!B41," ","")&amp;"_R", IF(AND('Network Data'!$C$6 = 0, 'Network Data'!C41 = 0, 'Network Data'!D41 = 0,'Network Data'!G41 &gt; 0, 'Network Data'!U41 &gt; 0),SUBSTITUTE('Network Data'!B41," ","")&amp;" = "&amp;SUBSTITUTE('Network Data'!B41," ","")&amp;"_P",""))))</f>
        <v/>
      </c>
      <c r="BL35" t="str">
        <f xml:space="preserve"> IF('Network Data'!W41 &gt; 0, 'Network Data'!W41, "")</f>
        <v/>
      </c>
      <c r="BR35" t="str">
        <f>IF('Network Data'!V41&gt;0,SUBSTITUTE('Network Data'!V41, ",",""),"")</f>
        <v/>
      </c>
      <c r="BZ35" t="str">
        <f>IF(AND('Network Data'!$C$6=1,'Network Data'!C41=0,'Network Data'!D41=1,'Network Data'!G41&gt;0),SUBSTITUTE('Network Data'!B41," ","")&amp;"_GPP: CO2 -&gt; "&amp;SUBSTITUTE('Network Data'!B41," ",""),"")</f>
        <v/>
      </c>
      <c r="CB35" s="98"/>
      <c r="CD35" t="str">
        <f>IF(AND('Network Data'!$C$6 = 1,'Network Data'!C41 = 0, 'Network Data'!D41 = 1, 'Network Data'!G41 &gt; 0), SUBSTITUTE('Network Data'!B41, " ", "")&amp;"_R: "&amp;SUBSTITUTE('Network Data'!B41, " ", "")&amp;" -&gt; CO2", "")</f>
        <v/>
      </c>
      <c r="CE35" t="str">
        <f>IF(AND('Network Data'!$C$6 = 1,'Network Data'!C41 = 0, 'Network Data'!D41 = 0, 'Network Data'!G41 &gt; 0), SUBSTITUTE('Network Data'!B41, " ", "")&amp;"_R: "&amp;SUBSTITUTE('Network Data'!B41, " ", "")&amp;" -&gt; CO2", "")</f>
        <v/>
      </c>
      <c r="CG35" s="98"/>
      <c r="CI35" t="str">
        <f>IF(AND('Network Data'!C41 = 1, 'Network Data'!E41 = 1, 'Network Data'!G41 &gt; 0), SUBSTITUTE('Network Data'!B41, " ", "")&amp;"NLNode_IN: "&amp;SUBSTITUTE('Network Data'!B41, " ", "")&amp;"NLNodeInput -&gt; "&amp;SUBSTITUTE('Network Data'!B41, ",", "")&amp;"NLNode", IF(AND('Network Data'!C41 = 0, 'Network Data'!E41 = 1, 'Network Data'!G41 &gt; 0), SUBSTITUTE('Network Data'!B41, " ", "")&amp;"_IN: "&amp;SUBSTITUTE('Network Data'!B41, " ", "")&amp;"Input -&gt; "&amp;SUBSTITUTE('Network Data'!B41, ",", ""),""))</f>
        <v/>
      </c>
      <c r="CK35" s="98"/>
      <c r="CM35" t="str">
        <f>IF(AND('Network Data'!C41 = 1, 'Network Data'!F41 = 1, 'Network Data'!G41 &gt; 0), SUBSTITUTE('Network Data'!B41, " ", "")&amp;"NLNode_EX: "&amp;SUBSTITUTE('Network Data'!B41, " ", "")&amp;"NLNode -&gt; "&amp;SUBSTITUTE('Network Data'!B41, ",", "")&amp;"NLNodeExport", IF(AND('Network Data'!C41 = 0, 'Network Data'!F41 = 1, 'Network Data'!G41 &gt; 0), SUBSTITUTE('Network Data'!B41, " ", "")&amp;"_EX: "&amp;SUBSTITUTE('Network Data'!B41, " ", "")&amp;" -&gt; "&amp;SUBSTITUTE('Network Data'!B41, ",", "")&amp;"Export",""))</f>
        <v/>
      </c>
      <c r="CP35" t="str">
        <f>IF(AND('Network Data'!$C$6=1, 'Network Data'!C41=0,'Network Data'!D41=1,'Network Data'!G41&gt;0, 'Network Data'!L41&gt;0), SUBSTITUTE('Network Data'!B41," ",".")&amp;"_GPP &gt; "&amp;SUBSTITUTE('Network Data'!L41," ","."), IF(AND('Network Data'!$C$6=1, 'Network Data'!C41=0,'Network Data'!D41=0,'Network Data'!G41&gt;0, 'Network Data'!L41&gt;0), SUBSTITUTE('Network Data'!B41," ",".")&amp;"Q &gt; "&amp;SUBSTITUTE('Network Data'!L41," ","."), IF(AND('Network Data'!$C$6=0, 'Network Data'!C41=0,'Network Data'!D41=0,'Network Data'!G41&gt;0, 'Network Data'!L41&gt;0), SUBSTITUTE('Network Data'!B41," ",".")&amp;"Q &gt; "&amp;SUBSTITUTE('Network Data'!L41," ","."),"")))</f>
        <v/>
      </c>
      <c r="CQ35" t="str">
        <f>IF(AND('Network Data'!$C$6=1, 'Network Data'!C41=0,'Network Data'!D41=0,'Network Data'!G41&gt;0, 'Network Data'!L41&gt;0), SUBSTITUTE('Network Data'!B41," ",".")&amp;"Q &gt; "&amp;SUBSTITUTE('Network Data'!L41," ","."), IF(AND('Network Data'!$C$6=0, 'Network Data'!C41=0,'Network Data'!D41=0,'Network Data'!G41&gt;0, 'Network Data'!L41&gt;0), SUBSTITUTE('Network Data'!B41," ",".")&amp;"Q &gt; "&amp;SUBSTITUTE('Network Data'!L41," ","."),""))</f>
        <v/>
      </c>
      <c r="CR35" t="str">
        <f>IF(AND('Network Data'!$C$6=1, 'Network Data'!C41=0,'Network Data'!D41=1,'Network Data'!G41&gt;0, 'Network Data'!M41&gt;0), SUBSTITUTE('Network Data'!B41," ",".")&amp;"_GPP &lt; "&amp;SUBSTITUTE('Network Data'!M41," ","."),"")</f>
        <v/>
      </c>
      <c r="CS35" t="str">
        <f>IF(AND('Network Data'!$C$6=1, 'Network Data'!C41=0,'Network Data'!D41=0,'Network Data'!G41&gt;0, 'Network Data'!M41&gt;0), SUBSTITUTE('Network Data'!B41," ",".")&amp;"Q &lt; "&amp;SUBSTITUTE('Network Data'!M41," ","."),IF(AND('Network Data'!$C$6=0, 'Network Data'!C41=0,'Network Data'!D41=0,'Network Data'!G41&gt;0, 'Network Data'!M41&gt;0), SUBSTITUTE('Network Data'!B41," ",".")&amp;"Q &lt; "&amp;SUBSTITUTE('Network Data'!M41," ","."),""))</f>
        <v/>
      </c>
      <c r="CT35" t="str">
        <f>IF('Network Data'!M41&lt;'Network Data'!L41, "Warning, incompatible constraint", "" )</f>
        <v/>
      </c>
      <c r="CU35" t="str">
        <f>IF(AND('Network Data'!$C$6=1, 'Network Data'!C41 = 0, 'Network Data'!D41 = 1, 'Network Data'!G41 &gt; 0, 'Network Data'!N41&gt;0), SUBSTITUTE('Network Data'!B41, " ", ".")&amp;"_NPP"&amp;" &gt; "&amp;SUBSTITUTE('Network Data'!N41, ",","."), "")</f>
        <v/>
      </c>
      <c r="CV35" t="str">
        <f>IF(AND('Network Data'!$C$6=1, 'Network Data'!C41 = 0, 'Network Data'!D41 = 0, 'Network Data'!G41 &gt; 0, 'Network Data'!N41&gt;0), SUBSTITUTE('Network Data'!B41, " ", ".")&amp;"_P"&amp;" &gt; "&amp;SUBSTITUTE('Network Data'!N41, ",","."), IF(AND('Network Data'!$C$6=0, 'Network Data'!C41 = 0, 'Network Data'!G41 &gt; 0, 'Network Data'!N41&gt;0), SUBSTITUTE('Network Data'!B41, " ", ".")&amp;"_P"&amp;" &gt; "&amp;SUBSTITUTE('Network Data'!N41, ",","."),""))</f>
        <v/>
      </c>
      <c r="CW35" t="str">
        <f>IF(AND('Network Data'!$C$6=1, 'Network Data'!C41 = 0, 'Network Data'!D41 = 1, 'Network Data'!G41 &gt; 0, 'Network Data'!O41&gt;0), SUBSTITUTE('Network Data'!B41, " ", ".")&amp;"_NPP"&amp;" &lt; "&amp;SUBSTITUTE('Network Data'!O41, ",","."), "")</f>
        <v/>
      </c>
      <c r="CX35" t="str">
        <f>IF(AND('Network Data'!$C$6=1, 'Network Data'!C41 = 0, 'Network Data'!D41 = 0, 'Network Data'!G41 &gt; 0, 'Network Data'!O41&gt;0), SUBSTITUTE('Network Data'!B41, " ", ".")&amp;"_P"&amp;" &lt; "&amp;SUBSTITUTE('Network Data'!O41, ",","."), IF(AND('Network Data'!$C$6=0, 'Network Data'!C41 = 0, 'Network Data'!G41 &gt; 0, 'Network Data'!O41&gt;0), SUBSTITUTE('Network Data'!B41, " ", ".")&amp;"_P"&amp;" &lt; "&amp;SUBSTITUTE('Network Data'!O41, ",","."),""))</f>
        <v/>
      </c>
      <c r="CY35" t="str">
        <f>IF('Network Data'!O41&lt;'Network Data'!N41, "Warning, incompatible constraint", "" )</f>
        <v/>
      </c>
      <c r="CZ35" t="str">
        <f>IF(AND('Network Data'!$C$6 = 1, 'Network Data'!C41 = 0, 'Network Data'!D41 = 1, 'Network Data'!G41 &gt; 0, 'Network Data'!P41 &gt; 0), SUBSTITUTE('Network Data'!B41, " ", ".")&amp;"_R &gt; "&amp;SUBSTITUTE('Network Data'!P41, ",","."),"")</f>
        <v/>
      </c>
      <c r="DA35" t="str">
        <f>IF(AND('Network Data'!$C$6 = 1, 'Network Data'!C41 = 0, 'Network Data'!D41 = 0, 'Network Data'!G41 &gt; 0, 'Network Data'!P41 &gt; 0), SUBSTITUTE('Network Data'!B41, " ", ".")&amp;"_R &gt; "&amp;SUBSTITUTE('Network Data'!P41, ",","."),"")</f>
        <v/>
      </c>
      <c r="DB35" t="str">
        <f>IF(AND('Network Data'!$C$6 = 1, 'Network Data'!C41 = 0, 'Network Data'!D41 = 1, 'Network Data'!G41 &gt; 0, 'Network Data'!Q41 &gt; 0), SUBSTITUTE('Network Data'!B41, " ", ".")&amp;"_R &lt; "&amp;SUBSTITUTE('Network Data'!Q41, ",","."),"")</f>
        <v/>
      </c>
      <c r="DC35" t="str">
        <f>IF(AND('Network Data'!$C$6 = 1, 'Network Data'!C41 = 0, 'Network Data'!D41 = 0, 'Network Data'!G41 &gt; 0, 'Network Data'!Q41 &gt; 0), SUBSTITUTE('Network Data'!B41, " ", ".")&amp;"_R &lt; "&amp;SUBSTITUTE('Network Data'!Q41, ",","."),"")</f>
        <v/>
      </c>
      <c r="DD35" t="str">
        <f>IF(AND('Network Data'!$C$7 = 1, 'Network Data'!C41 = 0, 'Network Data'!D41 =1, 'Network Data'!G41 &gt; 0, 'Network Data'!R41 &gt; 0), SUBSTITUTE('Network Data'!B41, ",",".")&amp;"_U &gt; "&amp;SUBSTITUTE('Network Data'!R41, ",","."),"")</f>
        <v/>
      </c>
      <c r="DE35" t="str">
        <f>IF(AND('Network Data'!$C$7 = 1, 'Network Data'!C41 = 0, 'Network Data'!D41 =0, 'Network Data'!G41 &gt; 0, 'Network Data'!R41 &gt; 0), SUBSTITUTE('Network Data'!B41, ",",".")&amp;"_U &gt; "&amp;SUBSTITUTE('Network Data'!R41, ",","."),"")</f>
        <v/>
      </c>
      <c r="DF35" t="str">
        <f>IF(AND('Network Data'!$C$7 = 1, 'Network Data'!C41 = 0, 'Network Data'!D41 = 1, 'Network Data'!G41 &gt; 0, 'Network Data'!S41 &gt; 0), SUBSTITUTE('Network Data'!B41, ",",".")&amp;"_U &lt; "&amp;SUBSTITUTE('Network Data'!S41, ",","."),"")</f>
        <v/>
      </c>
      <c r="DG35" t="str">
        <f>IF(AND('Network Data'!$C$7 = 1, 'Network Data'!C41 = 0, 'Network Data'!D41 = 0, 'Network Data'!G41 &gt; 0, 'Network Data'!S41 &gt; 0), SUBSTITUTE('Network Data'!B41, ",",".")&amp;"_U &lt; "&amp;SUBSTITUTE('Network Data'!S41, ",","."),"")</f>
        <v/>
      </c>
      <c r="DJ35" t="str">
        <f>IF(AND('Network Data'!C41 = 0, 'Network Data'!E41 = 1,'Network Data'!G41 &gt; 0, 'Network Data'!H41 &gt; 0), SUBSTITUTE('Network Data'!B41, " ", ".")&amp;"_IN &gt; "&amp;SUBSTITUTE('Network Data'!H41,",","."), IF(AND('Network Data'!C41 = 1, 'Network Data'!E41 = 1,'Network Data'!G41 &gt; 0, 'Network Data'!H41 &gt; 0), SUBSTITUTE('Network Data'!B41, " ", ".")&amp;"NLNode_IN &gt; "&amp;SUBSTITUTE('Network Data'!H41,",","."), ""))</f>
        <v/>
      </c>
      <c r="DL35" t="str">
        <f>IF(AND('Network Data'!C41 = 0, 'Network Data'!E41 = 1,'Network Data'!G41 &gt; 0, 'Network Data'!I41 &gt; 0), SUBSTITUTE('Network Data'!B41, " ", ".")&amp;"_IN &lt; "&amp;SUBSTITUTE('Network Data'!I41,",","."), IF(AND('Network Data'!C41 = 1, 'Network Data'!E41 = 1,'Network Data'!G41 &gt; 0, 'Network Data'!H41 &gt; 0), SUBSTITUTE('Network Data'!B41, " ", ".")&amp;"NLNode_IN &lt; "&amp;SUBSTITUTE('Network Data'!I41,",","."), ""))</f>
        <v/>
      </c>
      <c r="DP35" t="str">
        <f>IF(AND('Network Data'!C41 = 0, 'Network Data'!F41 = 1,'Network Data'!G41 &gt; 0, 'Network Data'!J41 &gt; 0), SUBSTITUTE('Network Data'!B41, " ", ".")&amp;"_EX &gt; "&amp;SUBSTITUTE('Network Data'!J41,",","."), IF(AND('Network Data'!C41 = 1, 'Network Data'!F41 = 1,'Network Data'!G41 &gt; 0, 'Network Data'!J41 &gt; 0), SUBSTITUTE('Network Data'!B41, " ", ".")&amp;"NLNode_EX &gt; "&amp;SUBSTITUTE('Network Data'!J41,",","."), ""))</f>
        <v/>
      </c>
      <c r="DR35" t="str">
        <f>IF(AND('Network Data'!C41 = 0, 'Network Data'!F41 = 1,'Network Data'!G41 &gt; 0, 'Network Data'!K41 &gt; 0), SUBSTITUTE('Network Data'!B41, " ", ".")&amp;"_EX &lt; "&amp;SUBSTITUTE('Network Data'!K41,",","."), IF(AND('Network Data'!C41 = 1, 'Network Data'!F41 = 1,'Network Data'!G41 &gt; 0, 'Network Data'!K41 &gt; 0), SUBSTITUTE('Network Data'!B41, " ", ".")&amp;"NLNode_EX &lt; "&amp;SUBSTITUTE('Network Data'!K41,",","."), ""))</f>
        <v/>
      </c>
      <c r="DV35" t="str">
        <f>IF(AND('Network Data'!C41=0, 'Network Data'!D41=0, 'Network Data'!G41&gt;0, 'Network Data'!T41&gt;0), SUBSTITUTE('Network Data'!B41," ",".")&amp;"_AE &gt; "&amp;SUBSTITUTE('Network Data'!T41,",","."),"")</f>
        <v/>
      </c>
      <c r="DW35" t="str">
        <f>IF(AND('Network Data'!C41=0, 'Network Data'!D41=0, 'Network Data'!G41&gt;0, 'Network Data'!U41&gt;0), SUBSTITUTE('Network Data'!B41," ",".")&amp;"_AE &lt; "&amp;SUBSTITUTE('Network Data'!U41,",","."),"")</f>
        <v/>
      </c>
      <c r="EA35" t="str">
        <f>IF(AND('Network Data'!X41 &gt;0), 'Network Data'!X41, "")</f>
        <v/>
      </c>
      <c r="EB35" s="22"/>
      <c r="EC35" s="22"/>
      <c r="FD35"/>
      <c r="FE35"/>
      <c r="FF35"/>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row>
    <row r="36" spans="1:218" x14ac:dyDescent="0.3">
      <c r="A36" s="7">
        <v>31</v>
      </c>
      <c r="B36" t="str">
        <f>IF(AND('Network Data'!C42 = 0, 'Network Data'!G42 &gt;0), SUBSTITUTE('Network Data'!B42, " ", ""), IF(AND('Network Data'!C42 = 1, 'Network Data'!G42 &gt; 0), SUBSTITUTE('Network Data'!B42&amp;"NLNode", " ",""), ""))</f>
        <v/>
      </c>
      <c r="H36" s="98"/>
      <c r="AE36" t="str">
        <f>IF(AND('Network Data'!C42 = 0, 'Network Data'!G42 &gt;0), SUBSTITUTE('Network Data'!B42, " ", "")&amp;" = "&amp;SUBSTITUTE('Network Data'!G42, ",", "."), "")</f>
        <v/>
      </c>
      <c r="AF36" t="str">
        <f>IF(AND('Network Data'!C42 = 1, 'Network Data'!G42 &gt;0), SUBSTITUTE('Network Data'!B42, " ", "")&amp;"NLNode"&amp;" = "&amp;SUBSTITUTE('Network Data'!G42, ",", "."), "")</f>
        <v/>
      </c>
      <c r="AM36" t="str">
        <f>IF(AND('Network Data'!C42 = 0, 'Network Data'!G42 &gt; 0, 'Network Data'!E42 = 1), SUBSTITUTE('Network Data'!B42, " ", "")&amp;"Input", IF(AND('Network Data'!C42 = 1, 'Network Data'!G42 &gt; 0, 'Network Data'!E42 = 1), SUBSTITUTE('Network Data'!B42, " ", "")&amp;"NLNodeInput",""))</f>
        <v/>
      </c>
      <c r="AN36" t="str">
        <f>IF(AND('Network Data'!C42 = 0, 'Network Data'!G42 &gt; 0, 'Network Data'!F42 = 1), SUBSTITUTE('Network Data'!B42, " ", "")&amp;"Export", IF(AND('Network Data'!C42 = 1, 'Network Data'!G42 &gt; 0, 'Network Data'!F42 = 1), SUBSTITUTE('Network Data'!B42, " ", "")&amp;"NLNodeExport",""))</f>
        <v/>
      </c>
      <c r="AV36" t="str">
        <f>IF(AND('Network Data'!$C$6=1, 'Network Data'!C42 = 0, 'Network Data'!D42=1,'Network Data'!G42&gt;0,'Network Data'!E42=1), SUBSTITUTE('Network Data'!B42," ","")&amp;"_GPP"&amp;" = "&amp;"Flowto("&amp;SUBSTITUTE('Network Data'!B42," ","")&amp;")"&amp;" - "&amp;SUBSTITUTE('Network Data'!B42," ","")&amp;"_IN", IF(AND('Network Data'!$C$6=1, 'Network Data'!C42 = 0, 'Network Data'!D42=1,'Network Data'!G42&gt;0,'Network Data'!E42=0), SUBSTITUTE('Network Data'!B42," ","")&amp;"_GPP"&amp;" = "&amp;"Flowto("&amp;SUBSTITUTE('Network Data'!B42," ","")&amp;")", IF(OR('Network Data'!$C$6=1, 'Network Data'!$C$6=0), IF(AND('Network Data'!C42 = 0,'Network Data'!G42&gt;0,'Network Data'!E42=1), SUBSTITUTE('Network Data'!B42," ","")&amp;"_Q"&amp;" = "&amp;"Flowto("&amp;SUBSTITUTE('Network Data'!B42," ","")&amp;")"&amp;" - "&amp;SUBSTITUTE('Network Data'!B42," ","")&amp;"_IN", IF(AND('Network Data'!C42 = 0,'Network Data'!G42&gt;0,'Network Data'!E42=0), SUBSTITUTE('Network Data'!B42," ","")&amp;"_Q"&amp;" = "&amp;"Flowto("&amp;SUBSTITUTE('Network Data'!B42," ","")&amp;")","")))))</f>
        <v/>
      </c>
      <c r="AZ36" t="str">
        <f>IF(AND('Network Data'!$C$6=1,'Network Data'!$C$7=1,'Network Data'!C42 = 0,'Network Data'!D42 = 1,'Network Data'!G42&gt;0,'Network Data'!F42=1),SUBSTITUTE('Network Data'!B42," ","")&amp;"_NPP"&amp;" = Flowfrom("&amp;SUBSTITUTE('Network Data'!B42," ","")&amp;") - "&amp;SUBSTITUTE('Network Data'!B42," ","")&amp;"_R"&amp;" - "&amp;SUBSTITUTE('Network Data'!B42," ","")&amp;"_U"&amp;" - "&amp;SUBSTITUTE('Network Data'!B42," ","")&amp;"_EX", IF(AND('Network Data'!$C$6=1,'Network Data'!$C$7=0,'Network Data'!C42 = 0,'Network Data'!D42 = 1,'Network Data'!G42&gt;0,'Network Data'!F42=1),SUBSTITUTE('Network Data'!B42," ","")&amp;"_NPP"&amp;" = Flowfrom("&amp;SUBSTITUTE('Network Data'!B42," ","")&amp;") - "&amp;SUBSTITUTE('Network Data'!B42," ","")&amp;"_R - "&amp;SUBSTITUTE('Network Data'!B42," ","")&amp;"_EX", IF(AND('Network Data'!$C$6=0,'Network Data'!$C$7=1,'Network Data'!C42 = 0,'Network Data'!D42 = 1,'Network Data'!G42&gt;0,'Network Data'!F42=0),SUBSTITUTE('Network Data'!B42," ","")&amp;"_NPP"&amp;" = Flowfrom("&amp;SUBSTITUTE('Network Data'!B42," ","")&amp;") - "&amp;SUBSTITUTE('Network Data'!B42," ","")&amp;"_U - "&amp;SUBSTITUTE('Network Data'!B42," ","")&amp;"_EX", IF(AND('Network Data'!$C$6=1,'Network Data'!$C$7=0,'Network Data'!C42 = 0,'Network Data'!D42 = 1,'Network Data'!G42&gt;0,'Network Data'!F42=0),SUBSTITUTE('Network Data'!B42," ","")&amp;"_NPP"&amp;" = Flowfrom("&amp;SUBSTITUTE('Network Data'!B42," ","")&amp;") - "&amp;SUBSTITUTE('Network Data'!B42," ","")&amp;"_R", IF(AND('Network Data'!$C$6=0,'Network Data'!$C$7=0,'Network Data'!C42 = 0,'Network Data'!D42 = 1,'Network Data'!G42&gt;0,'Network Data'!F42=1),SUBSTITUTE('Network Data'!B42," ","")&amp;"_NPP"&amp;" = Flowfrom("&amp;SUBSTITUTE('Network Data'!B42," ","")&amp;") - "&amp;SUBSTITUTE('Network Data'!B42," ","")&amp;"_EX", IF(AND('Network Data'!$C$6=1,'Network Data'!$C$7=1,'Network Data'!C42 = 0,'Network Data'!D42 = 1,'Network Data'!G42&gt;0,'Network Data'!F42=0),SUBSTITUTE('Network Data'!B42," ","")&amp;"_NPP"&amp;" = Flowfrom("&amp;SUBSTITUTE('Network Data'!B42," ","")&amp;") - "&amp;SUBSTITUTE('Network Data'!B42," ","")&amp;"_R"&amp;" - "&amp;SUBSTITUTE('Network Data'!B42," ","")&amp;"_U", IF(AND('Network Data'!$C$6=0,'Network Data'!$C$7=0,'Network Data'!C42 = 0,'Network Data'!D42 = 1,'Network Data'!G42&gt;0,'Network Data'!F42=0),SUBSTITUTE('Network Data'!B42," ","")&amp;"_NPP"&amp;" = Flowfrom("&amp;SUBSTITUTE('Network Data'!B42," ","")&amp;") ", IF(AND('Network Data'!$C$6=1,'Network Data'!$C$7=1,'Network Data'!C42 = 0,'Network Data'!D42 = 0,'Network Data'!G42&gt;0,'Network Data'!F42=1),SUBSTITUTE('Network Data'!B42," ","")&amp;"_P"&amp;" = Flowfrom("&amp;SUBSTITUTE('Network Data'!B42," ","")&amp;") - "&amp;SUBSTITUTE('Network Data'!B42," ","")&amp;"_R"&amp;" - "&amp;SUBSTITUTE('Network Data'!B42," ","")&amp;"_U"&amp;" - "&amp;SUBSTITUTE('Network Data'!B42," ","")&amp;"_EX", IF(AND('Network Data'!$C$6=1,'Network Data'!$C$7=0,'Network Data'!C42 = 0,'Network Data'!D42 = 0,'Network Data'!G42&gt;0,'Network Data'!F42=1),SUBSTITUTE('Network Data'!B42," ","")&amp;"_P"&amp;" = Flowfrom("&amp;SUBSTITUTE('Network Data'!B42," ","")&amp;") - "&amp;SUBSTITUTE('Network Data'!B42," ","")&amp;"_R - "&amp;SUBSTITUTE('Network Data'!B42," ","")&amp;"_EX", IF(AND('Network Data'!$C$6=0,'Network Data'!$C$7=1,'Network Data'!C42 = 0,'Network Data'!D42 = 0,'Network Data'!G42&gt;0,'Network Data'!F42=0),SUBSTITUTE('Network Data'!B42," ","")&amp;"_P"&amp;" = Flowfrom("&amp;SUBSTITUTE('Network Data'!B42," ","")&amp;") - "&amp;SUBSTITUTE('Network Data'!B42," ","")&amp;"_U - "&amp;SUBSTITUTE('Network Data'!B42," ","")&amp;"_EX", IF(AND('Network Data'!$C$6=1,'Network Data'!$C$7=0,'Network Data'!C42 = 0,'Network Data'!D42 = 0,'Network Data'!G42&gt;0,'Network Data'!F42=0),SUBSTITUTE('Network Data'!B42," ","")&amp;"_P"&amp;" = Flowfrom("&amp;SUBSTITUTE('Network Data'!B42," ","")&amp;") - "&amp;SUBSTITUTE('Network Data'!B42," ","")&amp;"_R", IF(AND('Network Data'!$C$6=0,'Network Data'!$C$7=0,'Network Data'!C42 = 0,'Network Data'!D42 = 0,'Network Data'!G42&gt;0,'Network Data'!F42=1),SUBSTITUTE('Network Data'!B42," ","")&amp;"_P"&amp;" = Flowfrom("&amp;SUBSTITUTE('Network Data'!B42," ","")&amp;") - "&amp;SUBSTITUTE('Network Data'!B42," ","")&amp;"_EX", IF(AND('Network Data'!$C$6=1,'Network Data'!$C$7=1,'Network Data'!C42 = 0,'Network Data'!D42 = 0,'Network Data'!G42&gt;0,'Network Data'!F42=0),SUBSTITUTE('Network Data'!B42," ","")&amp;"_P"&amp;" = Flowfrom("&amp;SUBSTITUTE('Network Data'!B42," ","")&amp;") - "&amp;SUBSTITUTE('Network Data'!B42," ","")&amp;"_R"&amp;" - "&amp;SUBSTITUTE('Network Data'!B42," ","")&amp;"_U", IF(AND('Network Data'!$C$6=0,'Network Data'!$C$7=0,'Network Data'!C42 = 0,'Network Data'!D42 = 0,'Network Data'!G42&gt;0,'Network Data'!F42=0),SUBSTITUTE('Network Data'!B42," ","")&amp;"_P"&amp;" = Flowfrom("&amp;SUBSTITUTE('Network Data'!B42," ","")&amp;") ", ""))))))))))))))</f>
        <v/>
      </c>
      <c r="BD36" t="str">
        <f>IF(AND('Network Data'!$C$6=1,'Network Data'!$C$7=1,'Network Data'!C42 = 0, 'Network Data'!D42=1,'Network Data'!F42=1,'Network Data'!G42&gt;0), SUBSTITUTE('Network Data'!B42," ","")&amp;"_U"&amp;" = Flowto("&amp;SUBSTITUTE('Network Data'!B42," ","")&amp;") - "&amp;SUBSTITUTE('Network Data'!B42," ","")&amp;"_NPP"&amp;" - "&amp;SUBSTITUTE('Network Data'!B42," ","")&amp;"_R"&amp;" - "&amp;SUBSTITUTE('Network Data'!B42," ","")&amp;"_EX", IF(AND('Network Data'!$C$6=0,'Network Data'!$C$7=1,'Network Data'!C42 = 0, 'Network Data'!D42=1,'Network Data'!F42=1,'Network Data'!G42&gt;0), SUBSTITUTE('Network Data'!B42," ","")&amp;"_U"&amp;" = Flowto("&amp;SUBSTITUTE('Network Data'!B42," ","")&amp;") - "&amp;SUBSTITUTE('Network Data'!B42," ","")&amp;"_P"&amp;" - "&amp;SUBSTITUTE('Network Data'!B42," ","")&amp;"_EX", IF(AND('Network Data'!$C$6=0,'Network Data'!$C$7=1,'Network Data'!C42 = 0, 'Network Data'!D42=1,'Network Data'!F42=0,'Network Data'!G42&gt;0), SUBSTITUTE('Network Data'!B42," ","")&amp;"_U"&amp;" = Flowto("&amp;SUBSTITUTE('Network Data'!B42," ","")&amp;") - "&amp;SUBSTITUTE('Network Data'!B42," ","")&amp;"_P",IF(AND('Network Data'!$C$6=1,'Network Data'!$C$7=1,'Network Data'!C42 = 0, 'Network Data'!D42=0,'Network Data'!F42=1,'Network Data'!G42&gt;0), SUBSTITUTE('Network Data'!B42," ","")&amp;"_U"&amp;" = Flowto("&amp;SUBSTITUTE('Network Data'!B42," ","")&amp;") - "&amp;SUBSTITUTE('Network Data'!B42," ","")&amp;"_P"&amp;" - "&amp;SUBSTITUTE('Network Data'!B42," ","")&amp;"_R"&amp;" - "&amp;SUBSTITUTE('Network Data'!B42," ","")&amp;"_EX", IF(AND('Network Data'!$C$6=0,'Network Data'!$C$7=1,'Network Data'!C42 = 0, 'Network Data'!D42=0,'Network Data'!F42=1,'Network Data'!G42&gt;0), SUBSTITUTE('Network Data'!B42," ","")&amp;"_U"&amp;" = Flowto("&amp;SUBSTITUTE('Network Data'!B42," ","")&amp;") - "&amp;SUBSTITUTE('Network Data'!B42," ","")&amp;"_P"&amp;" - "&amp;SUBSTITUTE('Network Data'!B42," ","")&amp;"_EX", IF(AND('Network Data'!$C$6=0,'Network Data'!$C$7=1,'Network Data'!C42 = 0, 'Network Data'!D42=0,'Network Data'!F42=0,'Network Data'!G42&gt;0), SUBSTITUTE('Network Data'!B42," ","")&amp;"_U"&amp;" = Flowto("&amp;SUBSTITUTE('Network Data'!B42," ","")&amp;") - "&amp;SUBSTITUTE('Network Data'!B42," ","")&amp;"_P",IF(AND('Network Data'!$C$6=1,'Network Data'!$C$7=1,'Network Data'!C42 = 0, 'Network Data'!D42=0,'Network Data'!F42=0,'Network Data'!G42&gt;0), SUBSTITUTE('Network Data'!B42," ","")&amp;"_U"&amp;" = Flowto("&amp;SUBSTITUTE('Network Data'!B42," ","")&amp;") - "&amp;SUBSTITUTE('Network Data'!B42," ","")&amp;"_P - "&amp;SUBSTITUTE('Network Data'!B42," ","")&amp;"_R","")))))))</f>
        <v/>
      </c>
      <c r="BH36" t="str">
        <f>IF(AND('Network Data'!$C$6 = 1, 'Network Data'!C42 = 0, 'Network Data'!D42 = 0,'Network Data'!G42 &gt; 0, 'Network Data'!T42 &gt; 0),SUBSTITUTE('Network Data'!B42," ","")&amp;"_AE"&amp;" = "&amp;SUBSTITUTE('Network Data'!B42," ","")&amp;"_P"&amp;" + "&amp;SUBSTITUTE('Network Data'!B42," ","")&amp;"_R", IF(AND('Network Data'!$C$6 = 0, 'Network Data'!C42 = 0, 'Network Data'!D42 = 0,'Network Data'!G42 &gt; 0, 'Network Data'!T42 &gt; 0),SUBSTITUTE('Network Data'!B42," ","")&amp;" = "&amp;SUBSTITUTE('Network Data'!B42," ","")&amp;"_P",IF(AND('Network Data'!$C$6 = 1, 'Network Data'!C42 = 0, 'Network Data'!D42 = 0,'Network Data'!G42 &gt; 0, 'Network Data'!U42 &gt; 0),SUBSTITUTE('Network Data'!B42," ","")&amp;"_AE"&amp;" = "&amp;SUBSTITUTE('Network Data'!B42," ","")&amp;"_P"&amp;" + "&amp;SUBSTITUTE('Network Data'!B42," ","")&amp;"_R", IF(AND('Network Data'!$C$6 = 0, 'Network Data'!C42 = 0, 'Network Data'!D42 = 0,'Network Data'!G42 &gt; 0, 'Network Data'!U42 &gt; 0),SUBSTITUTE('Network Data'!B42," ","")&amp;" = "&amp;SUBSTITUTE('Network Data'!B42," ","")&amp;"_P",""))))</f>
        <v/>
      </c>
      <c r="BL36" t="str">
        <f xml:space="preserve"> IF('Network Data'!W42 &gt; 0, 'Network Data'!W42, "")</f>
        <v/>
      </c>
      <c r="BR36" t="str">
        <f>IF('Network Data'!V42&gt;0,SUBSTITUTE('Network Data'!V42, ",",""),"")</f>
        <v/>
      </c>
      <c r="BZ36" t="str">
        <f>IF(AND('Network Data'!$C$6=1,'Network Data'!C42=0,'Network Data'!D42=1,'Network Data'!G42&gt;0),SUBSTITUTE('Network Data'!B42," ","")&amp;"_GPP: CO2 -&gt; "&amp;SUBSTITUTE('Network Data'!B42," ",""),"")</f>
        <v/>
      </c>
      <c r="CB36" s="98"/>
      <c r="CD36" t="str">
        <f>IF(AND('Network Data'!$C$6 = 1,'Network Data'!C42 = 0, 'Network Data'!D42 = 1, 'Network Data'!G42 &gt; 0), SUBSTITUTE('Network Data'!B42, " ", "")&amp;"_R: "&amp;SUBSTITUTE('Network Data'!B42, " ", "")&amp;" -&gt; CO2", "")</f>
        <v/>
      </c>
      <c r="CE36" t="str">
        <f>IF(AND('Network Data'!$C$6 = 1,'Network Data'!C42 = 0, 'Network Data'!D42 = 0, 'Network Data'!G42 &gt; 0), SUBSTITUTE('Network Data'!B42, " ", "")&amp;"_R: "&amp;SUBSTITUTE('Network Data'!B42, " ", "")&amp;" -&gt; CO2", "")</f>
        <v/>
      </c>
      <c r="CG36" s="98"/>
      <c r="CI36" t="str">
        <f>IF(AND('Network Data'!C42 = 1, 'Network Data'!E42 = 1, 'Network Data'!G42 &gt; 0), SUBSTITUTE('Network Data'!B42, " ", "")&amp;"NLNode_IN: "&amp;SUBSTITUTE('Network Data'!B42, " ", "")&amp;"NLNodeInput -&gt; "&amp;SUBSTITUTE('Network Data'!B42, ",", "")&amp;"NLNode", IF(AND('Network Data'!C42 = 0, 'Network Data'!E42 = 1, 'Network Data'!G42 &gt; 0), SUBSTITUTE('Network Data'!B42, " ", "")&amp;"_IN: "&amp;SUBSTITUTE('Network Data'!B42, " ", "")&amp;"Input -&gt; "&amp;SUBSTITUTE('Network Data'!B42, ",", ""),""))</f>
        <v/>
      </c>
      <c r="CK36" s="98"/>
      <c r="CM36" t="str">
        <f>IF(AND('Network Data'!C42 = 1, 'Network Data'!F42 = 1, 'Network Data'!G42 &gt; 0), SUBSTITUTE('Network Data'!B42, " ", "")&amp;"NLNode_EX: "&amp;SUBSTITUTE('Network Data'!B42, " ", "")&amp;"NLNode -&gt; "&amp;SUBSTITUTE('Network Data'!B42, ",", "")&amp;"NLNodeExport", IF(AND('Network Data'!C42 = 0, 'Network Data'!F42 = 1, 'Network Data'!G42 &gt; 0), SUBSTITUTE('Network Data'!B42, " ", "")&amp;"_EX: "&amp;SUBSTITUTE('Network Data'!B42, " ", "")&amp;" -&gt; "&amp;SUBSTITUTE('Network Data'!B42, ",", "")&amp;"Export",""))</f>
        <v/>
      </c>
      <c r="CP36" t="str">
        <f>IF(AND('Network Data'!$C$6=1, 'Network Data'!C42=0,'Network Data'!D42=1,'Network Data'!G42&gt;0, 'Network Data'!L42&gt;0), SUBSTITUTE('Network Data'!B42," ",".")&amp;"_GPP &gt; "&amp;SUBSTITUTE('Network Data'!L42," ","."), IF(AND('Network Data'!$C$6=1, 'Network Data'!C42=0,'Network Data'!D42=0,'Network Data'!G42&gt;0, 'Network Data'!L42&gt;0), SUBSTITUTE('Network Data'!B42," ",".")&amp;"Q &gt; "&amp;SUBSTITUTE('Network Data'!L42," ","."), IF(AND('Network Data'!$C$6=0, 'Network Data'!C42=0,'Network Data'!D42=0,'Network Data'!G42&gt;0, 'Network Data'!L42&gt;0), SUBSTITUTE('Network Data'!B42," ",".")&amp;"Q &gt; "&amp;SUBSTITUTE('Network Data'!L42," ","."),"")))</f>
        <v/>
      </c>
      <c r="CQ36" t="str">
        <f>IF(AND('Network Data'!$C$6=1, 'Network Data'!C42=0,'Network Data'!D42=0,'Network Data'!G42&gt;0, 'Network Data'!L42&gt;0), SUBSTITUTE('Network Data'!B42," ",".")&amp;"Q &gt; "&amp;SUBSTITUTE('Network Data'!L42," ","."), IF(AND('Network Data'!$C$6=0, 'Network Data'!C42=0,'Network Data'!D42=0,'Network Data'!G42&gt;0, 'Network Data'!L42&gt;0), SUBSTITUTE('Network Data'!B42," ",".")&amp;"Q &gt; "&amp;SUBSTITUTE('Network Data'!L42," ","."),""))</f>
        <v/>
      </c>
      <c r="CR36" t="str">
        <f>IF(AND('Network Data'!$C$6=1, 'Network Data'!C42=0,'Network Data'!D42=1,'Network Data'!G42&gt;0, 'Network Data'!M42&gt;0), SUBSTITUTE('Network Data'!B42," ",".")&amp;"_GPP &lt; "&amp;SUBSTITUTE('Network Data'!M42," ","."),"")</f>
        <v/>
      </c>
      <c r="CS36" t="str">
        <f>IF(AND('Network Data'!$C$6=1, 'Network Data'!C42=0,'Network Data'!D42=0,'Network Data'!G42&gt;0, 'Network Data'!M42&gt;0), SUBSTITUTE('Network Data'!B42," ",".")&amp;"Q &lt; "&amp;SUBSTITUTE('Network Data'!M42," ","."),IF(AND('Network Data'!$C$6=0, 'Network Data'!C42=0,'Network Data'!D42=0,'Network Data'!G42&gt;0, 'Network Data'!M42&gt;0), SUBSTITUTE('Network Data'!B42," ",".")&amp;"Q &lt; "&amp;SUBSTITUTE('Network Data'!M42," ","."),""))</f>
        <v/>
      </c>
      <c r="CT36" t="str">
        <f>IF('Network Data'!M42&lt;'Network Data'!L42, "Warning, incompatible constraint", "" )</f>
        <v/>
      </c>
      <c r="CU36" t="str">
        <f>IF(AND('Network Data'!$C$6=1, 'Network Data'!C42 = 0, 'Network Data'!D42 = 1, 'Network Data'!G42 &gt; 0, 'Network Data'!N42&gt;0), SUBSTITUTE('Network Data'!B42, " ", ".")&amp;"_NPP"&amp;" &gt; "&amp;SUBSTITUTE('Network Data'!N42, ",","."), "")</f>
        <v/>
      </c>
      <c r="CV36" t="str">
        <f>IF(AND('Network Data'!$C$6=1, 'Network Data'!C42 = 0, 'Network Data'!D42 = 0, 'Network Data'!G42 &gt; 0, 'Network Data'!N42&gt;0), SUBSTITUTE('Network Data'!B42, " ", ".")&amp;"_P"&amp;" &gt; "&amp;SUBSTITUTE('Network Data'!N42, ",","."), IF(AND('Network Data'!$C$6=0, 'Network Data'!C42 = 0, 'Network Data'!G42 &gt; 0, 'Network Data'!N42&gt;0), SUBSTITUTE('Network Data'!B42, " ", ".")&amp;"_P"&amp;" &gt; "&amp;SUBSTITUTE('Network Data'!N42, ",","."),""))</f>
        <v/>
      </c>
      <c r="CW36" t="str">
        <f>IF(AND('Network Data'!$C$6=1, 'Network Data'!C42 = 0, 'Network Data'!D42 = 1, 'Network Data'!G42 &gt; 0, 'Network Data'!O42&gt;0), SUBSTITUTE('Network Data'!B42, " ", ".")&amp;"_NPP"&amp;" &lt; "&amp;SUBSTITUTE('Network Data'!O42, ",","."), "")</f>
        <v/>
      </c>
      <c r="CX36" t="str">
        <f>IF(AND('Network Data'!$C$6=1, 'Network Data'!C42 = 0, 'Network Data'!D42 = 0, 'Network Data'!G42 &gt; 0, 'Network Data'!O42&gt;0), SUBSTITUTE('Network Data'!B42, " ", ".")&amp;"_P"&amp;" &lt; "&amp;SUBSTITUTE('Network Data'!O42, ",","."), IF(AND('Network Data'!$C$6=0, 'Network Data'!C42 = 0, 'Network Data'!G42 &gt; 0, 'Network Data'!O42&gt;0), SUBSTITUTE('Network Data'!B42, " ", ".")&amp;"_P"&amp;" &lt; "&amp;SUBSTITUTE('Network Data'!O42, ",","."),""))</f>
        <v/>
      </c>
      <c r="CY36" t="str">
        <f>IF('Network Data'!O42&lt;'Network Data'!N42, "Warning, incompatible constraint", "" )</f>
        <v/>
      </c>
      <c r="CZ36" t="str">
        <f>IF(AND('Network Data'!$C$6 = 1, 'Network Data'!C42 = 0, 'Network Data'!D42 = 1, 'Network Data'!G42 &gt; 0, 'Network Data'!P42 &gt; 0), SUBSTITUTE('Network Data'!B42, " ", ".")&amp;"_R &gt; "&amp;SUBSTITUTE('Network Data'!P42, ",","."),"")</f>
        <v/>
      </c>
      <c r="DA36" t="str">
        <f>IF(AND('Network Data'!$C$6 = 1, 'Network Data'!C42 = 0, 'Network Data'!D42 = 0, 'Network Data'!G42 &gt; 0, 'Network Data'!P42 &gt; 0), SUBSTITUTE('Network Data'!B42, " ", ".")&amp;"_R &gt; "&amp;SUBSTITUTE('Network Data'!P42, ",","."),"")</f>
        <v/>
      </c>
      <c r="DB36" t="str">
        <f>IF(AND('Network Data'!$C$6 = 1, 'Network Data'!C42 = 0, 'Network Data'!D42 = 1, 'Network Data'!G42 &gt; 0, 'Network Data'!Q42 &gt; 0), SUBSTITUTE('Network Data'!B42, " ", ".")&amp;"_R &lt; "&amp;SUBSTITUTE('Network Data'!Q42, ",","."),"")</f>
        <v/>
      </c>
      <c r="DC36" t="str">
        <f>IF(AND('Network Data'!$C$6 = 1, 'Network Data'!C42 = 0, 'Network Data'!D42 = 0, 'Network Data'!G42 &gt; 0, 'Network Data'!Q42 &gt; 0), SUBSTITUTE('Network Data'!B42, " ", ".")&amp;"_R &lt; "&amp;SUBSTITUTE('Network Data'!Q42, ",","."),"")</f>
        <v/>
      </c>
      <c r="DD36" t="str">
        <f>IF(AND('Network Data'!$C$7 = 1, 'Network Data'!C42 = 0, 'Network Data'!D42 =1, 'Network Data'!G42 &gt; 0, 'Network Data'!R42 &gt; 0), SUBSTITUTE('Network Data'!B42, ",",".")&amp;"_U &gt; "&amp;SUBSTITUTE('Network Data'!R42, ",","."),"")</f>
        <v/>
      </c>
      <c r="DE36" t="str">
        <f>IF(AND('Network Data'!$C$7 = 1, 'Network Data'!C42 = 0, 'Network Data'!D42 =0, 'Network Data'!G42 &gt; 0, 'Network Data'!R42 &gt; 0), SUBSTITUTE('Network Data'!B42, ",",".")&amp;"_U &gt; "&amp;SUBSTITUTE('Network Data'!R42, ",","."),"")</f>
        <v/>
      </c>
      <c r="DF36" t="str">
        <f>IF(AND('Network Data'!$C$7 = 1, 'Network Data'!C42 = 0, 'Network Data'!D42 = 1, 'Network Data'!G42 &gt; 0, 'Network Data'!S42 &gt; 0), SUBSTITUTE('Network Data'!B42, ",",".")&amp;"_U &lt; "&amp;SUBSTITUTE('Network Data'!S42, ",","."),"")</f>
        <v/>
      </c>
      <c r="DG36" t="str">
        <f>IF(AND('Network Data'!$C$7 = 1, 'Network Data'!C42 = 0, 'Network Data'!D42 = 0, 'Network Data'!G42 &gt; 0, 'Network Data'!S42 &gt; 0), SUBSTITUTE('Network Data'!B42, ",",".")&amp;"_U &lt; "&amp;SUBSTITUTE('Network Data'!S42, ",","."),"")</f>
        <v/>
      </c>
      <c r="DJ36" t="str">
        <f>IF(AND('Network Data'!C42 = 0, 'Network Data'!E42 = 1,'Network Data'!G42 &gt; 0, 'Network Data'!H42 &gt; 0), SUBSTITUTE('Network Data'!B42, " ", ".")&amp;"_IN &gt; "&amp;SUBSTITUTE('Network Data'!H42,",","."), IF(AND('Network Data'!C42 = 1, 'Network Data'!E42 = 1,'Network Data'!G42 &gt; 0, 'Network Data'!H42 &gt; 0), SUBSTITUTE('Network Data'!B42, " ", ".")&amp;"NLNode_IN &gt; "&amp;SUBSTITUTE('Network Data'!H42,",","."), ""))</f>
        <v/>
      </c>
      <c r="DL36" t="str">
        <f>IF(AND('Network Data'!C42 = 0, 'Network Data'!E42 = 1,'Network Data'!G42 &gt; 0, 'Network Data'!I42 &gt; 0), SUBSTITUTE('Network Data'!B42, " ", ".")&amp;"_IN &lt; "&amp;SUBSTITUTE('Network Data'!I42,",","."), IF(AND('Network Data'!C42 = 1, 'Network Data'!E42 = 1,'Network Data'!G42 &gt; 0, 'Network Data'!H42 &gt; 0), SUBSTITUTE('Network Data'!B42, " ", ".")&amp;"NLNode_IN &lt; "&amp;SUBSTITUTE('Network Data'!I42,",","."), ""))</f>
        <v/>
      </c>
      <c r="DP36" t="str">
        <f>IF(AND('Network Data'!C42 = 0, 'Network Data'!F42 = 1,'Network Data'!G42 &gt; 0, 'Network Data'!J42 &gt; 0), SUBSTITUTE('Network Data'!B42, " ", ".")&amp;"_EX &gt; "&amp;SUBSTITUTE('Network Data'!J42,",","."), IF(AND('Network Data'!C42 = 1, 'Network Data'!F42 = 1,'Network Data'!G42 &gt; 0, 'Network Data'!J42 &gt; 0), SUBSTITUTE('Network Data'!B42, " ", ".")&amp;"NLNode_EX &gt; "&amp;SUBSTITUTE('Network Data'!J42,",","."), ""))</f>
        <v/>
      </c>
      <c r="DR36" t="str">
        <f>IF(AND('Network Data'!C42 = 0, 'Network Data'!F42 = 1,'Network Data'!G42 &gt; 0, 'Network Data'!K42 &gt; 0), SUBSTITUTE('Network Data'!B42, " ", ".")&amp;"_EX &lt; "&amp;SUBSTITUTE('Network Data'!K42,",","."), IF(AND('Network Data'!C42 = 1, 'Network Data'!F42 = 1,'Network Data'!G42 &gt; 0, 'Network Data'!K42 &gt; 0), SUBSTITUTE('Network Data'!B42, " ", ".")&amp;"NLNode_EX &lt; "&amp;SUBSTITUTE('Network Data'!K42,",","."), ""))</f>
        <v/>
      </c>
      <c r="DV36" t="str">
        <f>IF(AND('Network Data'!C42=0, 'Network Data'!D42=0, 'Network Data'!G42&gt;0, 'Network Data'!T42&gt;0), SUBSTITUTE('Network Data'!B42," ",".")&amp;"_AE &gt; "&amp;SUBSTITUTE('Network Data'!T42,",","."),"")</f>
        <v/>
      </c>
      <c r="DW36" t="str">
        <f>IF(AND('Network Data'!C42=0, 'Network Data'!D42=0, 'Network Data'!G42&gt;0, 'Network Data'!U42&gt;0), SUBSTITUTE('Network Data'!B42," ",".")&amp;"_AE &lt; "&amp;SUBSTITUTE('Network Data'!U42,",","."),"")</f>
        <v/>
      </c>
      <c r="EA36" t="str">
        <f>IF(AND('Network Data'!X42 &gt;0), 'Network Data'!X42, "")</f>
        <v/>
      </c>
      <c r="EB36" s="22"/>
      <c r="EC36" s="22"/>
      <c r="FD36"/>
      <c r="FE36"/>
      <c r="FF36"/>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row>
    <row r="37" spans="1:218" x14ac:dyDescent="0.3">
      <c r="A37" s="7">
        <v>32</v>
      </c>
      <c r="B37" t="str">
        <f>IF(AND('Network Data'!C43 = 0, 'Network Data'!G43 &gt;0), SUBSTITUTE('Network Data'!B43, " ", ""), IF(AND('Network Data'!C43 = 1, 'Network Data'!G43 &gt; 0), SUBSTITUTE('Network Data'!B43&amp;"NLNode", " ",""), ""))</f>
        <v/>
      </c>
      <c r="H37" s="98"/>
      <c r="AE37" t="str">
        <f>IF(AND('Network Data'!C43 = 0, 'Network Data'!G43 &gt;0), SUBSTITUTE('Network Data'!B43, " ", "")&amp;" = "&amp;SUBSTITUTE('Network Data'!G43, ",", "."), "")</f>
        <v/>
      </c>
      <c r="AF37" t="str">
        <f>IF(AND('Network Data'!C43 = 1, 'Network Data'!G43 &gt;0), SUBSTITUTE('Network Data'!B43, " ", "")&amp;"NLNode"&amp;" = "&amp;SUBSTITUTE('Network Data'!G43, ",", "."), "")</f>
        <v/>
      </c>
      <c r="AM37" t="str">
        <f>IF(AND('Network Data'!C43 = 0, 'Network Data'!G43 &gt; 0, 'Network Data'!E43 = 1), SUBSTITUTE('Network Data'!B43, " ", "")&amp;"Input", IF(AND('Network Data'!C43 = 1, 'Network Data'!G43 &gt; 0, 'Network Data'!E43 = 1), SUBSTITUTE('Network Data'!B43, " ", "")&amp;"NLNodeInput",""))</f>
        <v/>
      </c>
      <c r="AN37" t="str">
        <f>IF(AND('Network Data'!C43 = 0, 'Network Data'!G43 &gt; 0, 'Network Data'!F43 = 1), SUBSTITUTE('Network Data'!B43, " ", "")&amp;"Export", IF(AND('Network Data'!C43 = 1, 'Network Data'!G43 &gt; 0, 'Network Data'!F43 = 1), SUBSTITUTE('Network Data'!B43, " ", "")&amp;"NLNodeExport",""))</f>
        <v/>
      </c>
      <c r="AV37" t="str">
        <f>IF(AND('Network Data'!$C$6=1, 'Network Data'!C43 = 0, 'Network Data'!D43=1,'Network Data'!G43&gt;0,'Network Data'!E43=1), SUBSTITUTE('Network Data'!B43," ","")&amp;"_GPP"&amp;" = "&amp;"Flowto("&amp;SUBSTITUTE('Network Data'!B43," ","")&amp;")"&amp;" - "&amp;SUBSTITUTE('Network Data'!B43," ","")&amp;"_IN", IF(AND('Network Data'!$C$6=1, 'Network Data'!C43 = 0, 'Network Data'!D43=1,'Network Data'!G43&gt;0,'Network Data'!E43=0), SUBSTITUTE('Network Data'!B43," ","")&amp;"_GPP"&amp;" = "&amp;"Flowto("&amp;SUBSTITUTE('Network Data'!B43," ","")&amp;")", IF(OR('Network Data'!$C$6=1, 'Network Data'!$C$6=0), IF(AND('Network Data'!C43 = 0,'Network Data'!G43&gt;0,'Network Data'!E43=1), SUBSTITUTE('Network Data'!B43," ","")&amp;"_Q"&amp;" = "&amp;"Flowto("&amp;SUBSTITUTE('Network Data'!B43," ","")&amp;")"&amp;" - "&amp;SUBSTITUTE('Network Data'!B43," ","")&amp;"_IN", IF(AND('Network Data'!C43 = 0,'Network Data'!G43&gt;0,'Network Data'!E43=0), SUBSTITUTE('Network Data'!B43," ","")&amp;"_Q"&amp;" = "&amp;"Flowto("&amp;SUBSTITUTE('Network Data'!B43," ","")&amp;")","")))))</f>
        <v/>
      </c>
      <c r="AZ37" t="str">
        <f>IF(AND('Network Data'!$C$6=1,'Network Data'!$C$7=1,'Network Data'!C43 = 0,'Network Data'!D43 = 1,'Network Data'!G43&gt;0,'Network Data'!F43=1),SUBSTITUTE('Network Data'!B43," ","")&amp;"_NPP"&amp;" = Flowfrom("&amp;SUBSTITUTE('Network Data'!B43," ","")&amp;") - "&amp;SUBSTITUTE('Network Data'!B43," ","")&amp;"_R"&amp;" - "&amp;SUBSTITUTE('Network Data'!B43," ","")&amp;"_U"&amp;" - "&amp;SUBSTITUTE('Network Data'!B43," ","")&amp;"_EX", IF(AND('Network Data'!$C$6=1,'Network Data'!$C$7=0,'Network Data'!C43 = 0,'Network Data'!D43 = 1,'Network Data'!G43&gt;0,'Network Data'!F43=1),SUBSTITUTE('Network Data'!B43," ","")&amp;"_NPP"&amp;" = Flowfrom("&amp;SUBSTITUTE('Network Data'!B43," ","")&amp;") - "&amp;SUBSTITUTE('Network Data'!B43," ","")&amp;"_R - "&amp;SUBSTITUTE('Network Data'!B43," ","")&amp;"_EX", IF(AND('Network Data'!$C$6=0,'Network Data'!$C$7=1,'Network Data'!C43 = 0,'Network Data'!D43 = 1,'Network Data'!G43&gt;0,'Network Data'!F43=0),SUBSTITUTE('Network Data'!B43," ","")&amp;"_NPP"&amp;" = Flowfrom("&amp;SUBSTITUTE('Network Data'!B43," ","")&amp;") - "&amp;SUBSTITUTE('Network Data'!B43," ","")&amp;"_U - "&amp;SUBSTITUTE('Network Data'!B43," ","")&amp;"_EX", IF(AND('Network Data'!$C$6=1,'Network Data'!$C$7=0,'Network Data'!C43 = 0,'Network Data'!D43 = 1,'Network Data'!G43&gt;0,'Network Data'!F43=0),SUBSTITUTE('Network Data'!B43," ","")&amp;"_NPP"&amp;" = Flowfrom("&amp;SUBSTITUTE('Network Data'!B43," ","")&amp;") - "&amp;SUBSTITUTE('Network Data'!B43," ","")&amp;"_R", IF(AND('Network Data'!$C$6=0,'Network Data'!$C$7=0,'Network Data'!C43 = 0,'Network Data'!D43 = 1,'Network Data'!G43&gt;0,'Network Data'!F43=1),SUBSTITUTE('Network Data'!B43," ","")&amp;"_NPP"&amp;" = Flowfrom("&amp;SUBSTITUTE('Network Data'!B43," ","")&amp;") - "&amp;SUBSTITUTE('Network Data'!B43," ","")&amp;"_EX", IF(AND('Network Data'!$C$6=1,'Network Data'!$C$7=1,'Network Data'!C43 = 0,'Network Data'!D43 = 1,'Network Data'!G43&gt;0,'Network Data'!F43=0),SUBSTITUTE('Network Data'!B43," ","")&amp;"_NPP"&amp;" = Flowfrom("&amp;SUBSTITUTE('Network Data'!B43," ","")&amp;") - "&amp;SUBSTITUTE('Network Data'!B43," ","")&amp;"_R"&amp;" - "&amp;SUBSTITUTE('Network Data'!B43," ","")&amp;"_U", IF(AND('Network Data'!$C$6=0,'Network Data'!$C$7=0,'Network Data'!C43 = 0,'Network Data'!D43 = 1,'Network Data'!G43&gt;0,'Network Data'!F43=0),SUBSTITUTE('Network Data'!B43," ","")&amp;"_NPP"&amp;" = Flowfrom("&amp;SUBSTITUTE('Network Data'!B43," ","")&amp;") ", IF(AND('Network Data'!$C$6=1,'Network Data'!$C$7=1,'Network Data'!C43 = 0,'Network Data'!D43 = 0,'Network Data'!G43&gt;0,'Network Data'!F43=1),SUBSTITUTE('Network Data'!B43," ","")&amp;"_P"&amp;" = Flowfrom("&amp;SUBSTITUTE('Network Data'!B43," ","")&amp;") - "&amp;SUBSTITUTE('Network Data'!B43," ","")&amp;"_R"&amp;" - "&amp;SUBSTITUTE('Network Data'!B43," ","")&amp;"_U"&amp;" - "&amp;SUBSTITUTE('Network Data'!B43," ","")&amp;"_EX", IF(AND('Network Data'!$C$6=1,'Network Data'!$C$7=0,'Network Data'!C43 = 0,'Network Data'!D43 = 0,'Network Data'!G43&gt;0,'Network Data'!F43=1),SUBSTITUTE('Network Data'!B43," ","")&amp;"_P"&amp;" = Flowfrom("&amp;SUBSTITUTE('Network Data'!B43," ","")&amp;") - "&amp;SUBSTITUTE('Network Data'!B43," ","")&amp;"_R - "&amp;SUBSTITUTE('Network Data'!B43," ","")&amp;"_EX", IF(AND('Network Data'!$C$6=0,'Network Data'!$C$7=1,'Network Data'!C43 = 0,'Network Data'!D43 = 0,'Network Data'!G43&gt;0,'Network Data'!F43=0),SUBSTITUTE('Network Data'!B43," ","")&amp;"_P"&amp;" = Flowfrom("&amp;SUBSTITUTE('Network Data'!B43," ","")&amp;") - "&amp;SUBSTITUTE('Network Data'!B43," ","")&amp;"_U - "&amp;SUBSTITUTE('Network Data'!B43," ","")&amp;"_EX", IF(AND('Network Data'!$C$6=1,'Network Data'!$C$7=0,'Network Data'!C43 = 0,'Network Data'!D43 = 0,'Network Data'!G43&gt;0,'Network Data'!F43=0),SUBSTITUTE('Network Data'!B43," ","")&amp;"_P"&amp;" = Flowfrom("&amp;SUBSTITUTE('Network Data'!B43," ","")&amp;") - "&amp;SUBSTITUTE('Network Data'!B43," ","")&amp;"_R", IF(AND('Network Data'!$C$6=0,'Network Data'!$C$7=0,'Network Data'!C43 = 0,'Network Data'!D43 = 0,'Network Data'!G43&gt;0,'Network Data'!F43=1),SUBSTITUTE('Network Data'!B43," ","")&amp;"_P"&amp;" = Flowfrom("&amp;SUBSTITUTE('Network Data'!B43," ","")&amp;") - "&amp;SUBSTITUTE('Network Data'!B43," ","")&amp;"_EX", IF(AND('Network Data'!$C$6=1,'Network Data'!$C$7=1,'Network Data'!C43 = 0,'Network Data'!D43 = 0,'Network Data'!G43&gt;0,'Network Data'!F43=0),SUBSTITUTE('Network Data'!B43," ","")&amp;"_P"&amp;" = Flowfrom("&amp;SUBSTITUTE('Network Data'!B43," ","")&amp;") - "&amp;SUBSTITUTE('Network Data'!B43," ","")&amp;"_R"&amp;" - "&amp;SUBSTITUTE('Network Data'!B43," ","")&amp;"_U", IF(AND('Network Data'!$C$6=0,'Network Data'!$C$7=0,'Network Data'!C43 = 0,'Network Data'!D43 = 0,'Network Data'!G43&gt;0,'Network Data'!F43=0),SUBSTITUTE('Network Data'!B43," ","")&amp;"_P"&amp;" = Flowfrom("&amp;SUBSTITUTE('Network Data'!B43," ","")&amp;") ", ""))))))))))))))</f>
        <v/>
      </c>
      <c r="BD37" t="str">
        <f>IF(AND('Network Data'!$C$6=1,'Network Data'!$C$7=1,'Network Data'!C43 = 0, 'Network Data'!D43=1,'Network Data'!F43=1,'Network Data'!G43&gt;0), SUBSTITUTE('Network Data'!B43," ","")&amp;"_U"&amp;" = Flowto("&amp;SUBSTITUTE('Network Data'!B43," ","")&amp;") - "&amp;SUBSTITUTE('Network Data'!B43," ","")&amp;"_NPP"&amp;" - "&amp;SUBSTITUTE('Network Data'!B43," ","")&amp;"_R"&amp;" - "&amp;SUBSTITUTE('Network Data'!B43," ","")&amp;"_EX", IF(AND('Network Data'!$C$6=0,'Network Data'!$C$7=1,'Network Data'!C43 = 0, 'Network Data'!D43=1,'Network Data'!F43=1,'Network Data'!G43&gt;0), SUBSTITUTE('Network Data'!B43," ","")&amp;"_U"&amp;" = Flowto("&amp;SUBSTITUTE('Network Data'!B43," ","")&amp;") - "&amp;SUBSTITUTE('Network Data'!B43," ","")&amp;"_P"&amp;" - "&amp;SUBSTITUTE('Network Data'!B43," ","")&amp;"_EX", IF(AND('Network Data'!$C$6=0,'Network Data'!$C$7=1,'Network Data'!C43 = 0, 'Network Data'!D43=1,'Network Data'!F43=0,'Network Data'!G43&gt;0), SUBSTITUTE('Network Data'!B43," ","")&amp;"_U"&amp;" = Flowto("&amp;SUBSTITUTE('Network Data'!B43," ","")&amp;") - "&amp;SUBSTITUTE('Network Data'!B43," ","")&amp;"_P",IF(AND('Network Data'!$C$6=1,'Network Data'!$C$7=1,'Network Data'!C43 = 0, 'Network Data'!D43=0,'Network Data'!F43=1,'Network Data'!G43&gt;0), SUBSTITUTE('Network Data'!B43," ","")&amp;"_U"&amp;" = Flowto("&amp;SUBSTITUTE('Network Data'!B43," ","")&amp;") - "&amp;SUBSTITUTE('Network Data'!B43," ","")&amp;"_P"&amp;" - "&amp;SUBSTITUTE('Network Data'!B43," ","")&amp;"_R"&amp;" - "&amp;SUBSTITUTE('Network Data'!B43," ","")&amp;"_EX", IF(AND('Network Data'!$C$6=0,'Network Data'!$C$7=1,'Network Data'!C43 = 0, 'Network Data'!D43=0,'Network Data'!F43=1,'Network Data'!G43&gt;0), SUBSTITUTE('Network Data'!B43," ","")&amp;"_U"&amp;" = Flowto("&amp;SUBSTITUTE('Network Data'!B43," ","")&amp;") - "&amp;SUBSTITUTE('Network Data'!B43," ","")&amp;"_P"&amp;" - "&amp;SUBSTITUTE('Network Data'!B43," ","")&amp;"_EX", IF(AND('Network Data'!$C$6=0,'Network Data'!$C$7=1,'Network Data'!C43 = 0, 'Network Data'!D43=0,'Network Data'!F43=0,'Network Data'!G43&gt;0), SUBSTITUTE('Network Data'!B43," ","")&amp;"_U"&amp;" = Flowto("&amp;SUBSTITUTE('Network Data'!B43," ","")&amp;") - "&amp;SUBSTITUTE('Network Data'!B43," ","")&amp;"_P",IF(AND('Network Data'!$C$6=1,'Network Data'!$C$7=1,'Network Data'!C43 = 0, 'Network Data'!D43=0,'Network Data'!F43=0,'Network Data'!G43&gt;0), SUBSTITUTE('Network Data'!B43," ","")&amp;"_U"&amp;" = Flowto("&amp;SUBSTITUTE('Network Data'!B43," ","")&amp;") - "&amp;SUBSTITUTE('Network Data'!B43," ","")&amp;"_P - "&amp;SUBSTITUTE('Network Data'!B43," ","")&amp;"_R","")))))))</f>
        <v/>
      </c>
      <c r="BH37" t="str">
        <f>IF(AND('Network Data'!$C$6 = 1, 'Network Data'!C43 = 0, 'Network Data'!D43 = 0,'Network Data'!G43 &gt; 0, 'Network Data'!T43 &gt; 0),SUBSTITUTE('Network Data'!B43," ","")&amp;"_AE"&amp;" = "&amp;SUBSTITUTE('Network Data'!B43," ","")&amp;"_P"&amp;" + "&amp;SUBSTITUTE('Network Data'!B43," ","")&amp;"_R", IF(AND('Network Data'!$C$6 = 0, 'Network Data'!C43 = 0, 'Network Data'!D43 = 0,'Network Data'!G43 &gt; 0, 'Network Data'!T43 &gt; 0),SUBSTITUTE('Network Data'!B43," ","")&amp;" = "&amp;SUBSTITUTE('Network Data'!B43," ","")&amp;"_P",IF(AND('Network Data'!$C$6 = 1, 'Network Data'!C43 = 0, 'Network Data'!D43 = 0,'Network Data'!G43 &gt; 0, 'Network Data'!U43 &gt; 0),SUBSTITUTE('Network Data'!B43," ","")&amp;"_AE"&amp;" = "&amp;SUBSTITUTE('Network Data'!B43," ","")&amp;"_P"&amp;" + "&amp;SUBSTITUTE('Network Data'!B43," ","")&amp;"_R", IF(AND('Network Data'!$C$6 = 0, 'Network Data'!C43 = 0, 'Network Data'!D43 = 0,'Network Data'!G43 &gt; 0, 'Network Data'!U43 &gt; 0),SUBSTITUTE('Network Data'!B43," ","")&amp;" = "&amp;SUBSTITUTE('Network Data'!B43," ","")&amp;"_P",""))))</f>
        <v/>
      </c>
      <c r="BL37" t="str">
        <f xml:space="preserve"> IF('Network Data'!W43 &gt; 0, 'Network Data'!W43, "")</f>
        <v/>
      </c>
      <c r="BR37" t="str">
        <f>IF('Network Data'!V43&gt;0,SUBSTITUTE('Network Data'!V43, ",",""),"")</f>
        <v/>
      </c>
      <c r="BZ37" t="str">
        <f>IF(AND('Network Data'!$C$6=1,'Network Data'!C43=0,'Network Data'!D43=1,'Network Data'!G43&gt;0),SUBSTITUTE('Network Data'!B43," ","")&amp;"_GPP: CO2 -&gt; "&amp;SUBSTITUTE('Network Data'!B43," ",""),"")</f>
        <v/>
      </c>
      <c r="CB37" s="98"/>
      <c r="CD37" t="str">
        <f>IF(AND('Network Data'!$C$6 = 1,'Network Data'!C43 = 0, 'Network Data'!D43 = 1, 'Network Data'!G43 &gt; 0), SUBSTITUTE('Network Data'!B43, " ", "")&amp;"_R: "&amp;SUBSTITUTE('Network Data'!B43, " ", "")&amp;" -&gt; CO2", "")</f>
        <v/>
      </c>
      <c r="CE37" t="str">
        <f>IF(AND('Network Data'!$C$6 = 1,'Network Data'!C43 = 0, 'Network Data'!D43 = 0, 'Network Data'!G43 &gt; 0), SUBSTITUTE('Network Data'!B43, " ", "")&amp;"_R: "&amp;SUBSTITUTE('Network Data'!B43, " ", "")&amp;" -&gt; CO2", "")</f>
        <v/>
      </c>
      <c r="CG37" s="98"/>
      <c r="CI37" t="str">
        <f>IF(AND('Network Data'!C43 = 1, 'Network Data'!E43 = 1, 'Network Data'!G43 &gt; 0), SUBSTITUTE('Network Data'!B43, " ", "")&amp;"NLNode_IN: "&amp;SUBSTITUTE('Network Data'!B43, " ", "")&amp;"NLNodeInput -&gt; "&amp;SUBSTITUTE('Network Data'!B43, ",", "")&amp;"NLNode", IF(AND('Network Data'!C43 = 0, 'Network Data'!E43 = 1, 'Network Data'!G43 &gt; 0), SUBSTITUTE('Network Data'!B43, " ", "")&amp;"_IN: "&amp;SUBSTITUTE('Network Data'!B43, " ", "")&amp;"Input -&gt; "&amp;SUBSTITUTE('Network Data'!B43, ",", ""),""))</f>
        <v/>
      </c>
      <c r="CK37" s="98"/>
      <c r="CM37" t="str">
        <f>IF(AND('Network Data'!C43 = 1, 'Network Data'!F43 = 1, 'Network Data'!G43 &gt; 0), SUBSTITUTE('Network Data'!B43, " ", "")&amp;"NLNode_EX: "&amp;SUBSTITUTE('Network Data'!B43, " ", "")&amp;"NLNode -&gt; "&amp;SUBSTITUTE('Network Data'!B43, ",", "")&amp;"NLNodeExport", IF(AND('Network Data'!C43 = 0, 'Network Data'!F43 = 1, 'Network Data'!G43 &gt; 0), SUBSTITUTE('Network Data'!B43, " ", "")&amp;"_EX: "&amp;SUBSTITUTE('Network Data'!B43, " ", "")&amp;" -&gt; "&amp;SUBSTITUTE('Network Data'!B43, ",", "")&amp;"Export",""))</f>
        <v/>
      </c>
      <c r="CP37" t="str">
        <f>IF(AND('Network Data'!$C$6=1, 'Network Data'!C43=0,'Network Data'!D43=1,'Network Data'!G43&gt;0, 'Network Data'!L43&gt;0), SUBSTITUTE('Network Data'!B43," ",".")&amp;"_GPP &gt; "&amp;SUBSTITUTE('Network Data'!L43," ","."), IF(AND('Network Data'!$C$6=1, 'Network Data'!C43=0,'Network Data'!D43=0,'Network Data'!G43&gt;0, 'Network Data'!L43&gt;0), SUBSTITUTE('Network Data'!B43," ",".")&amp;"Q &gt; "&amp;SUBSTITUTE('Network Data'!L43," ","."), IF(AND('Network Data'!$C$6=0, 'Network Data'!C43=0,'Network Data'!D43=0,'Network Data'!G43&gt;0, 'Network Data'!L43&gt;0), SUBSTITUTE('Network Data'!B43," ",".")&amp;"Q &gt; "&amp;SUBSTITUTE('Network Data'!L43," ","."),"")))</f>
        <v/>
      </c>
      <c r="CQ37" t="str">
        <f>IF(AND('Network Data'!$C$6=1, 'Network Data'!C43=0,'Network Data'!D43=0,'Network Data'!G43&gt;0, 'Network Data'!L43&gt;0), SUBSTITUTE('Network Data'!B43," ",".")&amp;"Q &gt; "&amp;SUBSTITUTE('Network Data'!L43," ","."), IF(AND('Network Data'!$C$6=0, 'Network Data'!C43=0,'Network Data'!D43=0,'Network Data'!G43&gt;0, 'Network Data'!L43&gt;0), SUBSTITUTE('Network Data'!B43," ",".")&amp;"Q &gt; "&amp;SUBSTITUTE('Network Data'!L43," ","."),""))</f>
        <v/>
      </c>
      <c r="CR37" t="str">
        <f>IF(AND('Network Data'!$C$6=1, 'Network Data'!C43=0,'Network Data'!D43=1,'Network Data'!G43&gt;0, 'Network Data'!M43&gt;0), SUBSTITUTE('Network Data'!B43," ",".")&amp;"_GPP &lt; "&amp;SUBSTITUTE('Network Data'!M43," ","."),"")</f>
        <v/>
      </c>
      <c r="CS37" t="str">
        <f>IF(AND('Network Data'!$C$6=1, 'Network Data'!C43=0,'Network Data'!D43=0,'Network Data'!G43&gt;0, 'Network Data'!M43&gt;0), SUBSTITUTE('Network Data'!B43," ",".")&amp;"Q &lt; "&amp;SUBSTITUTE('Network Data'!M43," ","."),IF(AND('Network Data'!$C$6=0, 'Network Data'!C43=0,'Network Data'!D43=0,'Network Data'!G43&gt;0, 'Network Data'!M43&gt;0), SUBSTITUTE('Network Data'!B43," ",".")&amp;"Q &lt; "&amp;SUBSTITUTE('Network Data'!M43," ","."),""))</f>
        <v/>
      </c>
      <c r="CT37" t="str">
        <f>IF('Network Data'!M43&lt;'Network Data'!L43, "Warning, incompatible constraint", "" )</f>
        <v/>
      </c>
      <c r="CU37" t="str">
        <f>IF(AND('Network Data'!$C$6=1, 'Network Data'!C43 = 0, 'Network Data'!D43 = 1, 'Network Data'!G43 &gt; 0, 'Network Data'!N43&gt;0), SUBSTITUTE('Network Data'!B43, " ", ".")&amp;"_NPP"&amp;" &gt; "&amp;SUBSTITUTE('Network Data'!N43, ",","."), "")</f>
        <v/>
      </c>
      <c r="CV37" t="str">
        <f>IF(AND('Network Data'!$C$6=1, 'Network Data'!C43 = 0, 'Network Data'!D43 = 0, 'Network Data'!G43 &gt; 0, 'Network Data'!N43&gt;0), SUBSTITUTE('Network Data'!B43, " ", ".")&amp;"_P"&amp;" &gt; "&amp;SUBSTITUTE('Network Data'!N43, ",","."), IF(AND('Network Data'!$C$6=0, 'Network Data'!C43 = 0, 'Network Data'!G43 &gt; 0, 'Network Data'!N43&gt;0), SUBSTITUTE('Network Data'!B43, " ", ".")&amp;"_P"&amp;" &gt; "&amp;SUBSTITUTE('Network Data'!N43, ",","."),""))</f>
        <v/>
      </c>
      <c r="CW37" t="str">
        <f>IF(AND('Network Data'!$C$6=1, 'Network Data'!C43 = 0, 'Network Data'!D43 = 1, 'Network Data'!G43 &gt; 0, 'Network Data'!O43&gt;0), SUBSTITUTE('Network Data'!B43, " ", ".")&amp;"_NPP"&amp;" &lt; "&amp;SUBSTITUTE('Network Data'!O43, ",","."), "")</f>
        <v/>
      </c>
      <c r="CX37" t="str">
        <f>IF(AND('Network Data'!$C$6=1, 'Network Data'!C43 = 0, 'Network Data'!D43 = 0, 'Network Data'!G43 &gt; 0, 'Network Data'!O43&gt;0), SUBSTITUTE('Network Data'!B43, " ", ".")&amp;"_P"&amp;" &lt; "&amp;SUBSTITUTE('Network Data'!O43, ",","."), IF(AND('Network Data'!$C$6=0, 'Network Data'!C43 = 0, 'Network Data'!G43 &gt; 0, 'Network Data'!O43&gt;0), SUBSTITUTE('Network Data'!B43, " ", ".")&amp;"_P"&amp;" &lt; "&amp;SUBSTITUTE('Network Data'!O43, ",","."),""))</f>
        <v/>
      </c>
      <c r="CY37" t="str">
        <f>IF('Network Data'!O43&lt;'Network Data'!N43, "Warning, incompatible constraint", "" )</f>
        <v/>
      </c>
      <c r="CZ37" t="str">
        <f>IF(AND('Network Data'!$C$6 = 1, 'Network Data'!C43 = 0, 'Network Data'!D43 = 1, 'Network Data'!G43 &gt; 0, 'Network Data'!P43 &gt; 0), SUBSTITUTE('Network Data'!B43, " ", ".")&amp;"_R &gt; "&amp;SUBSTITUTE('Network Data'!P43, ",","."),"")</f>
        <v/>
      </c>
      <c r="DA37" t="str">
        <f>IF(AND('Network Data'!$C$6 = 1, 'Network Data'!C43 = 0, 'Network Data'!D43 = 0, 'Network Data'!G43 &gt; 0, 'Network Data'!P43 &gt; 0), SUBSTITUTE('Network Data'!B43, " ", ".")&amp;"_R &gt; "&amp;SUBSTITUTE('Network Data'!P43, ",","."),"")</f>
        <v/>
      </c>
      <c r="DB37" t="str">
        <f>IF(AND('Network Data'!$C$6 = 1, 'Network Data'!C43 = 0, 'Network Data'!D43 = 1, 'Network Data'!G43 &gt; 0, 'Network Data'!Q43 &gt; 0), SUBSTITUTE('Network Data'!B43, " ", ".")&amp;"_R &lt; "&amp;SUBSTITUTE('Network Data'!Q43, ",","."),"")</f>
        <v/>
      </c>
      <c r="DC37" t="str">
        <f>IF(AND('Network Data'!$C$6 = 1, 'Network Data'!C43 = 0, 'Network Data'!D43 = 0, 'Network Data'!G43 &gt; 0, 'Network Data'!Q43 &gt; 0), SUBSTITUTE('Network Data'!B43, " ", ".")&amp;"_R &lt; "&amp;SUBSTITUTE('Network Data'!Q43, ",","."),"")</f>
        <v/>
      </c>
      <c r="DD37" t="str">
        <f>IF(AND('Network Data'!$C$7 = 1, 'Network Data'!C43 = 0, 'Network Data'!D43 =1, 'Network Data'!G43 &gt; 0, 'Network Data'!R43 &gt; 0), SUBSTITUTE('Network Data'!B43, ",",".")&amp;"_U &gt; "&amp;SUBSTITUTE('Network Data'!R43, ",","."),"")</f>
        <v/>
      </c>
      <c r="DE37" t="str">
        <f>IF(AND('Network Data'!$C$7 = 1, 'Network Data'!C43 = 0, 'Network Data'!D43 =0, 'Network Data'!G43 &gt; 0, 'Network Data'!R43 &gt; 0), SUBSTITUTE('Network Data'!B43, ",",".")&amp;"_U &gt; "&amp;SUBSTITUTE('Network Data'!R43, ",","."),"")</f>
        <v/>
      </c>
      <c r="DF37" t="str">
        <f>IF(AND('Network Data'!$C$7 = 1, 'Network Data'!C43 = 0, 'Network Data'!D43 = 1, 'Network Data'!G43 &gt; 0, 'Network Data'!S43 &gt; 0), SUBSTITUTE('Network Data'!B43, ",",".")&amp;"_U &lt; "&amp;SUBSTITUTE('Network Data'!S43, ",","."),"")</f>
        <v/>
      </c>
      <c r="DG37" t="str">
        <f>IF(AND('Network Data'!$C$7 = 1, 'Network Data'!C43 = 0, 'Network Data'!D43 = 0, 'Network Data'!G43 &gt; 0, 'Network Data'!S43 &gt; 0), SUBSTITUTE('Network Data'!B43, ",",".")&amp;"_U &lt; "&amp;SUBSTITUTE('Network Data'!S43, ",","."),"")</f>
        <v/>
      </c>
      <c r="DJ37" t="str">
        <f>IF(AND('Network Data'!C43 = 0, 'Network Data'!E43 = 1,'Network Data'!G43 &gt; 0, 'Network Data'!H43 &gt; 0), SUBSTITUTE('Network Data'!B43, " ", ".")&amp;"_IN &gt; "&amp;SUBSTITUTE('Network Data'!H43,",","."), IF(AND('Network Data'!C43 = 1, 'Network Data'!E43 = 1,'Network Data'!G43 &gt; 0, 'Network Data'!H43 &gt; 0), SUBSTITUTE('Network Data'!B43, " ", ".")&amp;"NLNode_IN &gt; "&amp;SUBSTITUTE('Network Data'!H43,",","."), ""))</f>
        <v/>
      </c>
      <c r="DL37" t="str">
        <f>IF(AND('Network Data'!C43 = 0, 'Network Data'!E43 = 1,'Network Data'!G43 &gt; 0, 'Network Data'!I43 &gt; 0), SUBSTITUTE('Network Data'!B43, " ", ".")&amp;"_IN &lt; "&amp;SUBSTITUTE('Network Data'!I43,",","."), IF(AND('Network Data'!C43 = 1, 'Network Data'!E43 = 1,'Network Data'!G43 &gt; 0, 'Network Data'!H43 &gt; 0), SUBSTITUTE('Network Data'!B43, " ", ".")&amp;"NLNode_IN &lt; "&amp;SUBSTITUTE('Network Data'!I43,",","."), ""))</f>
        <v/>
      </c>
      <c r="DP37" t="str">
        <f>IF(AND('Network Data'!C43 = 0, 'Network Data'!F43 = 1,'Network Data'!G43 &gt; 0, 'Network Data'!J43 &gt; 0), SUBSTITUTE('Network Data'!B43, " ", ".")&amp;"_EX &gt; "&amp;SUBSTITUTE('Network Data'!J43,",","."), IF(AND('Network Data'!C43 = 1, 'Network Data'!F43 = 1,'Network Data'!G43 &gt; 0, 'Network Data'!J43 &gt; 0), SUBSTITUTE('Network Data'!B43, " ", ".")&amp;"NLNode_EX &gt; "&amp;SUBSTITUTE('Network Data'!J43,",","."), ""))</f>
        <v/>
      </c>
      <c r="DR37" t="str">
        <f>IF(AND('Network Data'!C43 = 0, 'Network Data'!F43 = 1,'Network Data'!G43 &gt; 0, 'Network Data'!K43 &gt; 0), SUBSTITUTE('Network Data'!B43, " ", ".")&amp;"_EX &lt; "&amp;SUBSTITUTE('Network Data'!K43,",","."), IF(AND('Network Data'!C43 = 1, 'Network Data'!F43 = 1,'Network Data'!G43 &gt; 0, 'Network Data'!K43 &gt; 0), SUBSTITUTE('Network Data'!B43, " ", ".")&amp;"NLNode_EX &lt; "&amp;SUBSTITUTE('Network Data'!K43,",","."), ""))</f>
        <v/>
      </c>
      <c r="DV37" t="str">
        <f>IF(AND('Network Data'!C43=0, 'Network Data'!D43=0, 'Network Data'!G43&gt;0, 'Network Data'!T43&gt;0), SUBSTITUTE('Network Data'!B43," ",".")&amp;"_AE &gt; "&amp;SUBSTITUTE('Network Data'!T43,",","."),"")</f>
        <v/>
      </c>
      <c r="DW37" t="str">
        <f>IF(AND('Network Data'!C43=0, 'Network Data'!D43=0, 'Network Data'!G43&gt;0, 'Network Data'!U43&gt;0), SUBSTITUTE('Network Data'!B43," ",".")&amp;"_AE &lt; "&amp;SUBSTITUTE('Network Data'!U43,",","."),"")</f>
        <v/>
      </c>
      <c r="EA37" t="str">
        <f>IF(AND('Network Data'!X43 &gt;0), 'Network Data'!X43, "")</f>
        <v/>
      </c>
      <c r="EB37" s="22"/>
      <c r="EC37" s="22"/>
      <c r="FD37"/>
      <c r="FE37"/>
      <c r="FF37"/>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row>
    <row r="38" spans="1:218" x14ac:dyDescent="0.3">
      <c r="A38" s="7">
        <v>33</v>
      </c>
      <c r="B38" t="str">
        <f>IF(AND('Network Data'!C44 = 0, 'Network Data'!G44 &gt;0), SUBSTITUTE('Network Data'!B44, " ", ""), IF(AND('Network Data'!C44 = 1, 'Network Data'!G44 &gt; 0), SUBSTITUTE('Network Data'!B44&amp;"NLNode", " ",""), ""))</f>
        <v/>
      </c>
      <c r="H38" s="98"/>
      <c r="AE38" t="str">
        <f>IF(AND('Network Data'!C44 = 0, 'Network Data'!G44 &gt;0), SUBSTITUTE('Network Data'!B44, " ", "")&amp;" = "&amp;SUBSTITUTE('Network Data'!G44, ",", "."), "")</f>
        <v/>
      </c>
      <c r="AF38" t="str">
        <f>IF(AND('Network Data'!C44 = 1, 'Network Data'!G44 &gt;0), SUBSTITUTE('Network Data'!B44, " ", "")&amp;"NLNode"&amp;" = "&amp;SUBSTITUTE('Network Data'!G44, ",", "."), "")</f>
        <v/>
      </c>
      <c r="AM38" t="str">
        <f>IF(AND('Network Data'!C44 = 0, 'Network Data'!G44 &gt; 0, 'Network Data'!E44 = 1), SUBSTITUTE('Network Data'!B44, " ", "")&amp;"Input", IF(AND('Network Data'!C44 = 1, 'Network Data'!G44 &gt; 0, 'Network Data'!E44 = 1), SUBSTITUTE('Network Data'!B44, " ", "")&amp;"NLNodeInput",""))</f>
        <v/>
      </c>
      <c r="AN38" t="str">
        <f>IF(AND('Network Data'!C44 = 0, 'Network Data'!G44 &gt; 0, 'Network Data'!F44 = 1), SUBSTITUTE('Network Data'!B44, " ", "")&amp;"Export", IF(AND('Network Data'!C44 = 1, 'Network Data'!G44 &gt; 0, 'Network Data'!F44 = 1), SUBSTITUTE('Network Data'!B44, " ", "")&amp;"NLNodeExport",""))</f>
        <v/>
      </c>
      <c r="AV38" t="str">
        <f>IF(AND('Network Data'!$C$6=1, 'Network Data'!C44 = 0, 'Network Data'!D44=1,'Network Data'!G44&gt;0,'Network Data'!E44=1), SUBSTITUTE('Network Data'!B44," ","")&amp;"_GPP"&amp;" = "&amp;"Flowto("&amp;SUBSTITUTE('Network Data'!B44," ","")&amp;")"&amp;" - "&amp;SUBSTITUTE('Network Data'!B44," ","")&amp;"_IN", IF(AND('Network Data'!$C$6=1, 'Network Data'!C44 = 0, 'Network Data'!D44=1,'Network Data'!G44&gt;0,'Network Data'!E44=0), SUBSTITUTE('Network Data'!B44," ","")&amp;"_GPP"&amp;" = "&amp;"Flowto("&amp;SUBSTITUTE('Network Data'!B44," ","")&amp;")", IF(OR('Network Data'!$C$6=1, 'Network Data'!$C$6=0), IF(AND('Network Data'!C44 = 0,'Network Data'!G44&gt;0,'Network Data'!E44=1), SUBSTITUTE('Network Data'!B44," ","")&amp;"_Q"&amp;" = "&amp;"Flowto("&amp;SUBSTITUTE('Network Data'!B44," ","")&amp;")"&amp;" - "&amp;SUBSTITUTE('Network Data'!B44," ","")&amp;"_IN", IF(AND('Network Data'!C44 = 0,'Network Data'!G44&gt;0,'Network Data'!E44=0), SUBSTITUTE('Network Data'!B44," ","")&amp;"_Q"&amp;" = "&amp;"Flowto("&amp;SUBSTITUTE('Network Data'!B44," ","")&amp;")","")))))</f>
        <v/>
      </c>
      <c r="AZ38" t="str">
        <f>IF(AND('Network Data'!$C$6=1,'Network Data'!$C$7=1,'Network Data'!C44 = 0,'Network Data'!D44 = 1,'Network Data'!G44&gt;0,'Network Data'!F44=1),SUBSTITUTE('Network Data'!B44," ","")&amp;"_NPP"&amp;" = Flowfrom("&amp;SUBSTITUTE('Network Data'!B44," ","")&amp;") - "&amp;SUBSTITUTE('Network Data'!B44," ","")&amp;"_R"&amp;" - "&amp;SUBSTITUTE('Network Data'!B44," ","")&amp;"_U"&amp;" - "&amp;SUBSTITUTE('Network Data'!B44," ","")&amp;"_EX", IF(AND('Network Data'!$C$6=1,'Network Data'!$C$7=0,'Network Data'!C44 = 0,'Network Data'!D44 = 1,'Network Data'!G44&gt;0,'Network Data'!F44=1),SUBSTITUTE('Network Data'!B44," ","")&amp;"_NPP"&amp;" = Flowfrom("&amp;SUBSTITUTE('Network Data'!B44," ","")&amp;") - "&amp;SUBSTITUTE('Network Data'!B44," ","")&amp;"_R - "&amp;SUBSTITUTE('Network Data'!B44," ","")&amp;"_EX", IF(AND('Network Data'!$C$6=0,'Network Data'!$C$7=1,'Network Data'!C44 = 0,'Network Data'!D44 = 1,'Network Data'!G44&gt;0,'Network Data'!F44=0),SUBSTITUTE('Network Data'!B44," ","")&amp;"_NPP"&amp;" = Flowfrom("&amp;SUBSTITUTE('Network Data'!B44," ","")&amp;") - "&amp;SUBSTITUTE('Network Data'!B44," ","")&amp;"_U - "&amp;SUBSTITUTE('Network Data'!B44," ","")&amp;"_EX", IF(AND('Network Data'!$C$6=1,'Network Data'!$C$7=0,'Network Data'!C44 = 0,'Network Data'!D44 = 1,'Network Data'!G44&gt;0,'Network Data'!F44=0),SUBSTITUTE('Network Data'!B44," ","")&amp;"_NPP"&amp;" = Flowfrom("&amp;SUBSTITUTE('Network Data'!B44," ","")&amp;") - "&amp;SUBSTITUTE('Network Data'!B44," ","")&amp;"_R", IF(AND('Network Data'!$C$6=0,'Network Data'!$C$7=0,'Network Data'!C44 = 0,'Network Data'!D44 = 1,'Network Data'!G44&gt;0,'Network Data'!F44=1),SUBSTITUTE('Network Data'!B44," ","")&amp;"_NPP"&amp;" = Flowfrom("&amp;SUBSTITUTE('Network Data'!B44," ","")&amp;") - "&amp;SUBSTITUTE('Network Data'!B44," ","")&amp;"_EX", IF(AND('Network Data'!$C$6=1,'Network Data'!$C$7=1,'Network Data'!C44 = 0,'Network Data'!D44 = 1,'Network Data'!G44&gt;0,'Network Data'!F44=0),SUBSTITUTE('Network Data'!B44," ","")&amp;"_NPP"&amp;" = Flowfrom("&amp;SUBSTITUTE('Network Data'!B44," ","")&amp;") - "&amp;SUBSTITUTE('Network Data'!B44," ","")&amp;"_R"&amp;" - "&amp;SUBSTITUTE('Network Data'!B44," ","")&amp;"_U", IF(AND('Network Data'!$C$6=0,'Network Data'!$C$7=0,'Network Data'!C44 = 0,'Network Data'!D44 = 1,'Network Data'!G44&gt;0,'Network Data'!F44=0),SUBSTITUTE('Network Data'!B44," ","")&amp;"_NPP"&amp;" = Flowfrom("&amp;SUBSTITUTE('Network Data'!B44," ","")&amp;") ", IF(AND('Network Data'!$C$6=1,'Network Data'!$C$7=1,'Network Data'!C44 = 0,'Network Data'!D44 = 0,'Network Data'!G44&gt;0,'Network Data'!F44=1),SUBSTITUTE('Network Data'!B44," ","")&amp;"_P"&amp;" = Flowfrom("&amp;SUBSTITUTE('Network Data'!B44," ","")&amp;") - "&amp;SUBSTITUTE('Network Data'!B44," ","")&amp;"_R"&amp;" - "&amp;SUBSTITUTE('Network Data'!B44," ","")&amp;"_U"&amp;" - "&amp;SUBSTITUTE('Network Data'!B44," ","")&amp;"_EX", IF(AND('Network Data'!$C$6=1,'Network Data'!$C$7=0,'Network Data'!C44 = 0,'Network Data'!D44 = 0,'Network Data'!G44&gt;0,'Network Data'!F44=1),SUBSTITUTE('Network Data'!B44," ","")&amp;"_P"&amp;" = Flowfrom("&amp;SUBSTITUTE('Network Data'!B44," ","")&amp;") - "&amp;SUBSTITUTE('Network Data'!B44," ","")&amp;"_R - "&amp;SUBSTITUTE('Network Data'!B44," ","")&amp;"_EX", IF(AND('Network Data'!$C$6=0,'Network Data'!$C$7=1,'Network Data'!C44 = 0,'Network Data'!D44 = 0,'Network Data'!G44&gt;0,'Network Data'!F44=0),SUBSTITUTE('Network Data'!B44," ","")&amp;"_P"&amp;" = Flowfrom("&amp;SUBSTITUTE('Network Data'!B44," ","")&amp;") - "&amp;SUBSTITUTE('Network Data'!B44," ","")&amp;"_U - "&amp;SUBSTITUTE('Network Data'!B44," ","")&amp;"_EX", IF(AND('Network Data'!$C$6=1,'Network Data'!$C$7=0,'Network Data'!C44 = 0,'Network Data'!D44 = 0,'Network Data'!G44&gt;0,'Network Data'!F44=0),SUBSTITUTE('Network Data'!B44," ","")&amp;"_P"&amp;" = Flowfrom("&amp;SUBSTITUTE('Network Data'!B44," ","")&amp;") - "&amp;SUBSTITUTE('Network Data'!B44," ","")&amp;"_R", IF(AND('Network Data'!$C$6=0,'Network Data'!$C$7=0,'Network Data'!C44 = 0,'Network Data'!D44 = 0,'Network Data'!G44&gt;0,'Network Data'!F44=1),SUBSTITUTE('Network Data'!B44," ","")&amp;"_P"&amp;" = Flowfrom("&amp;SUBSTITUTE('Network Data'!B44," ","")&amp;") - "&amp;SUBSTITUTE('Network Data'!B44," ","")&amp;"_EX", IF(AND('Network Data'!$C$6=1,'Network Data'!$C$7=1,'Network Data'!C44 = 0,'Network Data'!D44 = 0,'Network Data'!G44&gt;0,'Network Data'!F44=0),SUBSTITUTE('Network Data'!B44," ","")&amp;"_P"&amp;" = Flowfrom("&amp;SUBSTITUTE('Network Data'!B44," ","")&amp;") - "&amp;SUBSTITUTE('Network Data'!B44," ","")&amp;"_R"&amp;" - "&amp;SUBSTITUTE('Network Data'!B44," ","")&amp;"_U", IF(AND('Network Data'!$C$6=0,'Network Data'!$C$7=0,'Network Data'!C44 = 0,'Network Data'!D44 = 0,'Network Data'!G44&gt;0,'Network Data'!F44=0),SUBSTITUTE('Network Data'!B44," ","")&amp;"_P"&amp;" = Flowfrom("&amp;SUBSTITUTE('Network Data'!B44," ","")&amp;") ", ""))))))))))))))</f>
        <v/>
      </c>
      <c r="BD38" t="str">
        <f>IF(AND('Network Data'!$C$6=1,'Network Data'!$C$7=1,'Network Data'!C44 = 0, 'Network Data'!D44=1,'Network Data'!F44=1,'Network Data'!G44&gt;0), SUBSTITUTE('Network Data'!B44," ","")&amp;"_U"&amp;" = Flowto("&amp;SUBSTITUTE('Network Data'!B44," ","")&amp;") - "&amp;SUBSTITUTE('Network Data'!B44," ","")&amp;"_NPP"&amp;" - "&amp;SUBSTITUTE('Network Data'!B44," ","")&amp;"_R"&amp;" - "&amp;SUBSTITUTE('Network Data'!B44," ","")&amp;"_EX", IF(AND('Network Data'!$C$6=0,'Network Data'!$C$7=1,'Network Data'!C44 = 0, 'Network Data'!D44=1,'Network Data'!F44=1,'Network Data'!G44&gt;0), SUBSTITUTE('Network Data'!B44," ","")&amp;"_U"&amp;" = Flowto("&amp;SUBSTITUTE('Network Data'!B44," ","")&amp;") - "&amp;SUBSTITUTE('Network Data'!B44," ","")&amp;"_P"&amp;" - "&amp;SUBSTITUTE('Network Data'!B44," ","")&amp;"_EX", IF(AND('Network Data'!$C$6=0,'Network Data'!$C$7=1,'Network Data'!C44 = 0, 'Network Data'!D44=1,'Network Data'!F44=0,'Network Data'!G44&gt;0), SUBSTITUTE('Network Data'!B44," ","")&amp;"_U"&amp;" = Flowto("&amp;SUBSTITUTE('Network Data'!B44," ","")&amp;") - "&amp;SUBSTITUTE('Network Data'!B44," ","")&amp;"_P",IF(AND('Network Data'!$C$6=1,'Network Data'!$C$7=1,'Network Data'!C44 = 0, 'Network Data'!D44=0,'Network Data'!F44=1,'Network Data'!G44&gt;0), SUBSTITUTE('Network Data'!B44," ","")&amp;"_U"&amp;" = Flowto("&amp;SUBSTITUTE('Network Data'!B44," ","")&amp;") - "&amp;SUBSTITUTE('Network Data'!B44," ","")&amp;"_P"&amp;" - "&amp;SUBSTITUTE('Network Data'!B44," ","")&amp;"_R"&amp;" - "&amp;SUBSTITUTE('Network Data'!B44," ","")&amp;"_EX", IF(AND('Network Data'!$C$6=0,'Network Data'!$C$7=1,'Network Data'!C44 = 0, 'Network Data'!D44=0,'Network Data'!F44=1,'Network Data'!G44&gt;0), SUBSTITUTE('Network Data'!B44," ","")&amp;"_U"&amp;" = Flowto("&amp;SUBSTITUTE('Network Data'!B44," ","")&amp;") - "&amp;SUBSTITUTE('Network Data'!B44," ","")&amp;"_P"&amp;" - "&amp;SUBSTITUTE('Network Data'!B44," ","")&amp;"_EX", IF(AND('Network Data'!$C$6=0,'Network Data'!$C$7=1,'Network Data'!C44 = 0, 'Network Data'!D44=0,'Network Data'!F44=0,'Network Data'!G44&gt;0), SUBSTITUTE('Network Data'!B44," ","")&amp;"_U"&amp;" = Flowto("&amp;SUBSTITUTE('Network Data'!B44," ","")&amp;") - "&amp;SUBSTITUTE('Network Data'!B44," ","")&amp;"_P",IF(AND('Network Data'!$C$6=1,'Network Data'!$C$7=1,'Network Data'!C44 = 0, 'Network Data'!D44=0,'Network Data'!F44=0,'Network Data'!G44&gt;0), SUBSTITUTE('Network Data'!B44," ","")&amp;"_U"&amp;" = Flowto("&amp;SUBSTITUTE('Network Data'!B44," ","")&amp;") - "&amp;SUBSTITUTE('Network Data'!B44," ","")&amp;"_P - "&amp;SUBSTITUTE('Network Data'!B44," ","")&amp;"_R","")))))))</f>
        <v/>
      </c>
      <c r="BH38" t="str">
        <f>IF(AND('Network Data'!$C$6 = 1, 'Network Data'!C44 = 0, 'Network Data'!D44 = 0,'Network Data'!G44 &gt; 0, 'Network Data'!T44 &gt; 0),SUBSTITUTE('Network Data'!B44," ","")&amp;"_AE"&amp;" = "&amp;SUBSTITUTE('Network Data'!B44," ","")&amp;"_P"&amp;" + "&amp;SUBSTITUTE('Network Data'!B44," ","")&amp;"_R", IF(AND('Network Data'!$C$6 = 0, 'Network Data'!C44 = 0, 'Network Data'!D44 = 0,'Network Data'!G44 &gt; 0, 'Network Data'!T44 &gt; 0),SUBSTITUTE('Network Data'!B44," ","")&amp;" = "&amp;SUBSTITUTE('Network Data'!B44," ","")&amp;"_P",IF(AND('Network Data'!$C$6 = 1, 'Network Data'!C44 = 0, 'Network Data'!D44 = 0,'Network Data'!G44 &gt; 0, 'Network Data'!U44 &gt; 0),SUBSTITUTE('Network Data'!B44," ","")&amp;"_AE"&amp;" = "&amp;SUBSTITUTE('Network Data'!B44," ","")&amp;"_P"&amp;" + "&amp;SUBSTITUTE('Network Data'!B44," ","")&amp;"_R", IF(AND('Network Data'!$C$6 = 0, 'Network Data'!C44 = 0, 'Network Data'!D44 = 0,'Network Data'!G44 &gt; 0, 'Network Data'!U44 &gt; 0),SUBSTITUTE('Network Data'!B44," ","")&amp;" = "&amp;SUBSTITUTE('Network Data'!B44," ","")&amp;"_P",""))))</f>
        <v/>
      </c>
      <c r="BL38" t="str">
        <f xml:space="preserve"> IF('Network Data'!W44 &gt; 0, 'Network Data'!W44, "")</f>
        <v/>
      </c>
      <c r="BR38" t="str">
        <f>IF('Network Data'!V44&gt;0,SUBSTITUTE('Network Data'!V44, ",",""),"")</f>
        <v/>
      </c>
      <c r="BZ38" t="str">
        <f>IF(AND('Network Data'!$C$6=1,'Network Data'!C44=0,'Network Data'!D44=1,'Network Data'!G44&gt;0),SUBSTITUTE('Network Data'!B44," ","")&amp;"_GPP: CO2 -&gt; "&amp;SUBSTITUTE('Network Data'!B44," ",""),"")</f>
        <v/>
      </c>
      <c r="CB38" s="98"/>
      <c r="CD38" t="str">
        <f>IF(AND('Network Data'!$C$6 = 1,'Network Data'!C44 = 0, 'Network Data'!D44 = 1, 'Network Data'!G44 &gt; 0), SUBSTITUTE('Network Data'!B44, " ", "")&amp;"_R: "&amp;SUBSTITUTE('Network Data'!B44, " ", "")&amp;" -&gt; CO2", "")</f>
        <v/>
      </c>
      <c r="CE38" t="str">
        <f>IF(AND('Network Data'!$C$6 = 1,'Network Data'!C44 = 0, 'Network Data'!D44 = 0, 'Network Data'!G44 &gt; 0), SUBSTITUTE('Network Data'!B44, " ", "")&amp;"_R: "&amp;SUBSTITUTE('Network Data'!B44, " ", "")&amp;" -&gt; CO2", "")</f>
        <v/>
      </c>
      <c r="CG38" s="98"/>
      <c r="CI38" t="str">
        <f>IF(AND('Network Data'!C44 = 1, 'Network Data'!E44 = 1, 'Network Data'!G44 &gt; 0), SUBSTITUTE('Network Data'!B44, " ", "")&amp;"NLNode_IN: "&amp;SUBSTITUTE('Network Data'!B44, " ", "")&amp;"NLNodeInput -&gt; "&amp;SUBSTITUTE('Network Data'!B44, ",", "")&amp;"NLNode", IF(AND('Network Data'!C44 = 0, 'Network Data'!E44 = 1, 'Network Data'!G44 &gt; 0), SUBSTITUTE('Network Data'!B44, " ", "")&amp;"_IN: "&amp;SUBSTITUTE('Network Data'!B44, " ", "")&amp;"Input -&gt; "&amp;SUBSTITUTE('Network Data'!B44, ",", ""),""))</f>
        <v/>
      </c>
      <c r="CK38" s="98"/>
      <c r="CM38" t="str">
        <f>IF(AND('Network Data'!C44 = 1, 'Network Data'!F44 = 1, 'Network Data'!G44 &gt; 0), SUBSTITUTE('Network Data'!B44, " ", "")&amp;"NLNode_EX: "&amp;SUBSTITUTE('Network Data'!B44, " ", "")&amp;"NLNode -&gt; "&amp;SUBSTITUTE('Network Data'!B44, ",", "")&amp;"NLNodeExport", IF(AND('Network Data'!C44 = 0, 'Network Data'!F44 = 1, 'Network Data'!G44 &gt; 0), SUBSTITUTE('Network Data'!B44, " ", "")&amp;"_EX: "&amp;SUBSTITUTE('Network Data'!B44, " ", "")&amp;" -&gt; "&amp;SUBSTITUTE('Network Data'!B44, ",", "")&amp;"Export",""))</f>
        <v/>
      </c>
      <c r="CP38" t="str">
        <f>IF(AND('Network Data'!$C$6=1, 'Network Data'!C44=0,'Network Data'!D44=1,'Network Data'!G44&gt;0, 'Network Data'!L44&gt;0), SUBSTITUTE('Network Data'!B44," ",".")&amp;"_GPP &gt; "&amp;SUBSTITUTE('Network Data'!L44," ","."), IF(AND('Network Data'!$C$6=1, 'Network Data'!C44=0,'Network Data'!D44=0,'Network Data'!G44&gt;0, 'Network Data'!L44&gt;0), SUBSTITUTE('Network Data'!B44," ",".")&amp;"Q &gt; "&amp;SUBSTITUTE('Network Data'!L44," ","."), IF(AND('Network Data'!$C$6=0, 'Network Data'!C44=0,'Network Data'!D44=0,'Network Data'!G44&gt;0, 'Network Data'!L44&gt;0), SUBSTITUTE('Network Data'!B44," ",".")&amp;"Q &gt; "&amp;SUBSTITUTE('Network Data'!L44," ","."),"")))</f>
        <v/>
      </c>
      <c r="CQ38" t="str">
        <f>IF(AND('Network Data'!$C$6=1, 'Network Data'!C44=0,'Network Data'!D44=0,'Network Data'!G44&gt;0, 'Network Data'!L44&gt;0), SUBSTITUTE('Network Data'!B44," ",".")&amp;"Q &gt; "&amp;SUBSTITUTE('Network Data'!L44," ","."), IF(AND('Network Data'!$C$6=0, 'Network Data'!C44=0,'Network Data'!D44=0,'Network Data'!G44&gt;0, 'Network Data'!L44&gt;0), SUBSTITUTE('Network Data'!B44," ",".")&amp;"Q &gt; "&amp;SUBSTITUTE('Network Data'!L44," ","."),""))</f>
        <v/>
      </c>
      <c r="CR38" t="str">
        <f>IF(AND('Network Data'!$C$6=1, 'Network Data'!C44=0,'Network Data'!D44=1,'Network Data'!G44&gt;0, 'Network Data'!M44&gt;0), SUBSTITUTE('Network Data'!B44," ",".")&amp;"_GPP &lt; "&amp;SUBSTITUTE('Network Data'!M44," ","."),"")</f>
        <v/>
      </c>
      <c r="CS38" t="str">
        <f>IF(AND('Network Data'!$C$6=1, 'Network Data'!C44=0,'Network Data'!D44=0,'Network Data'!G44&gt;0, 'Network Data'!M44&gt;0), SUBSTITUTE('Network Data'!B44," ",".")&amp;"Q &lt; "&amp;SUBSTITUTE('Network Data'!M44," ","."),IF(AND('Network Data'!$C$6=0, 'Network Data'!C44=0,'Network Data'!D44=0,'Network Data'!G44&gt;0, 'Network Data'!M44&gt;0), SUBSTITUTE('Network Data'!B44," ",".")&amp;"Q &lt; "&amp;SUBSTITUTE('Network Data'!M44," ","."),""))</f>
        <v/>
      </c>
      <c r="CT38" t="str">
        <f>IF('Network Data'!M44&lt;'Network Data'!L44, "Warning, incompatible constraint", "" )</f>
        <v/>
      </c>
      <c r="CU38" t="str">
        <f>IF(AND('Network Data'!$C$6=1, 'Network Data'!C44 = 0, 'Network Data'!D44 = 1, 'Network Data'!G44 &gt; 0, 'Network Data'!N44&gt;0), SUBSTITUTE('Network Data'!B44, " ", ".")&amp;"_NPP"&amp;" &gt; "&amp;SUBSTITUTE('Network Data'!N44, ",","."), "")</f>
        <v/>
      </c>
      <c r="CV38" t="str">
        <f>IF(AND('Network Data'!$C$6=1, 'Network Data'!C44 = 0, 'Network Data'!D44 = 0, 'Network Data'!G44 &gt; 0, 'Network Data'!N44&gt;0), SUBSTITUTE('Network Data'!B44, " ", ".")&amp;"_P"&amp;" &gt; "&amp;SUBSTITUTE('Network Data'!N44, ",","."), IF(AND('Network Data'!$C$6=0, 'Network Data'!C44 = 0, 'Network Data'!G44 &gt; 0, 'Network Data'!N44&gt;0), SUBSTITUTE('Network Data'!B44, " ", ".")&amp;"_P"&amp;" &gt; "&amp;SUBSTITUTE('Network Data'!N44, ",","."),""))</f>
        <v/>
      </c>
      <c r="CW38" t="str">
        <f>IF(AND('Network Data'!$C$6=1, 'Network Data'!C44 = 0, 'Network Data'!D44 = 1, 'Network Data'!G44 &gt; 0, 'Network Data'!O44&gt;0), SUBSTITUTE('Network Data'!B44, " ", ".")&amp;"_NPP"&amp;" &lt; "&amp;SUBSTITUTE('Network Data'!O44, ",","."), "")</f>
        <v/>
      </c>
      <c r="CX38" t="str">
        <f>IF(AND('Network Data'!$C$6=1, 'Network Data'!C44 = 0, 'Network Data'!D44 = 0, 'Network Data'!G44 &gt; 0, 'Network Data'!O44&gt;0), SUBSTITUTE('Network Data'!B44, " ", ".")&amp;"_P"&amp;" &lt; "&amp;SUBSTITUTE('Network Data'!O44, ",","."), IF(AND('Network Data'!$C$6=0, 'Network Data'!C44 = 0, 'Network Data'!G44 &gt; 0, 'Network Data'!O44&gt;0), SUBSTITUTE('Network Data'!B44, " ", ".")&amp;"_P"&amp;" &lt; "&amp;SUBSTITUTE('Network Data'!O44, ",","."),""))</f>
        <v/>
      </c>
      <c r="CY38" t="str">
        <f>IF('Network Data'!O44&lt;'Network Data'!N44, "Warning, incompatible constraint", "" )</f>
        <v/>
      </c>
      <c r="CZ38" t="str">
        <f>IF(AND('Network Data'!$C$6 = 1, 'Network Data'!C44 = 0, 'Network Data'!D44 = 1, 'Network Data'!G44 &gt; 0, 'Network Data'!P44 &gt; 0), SUBSTITUTE('Network Data'!B44, " ", ".")&amp;"_R &gt; "&amp;SUBSTITUTE('Network Data'!P44, ",","."),"")</f>
        <v/>
      </c>
      <c r="DA38" t="str">
        <f>IF(AND('Network Data'!$C$6 = 1, 'Network Data'!C44 = 0, 'Network Data'!D44 = 0, 'Network Data'!G44 &gt; 0, 'Network Data'!P44 &gt; 0), SUBSTITUTE('Network Data'!B44, " ", ".")&amp;"_R &gt; "&amp;SUBSTITUTE('Network Data'!P44, ",","."),"")</f>
        <v/>
      </c>
      <c r="DB38" t="str">
        <f>IF(AND('Network Data'!$C$6 = 1, 'Network Data'!C44 = 0, 'Network Data'!D44 = 1, 'Network Data'!G44 &gt; 0, 'Network Data'!Q44 &gt; 0), SUBSTITUTE('Network Data'!B44, " ", ".")&amp;"_R &lt; "&amp;SUBSTITUTE('Network Data'!Q44, ",","."),"")</f>
        <v/>
      </c>
      <c r="DC38" t="str">
        <f>IF(AND('Network Data'!$C$6 = 1, 'Network Data'!C44 = 0, 'Network Data'!D44 = 0, 'Network Data'!G44 &gt; 0, 'Network Data'!Q44 &gt; 0), SUBSTITUTE('Network Data'!B44, " ", ".")&amp;"_R &lt; "&amp;SUBSTITUTE('Network Data'!Q44, ",","."),"")</f>
        <v/>
      </c>
      <c r="DD38" t="str">
        <f>IF(AND('Network Data'!$C$7 = 1, 'Network Data'!C44 = 0, 'Network Data'!D44 =1, 'Network Data'!G44 &gt; 0, 'Network Data'!R44 &gt; 0), SUBSTITUTE('Network Data'!B44, ",",".")&amp;"_U &gt; "&amp;SUBSTITUTE('Network Data'!R44, ",","."),"")</f>
        <v/>
      </c>
      <c r="DE38" t="str">
        <f>IF(AND('Network Data'!$C$7 = 1, 'Network Data'!C44 = 0, 'Network Data'!D44 =0, 'Network Data'!G44 &gt; 0, 'Network Data'!R44 &gt; 0), SUBSTITUTE('Network Data'!B44, ",",".")&amp;"_U &gt; "&amp;SUBSTITUTE('Network Data'!R44, ",","."),"")</f>
        <v/>
      </c>
      <c r="DF38" t="str">
        <f>IF(AND('Network Data'!$C$7 = 1, 'Network Data'!C44 = 0, 'Network Data'!D44 = 1, 'Network Data'!G44 &gt; 0, 'Network Data'!S44 &gt; 0), SUBSTITUTE('Network Data'!B44, ",",".")&amp;"_U &lt; "&amp;SUBSTITUTE('Network Data'!S44, ",","."),"")</f>
        <v/>
      </c>
      <c r="DG38" t="str">
        <f>IF(AND('Network Data'!$C$7 = 1, 'Network Data'!C44 = 0, 'Network Data'!D44 = 0, 'Network Data'!G44 &gt; 0, 'Network Data'!S44 &gt; 0), SUBSTITUTE('Network Data'!B44, ",",".")&amp;"_U &lt; "&amp;SUBSTITUTE('Network Data'!S44, ",","."),"")</f>
        <v/>
      </c>
      <c r="DJ38" t="str">
        <f>IF(AND('Network Data'!C44 = 0, 'Network Data'!E44 = 1,'Network Data'!G44 &gt; 0, 'Network Data'!H44 &gt; 0), SUBSTITUTE('Network Data'!B44, " ", ".")&amp;"_IN &gt; "&amp;SUBSTITUTE('Network Data'!H44,",","."), IF(AND('Network Data'!C44 = 1, 'Network Data'!E44 = 1,'Network Data'!G44 &gt; 0, 'Network Data'!H44 &gt; 0), SUBSTITUTE('Network Data'!B44, " ", ".")&amp;"NLNode_IN &gt; "&amp;SUBSTITUTE('Network Data'!H44,",","."), ""))</f>
        <v/>
      </c>
      <c r="DL38" t="str">
        <f>IF(AND('Network Data'!C44 = 0, 'Network Data'!E44 = 1,'Network Data'!G44 &gt; 0, 'Network Data'!I44 &gt; 0), SUBSTITUTE('Network Data'!B44, " ", ".")&amp;"_IN &lt; "&amp;SUBSTITUTE('Network Data'!I44,",","."), IF(AND('Network Data'!C44 = 1, 'Network Data'!E44 = 1,'Network Data'!G44 &gt; 0, 'Network Data'!H44 &gt; 0), SUBSTITUTE('Network Data'!B44, " ", ".")&amp;"NLNode_IN &lt; "&amp;SUBSTITUTE('Network Data'!I44,",","."), ""))</f>
        <v/>
      </c>
      <c r="DP38" t="str">
        <f>IF(AND('Network Data'!C44 = 0, 'Network Data'!F44 = 1,'Network Data'!G44 &gt; 0, 'Network Data'!J44 &gt; 0), SUBSTITUTE('Network Data'!B44, " ", ".")&amp;"_EX &gt; "&amp;SUBSTITUTE('Network Data'!J44,",","."), IF(AND('Network Data'!C44 = 1, 'Network Data'!F44 = 1,'Network Data'!G44 &gt; 0, 'Network Data'!J44 &gt; 0), SUBSTITUTE('Network Data'!B44, " ", ".")&amp;"NLNode_EX &gt; "&amp;SUBSTITUTE('Network Data'!J44,",","."), ""))</f>
        <v/>
      </c>
      <c r="DR38" t="str">
        <f>IF(AND('Network Data'!C44 = 0, 'Network Data'!F44 = 1,'Network Data'!G44 &gt; 0, 'Network Data'!K44 &gt; 0), SUBSTITUTE('Network Data'!B44, " ", ".")&amp;"_EX &lt; "&amp;SUBSTITUTE('Network Data'!K44,",","."), IF(AND('Network Data'!C44 = 1, 'Network Data'!F44 = 1,'Network Data'!G44 &gt; 0, 'Network Data'!K44 &gt; 0), SUBSTITUTE('Network Data'!B44, " ", ".")&amp;"NLNode_EX &lt; "&amp;SUBSTITUTE('Network Data'!K44,",","."), ""))</f>
        <v/>
      </c>
      <c r="DV38" t="str">
        <f>IF(AND('Network Data'!C44=0, 'Network Data'!D44=0, 'Network Data'!G44&gt;0, 'Network Data'!T44&gt;0), SUBSTITUTE('Network Data'!B44," ",".")&amp;"_AE &gt; "&amp;SUBSTITUTE('Network Data'!T44,",","."),"")</f>
        <v/>
      </c>
      <c r="DW38" t="str">
        <f>IF(AND('Network Data'!C44=0, 'Network Data'!D44=0, 'Network Data'!G44&gt;0, 'Network Data'!U44&gt;0), SUBSTITUTE('Network Data'!B44," ",".")&amp;"_AE &lt; "&amp;SUBSTITUTE('Network Data'!U44,",","."),"")</f>
        <v/>
      </c>
      <c r="EA38" t="str">
        <f>IF(AND('Network Data'!X44 &gt;0), 'Network Data'!X44, "")</f>
        <v/>
      </c>
      <c r="EB38" s="22"/>
      <c r="EC38" s="22"/>
      <c r="FD38"/>
      <c r="FE38"/>
      <c r="FF38"/>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row>
    <row r="39" spans="1:218" x14ac:dyDescent="0.3">
      <c r="A39" s="7">
        <v>34</v>
      </c>
      <c r="B39" t="str">
        <f>IF(AND('Network Data'!C45 = 0, 'Network Data'!G45 &gt;0), SUBSTITUTE('Network Data'!B45, " ", ""), IF(AND('Network Data'!C45 = 1, 'Network Data'!G45 &gt; 0), SUBSTITUTE('Network Data'!B45&amp;"NLNode", " ",""), ""))</f>
        <v/>
      </c>
      <c r="H39" s="98"/>
      <c r="AE39" t="str">
        <f>IF(AND('Network Data'!C45 = 0, 'Network Data'!G45 &gt;0), SUBSTITUTE('Network Data'!B45, " ", "")&amp;" = "&amp;SUBSTITUTE('Network Data'!G45, ",", "."), "")</f>
        <v/>
      </c>
      <c r="AF39" t="str">
        <f>IF(AND('Network Data'!C45 = 1, 'Network Data'!G45 &gt;0), SUBSTITUTE('Network Data'!B45, " ", "")&amp;"NLNode"&amp;" = "&amp;SUBSTITUTE('Network Data'!G45, ",", "."), "")</f>
        <v/>
      </c>
      <c r="AM39" t="str">
        <f>IF(AND('Network Data'!C45 = 0, 'Network Data'!G45 &gt; 0, 'Network Data'!E45 = 1), SUBSTITUTE('Network Data'!B45, " ", "")&amp;"Input", IF(AND('Network Data'!C45 = 1, 'Network Data'!G45 &gt; 0, 'Network Data'!E45 = 1), SUBSTITUTE('Network Data'!B45, " ", "")&amp;"NLNodeInput",""))</f>
        <v/>
      </c>
      <c r="AN39" t="str">
        <f>IF(AND('Network Data'!C45 = 0, 'Network Data'!G45 &gt; 0, 'Network Data'!F45 = 1), SUBSTITUTE('Network Data'!B45, " ", "")&amp;"Export", IF(AND('Network Data'!C45 = 1, 'Network Data'!G45 &gt; 0, 'Network Data'!F45 = 1), SUBSTITUTE('Network Data'!B45, " ", "")&amp;"NLNodeExport",""))</f>
        <v/>
      </c>
      <c r="AV39" t="str">
        <f>IF(AND('Network Data'!$C$6=1, 'Network Data'!C45 = 0, 'Network Data'!D45=1,'Network Data'!G45&gt;0,'Network Data'!E45=1), SUBSTITUTE('Network Data'!B45," ","")&amp;"_GPP"&amp;" = "&amp;"Flowto("&amp;SUBSTITUTE('Network Data'!B45," ","")&amp;")"&amp;" - "&amp;SUBSTITUTE('Network Data'!B45," ","")&amp;"_IN", IF(AND('Network Data'!$C$6=1, 'Network Data'!C45 = 0, 'Network Data'!D45=1,'Network Data'!G45&gt;0,'Network Data'!E45=0), SUBSTITUTE('Network Data'!B45," ","")&amp;"_GPP"&amp;" = "&amp;"Flowto("&amp;SUBSTITUTE('Network Data'!B45," ","")&amp;")", IF(OR('Network Data'!$C$6=1, 'Network Data'!$C$6=0), IF(AND('Network Data'!C45 = 0,'Network Data'!G45&gt;0,'Network Data'!E45=1), SUBSTITUTE('Network Data'!B45," ","")&amp;"_Q"&amp;" = "&amp;"Flowto("&amp;SUBSTITUTE('Network Data'!B45," ","")&amp;")"&amp;" - "&amp;SUBSTITUTE('Network Data'!B45," ","")&amp;"_IN", IF(AND('Network Data'!C45 = 0,'Network Data'!G45&gt;0,'Network Data'!E45=0), SUBSTITUTE('Network Data'!B45," ","")&amp;"_Q"&amp;" = "&amp;"Flowto("&amp;SUBSTITUTE('Network Data'!B45," ","")&amp;")","")))))</f>
        <v/>
      </c>
      <c r="AZ39" t="str">
        <f>IF(AND('Network Data'!$C$6=1,'Network Data'!$C$7=1,'Network Data'!C45 = 0,'Network Data'!D45 = 1,'Network Data'!G45&gt;0,'Network Data'!F45=1),SUBSTITUTE('Network Data'!B45," ","")&amp;"_NPP"&amp;" = Flowfrom("&amp;SUBSTITUTE('Network Data'!B45," ","")&amp;") - "&amp;SUBSTITUTE('Network Data'!B45," ","")&amp;"_R"&amp;" - "&amp;SUBSTITUTE('Network Data'!B45," ","")&amp;"_U"&amp;" - "&amp;SUBSTITUTE('Network Data'!B45," ","")&amp;"_EX", IF(AND('Network Data'!$C$6=1,'Network Data'!$C$7=0,'Network Data'!C45 = 0,'Network Data'!D45 = 1,'Network Data'!G45&gt;0,'Network Data'!F45=1),SUBSTITUTE('Network Data'!B45," ","")&amp;"_NPP"&amp;" = Flowfrom("&amp;SUBSTITUTE('Network Data'!B45," ","")&amp;") - "&amp;SUBSTITUTE('Network Data'!B45," ","")&amp;"_R - "&amp;SUBSTITUTE('Network Data'!B45," ","")&amp;"_EX", IF(AND('Network Data'!$C$6=0,'Network Data'!$C$7=1,'Network Data'!C45 = 0,'Network Data'!D45 = 1,'Network Data'!G45&gt;0,'Network Data'!F45=0),SUBSTITUTE('Network Data'!B45," ","")&amp;"_NPP"&amp;" = Flowfrom("&amp;SUBSTITUTE('Network Data'!B45," ","")&amp;") - "&amp;SUBSTITUTE('Network Data'!B45," ","")&amp;"_U - "&amp;SUBSTITUTE('Network Data'!B45," ","")&amp;"_EX", IF(AND('Network Data'!$C$6=1,'Network Data'!$C$7=0,'Network Data'!C45 = 0,'Network Data'!D45 = 1,'Network Data'!G45&gt;0,'Network Data'!F45=0),SUBSTITUTE('Network Data'!B45," ","")&amp;"_NPP"&amp;" = Flowfrom("&amp;SUBSTITUTE('Network Data'!B45," ","")&amp;") - "&amp;SUBSTITUTE('Network Data'!B45," ","")&amp;"_R", IF(AND('Network Data'!$C$6=0,'Network Data'!$C$7=0,'Network Data'!C45 = 0,'Network Data'!D45 = 1,'Network Data'!G45&gt;0,'Network Data'!F45=1),SUBSTITUTE('Network Data'!B45," ","")&amp;"_NPP"&amp;" = Flowfrom("&amp;SUBSTITUTE('Network Data'!B45," ","")&amp;") - "&amp;SUBSTITUTE('Network Data'!B45," ","")&amp;"_EX", IF(AND('Network Data'!$C$6=1,'Network Data'!$C$7=1,'Network Data'!C45 = 0,'Network Data'!D45 = 1,'Network Data'!G45&gt;0,'Network Data'!F45=0),SUBSTITUTE('Network Data'!B45," ","")&amp;"_NPP"&amp;" = Flowfrom("&amp;SUBSTITUTE('Network Data'!B45," ","")&amp;") - "&amp;SUBSTITUTE('Network Data'!B45," ","")&amp;"_R"&amp;" - "&amp;SUBSTITUTE('Network Data'!B45," ","")&amp;"_U", IF(AND('Network Data'!$C$6=0,'Network Data'!$C$7=0,'Network Data'!C45 = 0,'Network Data'!D45 = 1,'Network Data'!G45&gt;0,'Network Data'!F45=0),SUBSTITUTE('Network Data'!B45," ","")&amp;"_NPP"&amp;" = Flowfrom("&amp;SUBSTITUTE('Network Data'!B45," ","")&amp;") ", IF(AND('Network Data'!$C$6=1,'Network Data'!$C$7=1,'Network Data'!C45 = 0,'Network Data'!D45 = 0,'Network Data'!G45&gt;0,'Network Data'!F45=1),SUBSTITUTE('Network Data'!B45," ","")&amp;"_P"&amp;" = Flowfrom("&amp;SUBSTITUTE('Network Data'!B45," ","")&amp;") - "&amp;SUBSTITUTE('Network Data'!B45," ","")&amp;"_R"&amp;" - "&amp;SUBSTITUTE('Network Data'!B45," ","")&amp;"_U"&amp;" - "&amp;SUBSTITUTE('Network Data'!B45," ","")&amp;"_EX", IF(AND('Network Data'!$C$6=1,'Network Data'!$C$7=0,'Network Data'!C45 = 0,'Network Data'!D45 = 0,'Network Data'!G45&gt;0,'Network Data'!F45=1),SUBSTITUTE('Network Data'!B45," ","")&amp;"_P"&amp;" = Flowfrom("&amp;SUBSTITUTE('Network Data'!B45," ","")&amp;") - "&amp;SUBSTITUTE('Network Data'!B45," ","")&amp;"_R - "&amp;SUBSTITUTE('Network Data'!B45," ","")&amp;"_EX", IF(AND('Network Data'!$C$6=0,'Network Data'!$C$7=1,'Network Data'!C45 = 0,'Network Data'!D45 = 0,'Network Data'!G45&gt;0,'Network Data'!F45=0),SUBSTITUTE('Network Data'!B45," ","")&amp;"_P"&amp;" = Flowfrom("&amp;SUBSTITUTE('Network Data'!B45," ","")&amp;") - "&amp;SUBSTITUTE('Network Data'!B45," ","")&amp;"_U - "&amp;SUBSTITUTE('Network Data'!B45," ","")&amp;"_EX", IF(AND('Network Data'!$C$6=1,'Network Data'!$C$7=0,'Network Data'!C45 = 0,'Network Data'!D45 = 0,'Network Data'!G45&gt;0,'Network Data'!F45=0),SUBSTITUTE('Network Data'!B45," ","")&amp;"_P"&amp;" = Flowfrom("&amp;SUBSTITUTE('Network Data'!B45," ","")&amp;") - "&amp;SUBSTITUTE('Network Data'!B45," ","")&amp;"_R", IF(AND('Network Data'!$C$6=0,'Network Data'!$C$7=0,'Network Data'!C45 = 0,'Network Data'!D45 = 0,'Network Data'!G45&gt;0,'Network Data'!F45=1),SUBSTITUTE('Network Data'!B45," ","")&amp;"_P"&amp;" = Flowfrom("&amp;SUBSTITUTE('Network Data'!B45," ","")&amp;") - "&amp;SUBSTITUTE('Network Data'!B45," ","")&amp;"_EX", IF(AND('Network Data'!$C$6=1,'Network Data'!$C$7=1,'Network Data'!C45 = 0,'Network Data'!D45 = 0,'Network Data'!G45&gt;0,'Network Data'!F45=0),SUBSTITUTE('Network Data'!B45," ","")&amp;"_P"&amp;" = Flowfrom("&amp;SUBSTITUTE('Network Data'!B45," ","")&amp;") - "&amp;SUBSTITUTE('Network Data'!B45," ","")&amp;"_R"&amp;" - "&amp;SUBSTITUTE('Network Data'!B45," ","")&amp;"_U", IF(AND('Network Data'!$C$6=0,'Network Data'!$C$7=0,'Network Data'!C45 = 0,'Network Data'!D45 = 0,'Network Data'!G45&gt;0,'Network Data'!F45=0),SUBSTITUTE('Network Data'!B45," ","")&amp;"_P"&amp;" = Flowfrom("&amp;SUBSTITUTE('Network Data'!B45," ","")&amp;") ", ""))))))))))))))</f>
        <v/>
      </c>
      <c r="BD39" t="str">
        <f>IF(AND('Network Data'!$C$6=1,'Network Data'!$C$7=1,'Network Data'!C45 = 0, 'Network Data'!D45=1,'Network Data'!F45=1,'Network Data'!G45&gt;0), SUBSTITUTE('Network Data'!B45," ","")&amp;"_U"&amp;" = Flowto("&amp;SUBSTITUTE('Network Data'!B45," ","")&amp;") - "&amp;SUBSTITUTE('Network Data'!B45," ","")&amp;"_NPP"&amp;" - "&amp;SUBSTITUTE('Network Data'!B45," ","")&amp;"_R"&amp;" - "&amp;SUBSTITUTE('Network Data'!B45," ","")&amp;"_EX", IF(AND('Network Data'!$C$6=0,'Network Data'!$C$7=1,'Network Data'!C45 = 0, 'Network Data'!D45=1,'Network Data'!F45=1,'Network Data'!G45&gt;0), SUBSTITUTE('Network Data'!B45," ","")&amp;"_U"&amp;" = Flowto("&amp;SUBSTITUTE('Network Data'!B45," ","")&amp;") - "&amp;SUBSTITUTE('Network Data'!B45," ","")&amp;"_P"&amp;" - "&amp;SUBSTITUTE('Network Data'!B45," ","")&amp;"_EX", IF(AND('Network Data'!$C$6=0,'Network Data'!$C$7=1,'Network Data'!C45 = 0, 'Network Data'!D45=1,'Network Data'!F45=0,'Network Data'!G45&gt;0), SUBSTITUTE('Network Data'!B45," ","")&amp;"_U"&amp;" = Flowto("&amp;SUBSTITUTE('Network Data'!B45," ","")&amp;") - "&amp;SUBSTITUTE('Network Data'!B45," ","")&amp;"_P",IF(AND('Network Data'!$C$6=1,'Network Data'!$C$7=1,'Network Data'!C45 = 0, 'Network Data'!D45=0,'Network Data'!F45=1,'Network Data'!G45&gt;0), SUBSTITUTE('Network Data'!B45," ","")&amp;"_U"&amp;" = Flowto("&amp;SUBSTITUTE('Network Data'!B45," ","")&amp;") - "&amp;SUBSTITUTE('Network Data'!B45," ","")&amp;"_P"&amp;" - "&amp;SUBSTITUTE('Network Data'!B45," ","")&amp;"_R"&amp;" - "&amp;SUBSTITUTE('Network Data'!B45," ","")&amp;"_EX", IF(AND('Network Data'!$C$6=0,'Network Data'!$C$7=1,'Network Data'!C45 = 0, 'Network Data'!D45=0,'Network Data'!F45=1,'Network Data'!G45&gt;0), SUBSTITUTE('Network Data'!B45," ","")&amp;"_U"&amp;" = Flowto("&amp;SUBSTITUTE('Network Data'!B45," ","")&amp;") - "&amp;SUBSTITUTE('Network Data'!B45," ","")&amp;"_P"&amp;" - "&amp;SUBSTITUTE('Network Data'!B45," ","")&amp;"_EX", IF(AND('Network Data'!$C$6=0,'Network Data'!$C$7=1,'Network Data'!C45 = 0, 'Network Data'!D45=0,'Network Data'!F45=0,'Network Data'!G45&gt;0), SUBSTITUTE('Network Data'!B45," ","")&amp;"_U"&amp;" = Flowto("&amp;SUBSTITUTE('Network Data'!B45," ","")&amp;") - "&amp;SUBSTITUTE('Network Data'!B45," ","")&amp;"_P",IF(AND('Network Data'!$C$6=1,'Network Data'!$C$7=1,'Network Data'!C45 = 0, 'Network Data'!D45=0,'Network Data'!F45=0,'Network Data'!G45&gt;0), SUBSTITUTE('Network Data'!B45," ","")&amp;"_U"&amp;" = Flowto("&amp;SUBSTITUTE('Network Data'!B45," ","")&amp;") - "&amp;SUBSTITUTE('Network Data'!B45," ","")&amp;"_P - "&amp;SUBSTITUTE('Network Data'!B45," ","")&amp;"_R","")))))))</f>
        <v/>
      </c>
      <c r="BH39" t="str">
        <f>IF(AND('Network Data'!$C$6 = 1, 'Network Data'!C45 = 0, 'Network Data'!D45 = 0,'Network Data'!G45 &gt; 0, 'Network Data'!T45 &gt; 0),SUBSTITUTE('Network Data'!B45," ","")&amp;"_AE"&amp;" = "&amp;SUBSTITUTE('Network Data'!B45," ","")&amp;"_P"&amp;" + "&amp;SUBSTITUTE('Network Data'!B45," ","")&amp;"_R", IF(AND('Network Data'!$C$6 = 0, 'Network Data'!C45 = 0, 'Network Data'!D45 = 0,'Network Data'!G45 &gt; 0, 'Network Data'!T45 &gt; 0),SUBSTITUTE('Network Data'!B45," ","")&amp;" = "&amp;SUBSTITUTE('Network Data'!B45," ","")&amp;"_P",IF(AND('Network Data'!$C$6 = 1, 'Network Data'!C45 = 0, 'Network Data'!D45 = 0,'Network Data'!G45 &gt; 0, 'Network Data'!U45 &gt; 0),SUBSTITUTE('Network Data'!B45," ","")&amp;"_AE"&amp;" = "&amp;SUBSTITUTE('Network Data'!B45," ","")&amp;"_P"&amp;" + "&amp;SUBSTITUTE('Network Data'!B45," ","")&amp;"_R", IF(AND('Network Data'!$C$6 = 0, 'Network Data'!C45 = 0, 'Network Data'!D45 = 0,'Network Data'!G45 &gt; 0, 'Network Data'!U45 &gt; 0),SUBSTITUTE('Network Data'!B45," ","")&amp;" = "&amp;SUBSTITUTE('Network Data'!B45," ","")&amp;"_P",""))))</f>
        <v/>
      </c>
      <c r="BL39" t="str">
        <f xml:space="preserve"> IF('Network Data'!W45 &gt; 0, 'Network Data'!W45, "")</f>
        <v/>
      </c>
      <c r="BR39" t="str">
        <f>IF('Network Data'!V45&gt;0,SUBSTITUTE('Network Data'!V45, ",",""),"")</f>
        <v/>
      </c>
      <c r="BZ39" t="str">
        <f>IF(AND('Network Data'!$C$6=1,'Network Data'!C45=0,'Network Data'!D45=1,'Network Data'!G45&gt;0),SUBSTITUTE('Network Data'!B45," ","")&amp;"_GPP: CO2 -&gt; "&amp;SUBSTITUTE('Network Data'!B45," ",""),"")</f>
        <v/>
      </c>
      <c r="CB39" s="98"/>
      <c r="CD39" t="str">
        <f>IF(AND('Network Data'!$C$6 = 1,'Network Data'!C45 = 0, 'Network Data'!D45 = 1, 'Network Data'!G45 &gt; 0), SUBSTITUTE('Network Data'!B45, " ", "")&amp;"_R: "&amp;SUBSTITUTE('Network Data'!B45, " ", "")&amp;" -&gt; CO2", "")</f>
        <v/>
      </c>
      <c r="CE39" t="str">
        <f>IF(AND('Network Data'!$C$6 = 1,'Network Data'!C45 = 0, 'Network Data'!D45 = 0, 'Network Data'!G45 &gt; 0), SUBSTITUTE('Network Data'!B45, " ", "")&amp;"_R: "&amp;SUBSTITUTE('Network Data'!B45, " ", "")&amp;" -&gt; CO2", "")</f>
        <v/>
      </c>
      <c r="CG39" s="98"/>
      <c r="CI39" t="str">
        <f>IF(AND('Network Data'!C45 = 1, 'Network Data'!E45 = 1, 'Network Data'!G45 &gt; 0), SUBSTITUTE('Network Data'!B45, " ", "")&amp;"NLNode_IN: "&amp;SUBSTITUTE('Network Data'!B45, " ", "")&amp;"NLNodeInput -&gt; "&amp;SUBSTITUTE('Network Data'!B45, ",", "")&amp;"NLNode", IF(AND('Network Data'!C45 = 0, 'Network Data'!E45 = 1, 'Network Data'!G45 &gt; 0), SUBSTITUTE('Network Data'!B45, " ", "")&amp;"_IN: "&amp;SUBSTITUTE('Network Data'!B45, " ", "")&amp;"Input -&gt; "&amp;SUBSTITUTE('Network Data'!B45, ",", ""),""))</f>
        <v/>
      </c>
      <c r="CK39" s="98"/>
      <c r="CM39" t="str">
        <f>IF(AND('Network Data'!C45 = 1, 'Network Data'!F45 = 1, 'Network Data'!G45 &gt; 0), SUBSTITUTE('Network Data'!B45, " ", "")&amp;"NLNode_EX: "&amp;SUBSTITUTE('Network Data'!B45, " ", "")&amp;"NLNode -&gt; "&amp;SUBSTITUTE('Network Data'!B45, ",", "")&amp;"NLNodeExport", IF(AND('Network Data'!C45 = 0, 'Network Data'!F45 = 1, 'Network Data'!G45 &gt; 0), SUBSTITUTE('Network Data'!B45, " ", "")&amp;"_EX: "&amp;SUBSTITUTE('Network Data'!B45, " ", "")&amp;" -&gt; "&amp;SUBSTITUTE('Network Data'!B45, ",", "")&amp;"Export",""))</f>
        <v/>
      </c>
      <c r="CP39" t="str">
        <f>IF(AND('Network Data'!$C$6=1, 'Network Data'!C45=0,'Network Data'!D45=1,'Network Data'!G45&gt;0, 'Network Data'!L45&gt;0), SUBSTITUTE('Network Data'!B45," ",".")&amp;"_GPP &gt; "&amp;SUBSTITUTE('Network Data'!L45," ","."), IF(AND('Network Data'!$C$6=1, 'Network Data'!C45=0,'Network Data'!D45=0,'Network Data'!G45&gt;0, 'Network Data'!L45&gt;0), SUBSTITUTE('Network Data'!B45," ",".")&amp;"Q &gt; "&amp;SUBSTITUTE('Network Data'!L45," ","."), IF(AND('Network Data'!$C$6=0, 'Network Data'!C45=0,'Network Data'!D45=0,'Network Data'!G45&gt;0, 'Network Data'!L45&gt;0), SUBSTITUTE('Network Data'!B45," ",".")&amp;"Q &gt; "&amp;SUBSTITUTE('Network Data'!L45," ","."),"")))</f>
        <v/>
      </c>
      <c r="CQ39" t="str">
        <f>IF(AND('Network Data'!$C$6=1, 'Network Data'!C45=0,'Network Data'!D45=0,'Network Data'!G45&gt;0, 'Network Data'!L45&gt;0), SUBSTITUTE('Network Data'!B45," ",".")&amp;"Q &gt; "&amp;SUBSTITUTE('Network Data'!L45," ","."), IF(AND('Network Data'!$C$6=0, 'Network Data'!C45=0,'Network Data'!D45=0,'Network Data'!G45&gt;0, 'Network Data'!L45&gt;0), SUBSTITUTE('Network Data'!B45," ",".")&amp;"Q &gt; "&amp;SUBSTITUTE('Network Data'!L45," ","."),""))</f>
        <v/>
      </c>
      <c r="CR39" t="str">
        <f>IF(AND('Network Data'!$C$6=1, 'Network Data'!C45=0,'Network Data'!D45=1,'Network Data'!G45&gt;0, 'Network Data'!M45&gt;0), SUBSTITUTE('Network Data'!B45," ",".")&amp;"_GPP &lt; "&amp;SUBSTITUTE('Network Data'!M45," ","."),"")</f>
        <v/>
      </c>
      <c r="CS39" t="str">
        <f>IF(AND('Network Data'!$C$6=1, 'Network Data'!C45=0,'Network Data'!D45=0,'Network Data'!G45&gt;0, 'Network Data'!M45&gt;0), SUBSTITUTE('Network Data'!B45," ",".")&amp;"Q &lt; "&amp;SUBSTITUTE('Network Data'!M45," ","."),IF(AND('Network Data'!$C$6=0, 'Network Data'!C45=0,'Network Data'!D45=0,'Network Data'!G45&gt;0, 'Network Data'!M45&gt;0), SUBSTITUTE('Network Data'!B45," ",".")&amp;"Q &lt; "&amp;SUBSTITUTE('Network Data'!M45," ","."),""))</f>
        <v/>
      </c>
      <c r="CT39" t="str">
        <f>IF('Network Data'!M45&lt;'Network Data'!L45, "Warning, incompatible constraint", "" )</f>
        <v/>
      </c>
      <c r="CU39" t="str">
        <f>IF(AND('Network Data'!$C$6=1, 'Network Data'!C45 = 0, 'Network Data'!D45 = 1, 'Network Data'!G45 &gt; 0, 'Network Data'!N45&gt;0), SUBSTITUTE('Network Data'!B45, " ", ".")&amp;"_NPP"&amp;" &gt; "&amp;SUBSTITUTE('Network Data'!N45, ",","."), "")</f>
        <v/>
      </c>
      <c r="CV39" t="str">
        <f>IF(AND('Network Data'!$C$6=1, 'Network Data'!C45 = 0, 'Network Data'!D45 = 0, 'Network Data'!G45 &gt; 0, 'Network Data'!N45&gt;0), SUBSTITUTE('Network Data'!B45, " ", ".")&amp;"_P"&amp;" &gt; "&amp;SUBSTITUTE('Network Data'!N45, ",","."), IF(AND('Network Data'!$C$6=0, 'Network Data'!C45 = 0, 'Network Data'!G45 &gt; 0, 'Network Data'!N45&gt;0), SUBSTITUTE('Network Data'!B45, " ", ".")&amp;"_P"&amp;" &gt; "&amp;SUBSTITUTE('Network Data'!N45, ",","."),""))</f>
        <v/>
      </c>
      <c r="CW39" t="str">
        <f>IF(AND('Network Data'!$C$6=1, 'Network Data'!C45 = 0, 'Network Data'!D45 = 1, 'Network Data'!G45 &gt; 0, 'Network Data'!O45&gt;0), SUBSTITUTE('Network Data'!B45, " ", ".")&amp;"_NPP"&amp;" &lt; "&amp;SUBSTITUTE('Network Data'!O45, ",","."), "")</f>
        <v/>
      </c>
      <c r="CX39" t="str">
        <f>IF(AND('Network Data'!$C$6=1, 'Network Data'!C45 = 0, 'Network Data'!D45 = 0, 'Network Data'!G45 &gt; 0, 'Network Data'!O45&gt;0), SUBSTITUTE('Network Data'!B45, " ", ".")&amp;"_P"&amp;" &lt; "&amp;SUBSTITUTE('Network Data'!O45, ",","."), IF(AND('Network Data'!$C$6=0, 'Network Data'!C45 = 0, 'Network Data'!G45 &gt; 0, 'Network Data'!O45&gt;0), SUBSTITUTE('Network Data'!B45, " ", ".")&amp;"_P"&amp;" &lt; "&amp;SUBSTITUTE('Network Data'!O45, ",","."),""))</f>
        <v/>
      </c>
      <c r="CY39" t="str">
        <f>IF('Network Data'!O45&lt;'Network Data'!N45, "Warning, incompatible constraint", "" )</f>
        <v/>
      </c>
      <c r="CZ39" t="str">
        <f>IF(AND('Network Data'!$C$6 = 1, 'Network Data'!C45 = 0, 'Network Data'!D45 = 1, 'Network Data'!G45 &gt; 0, 'Network Data'!P45 &gt; 0), SUBSTITUTE('Network Data'!B45, " ", ".")&amp;"_R &gt; "&amp;SUBSTITUTE('Network Data'!P45, ",","."),"")</f>
        <v/>
      </c>
      <c r="DA39" t="str">
        <f>IF(AND('Network Data'!$C$6 = 1, 'Network Data'!C45 = 0, 'Network Data'!D45 = 0, 'Network Data'!G45 &gt; 0, 'Network Data'!P45 &gt; 0), SUBSTITUTE('Network Data'!B45, " ", ".")&amp;"_R &gt; "&amp;SUBSTITUTE('Network Data'!P45, ",","."),"")</f>
        <v/>
      </c>
      <c r="DB39" t="str">
        <f>IF(AND('Network Data'!$C$6 = 1, 'Network Data'!C45 = 0, 'Network Data'!D45 = 1, 'Network Data'!G45 &gt; 0, 'Network Data'!Q45 &gt; 0), SUBSTITUTE('Network Data'!B45, " ", ".")&amp;"_R &lt; "&amp;SUBSTITUTE('Network Data'!Q45, ",","."),"")</f>
        <v/>
      </c>
      <c r="DC39" t="str">
        <f>IF(AND('Network Data'!$C$6 = 1, 'Network Data'!C45 = 0, 'Network Data'!D45 = 0, 'Network Data'!G45 &gt; 0, 'Network Data'!Q45 &gt; 0), SUBSTITUTE('Network Data'!B45, " ", ".")&amp;"_R &lt; "&amp;SUBSTITUTE('Network Data'!Q45, ",","."),"")</f>
        <v/>
      </c>
      <c r="DD39" t="str">
        <f>IF(AND('Network Data'!$C$7 = 1, 'Network Data'!C45 = 0, 'Network Data'!D45 =1, 'Network Data'!G45 &gt; 0, 'Network Data'!R45 &gt; 0), SUBSTITUTE('Network Data'!B45, ",",".")&amp;"_U &gt; "&amp;SUBSTITUTE('Network Data'!R45, ",","."),"")</f>
        <v/>
      </c>
      <c r="DE39" t="str">
        <f>IF(AND('Network Data'!$C$7 = 1, 'Network Data'!C45 = 0, 'Network Data'!D45 =0, 'Network Data'!G45 &gt; 0, 'Network Data'!R45 &gt; 0), SUBSTITUTE('Network Data'!B45, ",",".")&amp;"_U &gt; "&amp;SUBSTITUTE('Network Data'!R45, ",","."),"")</f>
        <v/>
      </c>
      <c r="DF39" t="str">
        <f>IF(AND('Network Data'!$C$7 = 1, 'Network Data'!C45 = 0, 'Network Data'!D45 = 1, 'Network Data'!G45 &gt; 0, 'Network Data'!S45 &gt; 0), SUBSTITUTE('Network Data'!B45, ",",".")&amp;"_U &lt; "&amp;SUBSTITUTE('Network Data'!S45, ",","."),"")</f>
        <v/>
      </c>
      <c r="DG39" t="str">
        <f>IF(AND('Network Data'!$C$7 = 1, 'Network Data'!C45 = 0, 'Network Data'!D45 = 0, 'Network Data'!G45 &gt; 0, 'Network Data'!S45 &gt; 0), SUBSTITUTE('Network Data'!B45, ",",".")&amp;"_U &lt; "&amp;SUBSTITUTE('Network Data'!S45, ",","."),"")</f>
        <v/>
      </c>
      <c r="DJ39" t="str">
        <f>IF(AND('Network Data'!C45 = 0, 'Network Data'!E45 = 1,'Network Data'!G45 &gt; 0, 'Network Data'!H45 &gt; 0), SUBSTITUTE('Network Data'!B45, " ", ".")&amp;"_IN &gt; "&amp;SUBSTITUTE('Network Data'!H45,",","."), IF(AND('Network Data'!C45 = 1, 'Network Data'!E45 = 1,'Network Data'!G45 &gt; 0, 'Network Data'!H45 &gt; 0), SUBSTITUTE('Network Data'!B45, " ", ".")&amp;"NLNode_IN &gt; "&amp;SUBSTITUTE('Network Data'!H45,",","."), ""))</f>
        <v/>
      </c>
      <c r="DL39" t="str">
        <f>IF(AND('Network Data'!C45 = 0, 'Network Data'!E45 = 1,'Network Data'!G45 &gt; 0, 'Network Data'!I45 &gt; 0), SUBSTITUTE('Network Data'!B45, " ", ".")&amp;"_IN &lt; "&amp;SUBSTITUTE('Network Data'!I45,",","."), IF(AND('Network Data'!C45 = 1, 'Network Data'!E45 = 1,'Network Data'!G45 &gt; 0, 'Network Data'!H45 &gt; 0), SUBSTITUTE('Network Data'!B45, " ", ".")&amp;"NLNode_IN &lt; "&amp;SUBSTITUTE('Network Data'!I45,",","."), ""))</f>
        <v/>
      </c>
      <c r="DP39" t="str">
        <f>IF(AND('Network Data'!C45 = 0, 'Network Data'!F45 = 1,'Network Data'!G45 &gt; 0, 'Network Data'!J45 &gt; 0), SUBSTITUTE('Network Data'!B45, " ", ".")&amp;"_EX &gt; "&amp;SUBSTITUTE('Network Data'!J45,",","."), IF(AND('Network Data'!C45 = 1, 'Network Data'!F45 = 1,'Network Data'!G45 &gt; 0, 'Network Data'!J45 &gt; 0), SUBSTITUTE('Network Data'!B45, " ", ".")&amp;"NLNode_EX &gt; "&amp;SUBSTITUTE('Network Data'!J45,",","."), ""))</f>
        <v/>
      </c>
      <c r="DR39" t="str">
        <f>IF(AND('Network Data'!C45 = 0, 'Network Data'!F45 = 1,'Network Data'!G45 &gt; 0, 'Network Data'!K45 &gt; 0), SUBSTITUTE('Network Data'!B45, " ", ".")&amp;"_EX &lt; "&amp;SUBSTITUTE('Network Data'!K45,",","."), IF(AND('Network Data'!C45 = 1, 'Network Data'!F45 = 1,'Network Data'!G45 &gt; 0, 'Network Data'!K45 &gt; 0), SUBSTITUTE('Network Data'!B45, " ", ".")&amp;"NLNode_EX &lt; "&amp;SUBSTITUTE('Network Data'!K45,",","."), ""))</f>
        <v/>
      </c>
      <c r="DV39" t="str">
        <f>IF(AND('Network Data'!C45=0, 'Network Data'!D45=0, 'Network Data'!G45&gt;0, 'Network Data'!T45&gt;0), SUBSTITUTE('Network Data'!B45," ",".")&amp;"_AE &gt; "&amp;SUBSTITUTE('Network Data'!T45,",","."),"")</f>
        <v/>
      </c>
      <c r="DW39" t="str">
        <f>IF(AND('Network Data'!C45=0, 'Network Data'!D45=0, 'Network Data'!G45&gt;0, 'Network Data'!U45&gt;0), SUBSTITUTE('Network Data'!B45," ",".")&amp;"_AE &lt; "&amp;SUBSTITUTE('Network Data'!U45,",","."),"")</f>
        <v/>
      </c>
      <c r="EA39" t="str">
        <f>IF(AND('Network Data'!X45 &gt;0), 'Network Data'!X45, "")</f>
        <v/>
      </c>
      <c r="EB39" s="22"/>
      <c r="EC39" s="22"/>
      <c r="FD39"/>
      <c r="FE39"/>
      <c r="FF39"/>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row>
    <row r="40" spans="1:218" x14ac:dyDescent="0.3">
      <c r="A40" s="7">
        <v>35</v>
      </c>
      <c r="B40" t="str">
        <f>IF(AND('Network Data'!C46 = 0, 'Network Data'!G46 &gt;0), SUBSTITUTE('Network Data'!B46, " ", ""), IF(AND('Network Data'!C46 = 1, 'Network Data'!G46 &gt; 0), SUBSTITUTE('Network Data'!B46&amp;"NLNode", " ",""), ""))</f>
        <v/>
      </c>
      <c r="H40" s="98"/>
      <c r="AE40" t="str">
        <f>IF(AND('Network Data'!C46 = 0, 'Network Data'!G46 &gt;0), SUBSTITUTE('Network Data'!B46, " ", "")&amp;" = "&amp;SUBSTITUTE('Network Data'!G46, ",", "."), "")</f>
        <v/>
      </c>
      <c r="AF40" t="str">
        <f>IF(AND('Network Data'!C46 = 1, 'Network Data'!G46 &gt;0), SUBSTITUTE('Network Data'!B46, " ", "")&amp;"NLNode"&amp;" = "&amp;SUBSTITUTE('Network Data'!G46, ",", "."), "")</f>
        <v/>
      </c>
      <c r="AM40" t="str">
        <f>IF(AND('Network Data'!C46 = 0, 'Network Data'!G46 &gt; 0, 'Network Data'!E46 = 1), SUBSTITUTE('Network Data'!B46, " ", "")&amp;"Input", IF(AND('Network Data'!C46 = 1, 'Network Data'!G46 &gt; 0, 'Network Data'!E46 = 1), SUBSTITUTE('Network Data'!B46, " ", "")&amp;"NLNodeInput",""))</f>
        <v/>
      </c>
      <c r="AN40" t="str">
        <f>IF(AND('Network Data'!C46 = 0, 'Network Data'!G46 &gt; 0, 'Network Data'!F46 = 1), SUBSTITUTE('Network Data'!B46, " ", "")&amp;"Export", IF(AND('Network Data'!C46 = 1, 'Network Data'!G46 &gt; 0, 'Network Data'!F46 = 1), SUBSTITUTE('Network Data'!B46, " ", "")&amp;"NLNodeExport",""))</f>
        <v/>
      </c>
      <c r="AV40" t="str">
        <f>IF(AND('Network Data'!$C$6=1, 'Network Data'!C46 = 0, 'Network Data'!D46=1,'Network Data'!G46&gt;0,'Network Data'!E46=1), SUBSTITUTE('Network Data'!B46," ","")&amp;"_GPP"&amp;" = "&amp;"Flowto("&amp;SUBSTITUTE('Network Data'!B46," ","")&amp;")"&amp;" - "&amp;SUBSTITUTE('Network Data'!B46," ","")&amp;"_IN", IF(AND('Network Data'!$C$6=1, 'Network Data'!C46 = 0, 'Network Data'!D46=1,'Network Data'!G46&gt;0,'Network Data'!E46=0), SUBSTITUTE('Network Data'!B46," ","")&amp;"_GPP"&amp;" = "&amp;"Flowto("&amp;SUBSTITUTE('Network Data'!B46," ","")&amp;")", IF(OR('Network Data'!$C$6=1, 'Network Data'!$C$6=0), IF(AND('Network Data'!C46 = 0,'Network Data'!G46&gt;0,'Network Data'!E46=1), SUBSTITUTE('Network Data'!B46," ","")&amp;"_Q"&amp;" = "&amp;"Flowto("&amp;SUBSTITUTE('Network Data'!B46," ","")&amp;")"&amp;" - "&amp;SUBSTITUTE('Network Data'!B46," ","")&amp;"_IN", IF(AND('Network Data'!C46 = 0,'Network Data'!G46&gt;0,'Network Data'!E46=0), SUBSTITUTE('Network Data'!B46," ","")&amp;"_Q"&amp;" = "&amp;"Flowto("&amp;SUBSTITUTE('Network Data'!B46," ","")&amp;")","")))))</f>
        <v/>
      </c>
      <c r="AZ40" t="str">
        <f>IF(AND('Network Data'!$C$6=1,'Network Data'!$C$7=1,'Network Data'!C46 = 0,'Network Data'!D46 = 1,'Network Data'!G46&gt;0,'Network Data'!F46=1),SUBSTITUTE('Network Data'!B46," ","")&amp;"_NPP"&amp;" = Flowfrom("&amp;SUBSTITUTE('Network Data'!B46," ","")&amp;") - "&amp;SUBSTITUTE('Network Data'!B46," ","")&amp;"_R"&amp;" - "&amp;SUBSTITUTE('Network Data'!B46," ","")&amp;"_U"&amp;" - "&amp;SUBSTITUTE('Network Data'!B46," ","")&amp;"_EX", IF(AND('Network Data'!$C$6=1,'Network Data'!$C$7=0,'Network Data'!C46 = 0,'Network Data'!D46 = 1,'Network Data'!G46&gt;0,'Network Data'!F46=1),SUBSTITUTE('Network Data'!B46," ","")&amp;"_NPP"&amp;" = Flowfrom("&amp;SUBSTITUTE('Network Data'!B46," ","")&amp;") - "&amp;SUBSTITUTE('Network Data'!B46," ","")&amp;"_R - "&amp;SUBSTITUTE('Network Data'!B46," ","")&amp;"_EX", IF(AND('Network Data'!$C$6=0,'Network Data'!$C$7=1,'Network Data'!C46 = 0,'Network Data'!D46 = 1,'Network Data'!G46&gt;0,'Network Data'!F46=0),SUBSTITUTE('Network Data'!B46," ","")&amp;"_NPP"&amp;" = Flowfrom("&amp;SUBSTITUTE('Network Data'!B46," ","")&amp;") - "&amp;SUBSTITUTE('Network Data'!B46," ","")&amp;"_U - "&amp;SUBSTITUTE('Network Data'!B46," ","")&amp;"_EX", IF(AND('Network Data'!$C$6=1,'Network Data'!$C$7=0,'Network Data'!C46 = 0,'Network Data'!D46 = 1,'Network Data'!G46&gt;0,'Network Data'!F46=0),SUBSTITUTE('Network Data'!B46," ","")&amp;"_NPP"&amp;" = Flowfrom("&amp;SUBSTITUTE('Network Data'!B46," ","")&amp;") - "&amp;SUBSTITUTE('Network Data'!B46," ","")&amp;"_R", IF(AND('Network Data'!$C$6=0,'Network Data'!$C$7=0,'Network Data'!C46 = 0,'Network Data'!D46 = 1,'Network Data'!G46&gt;0,'Network Data'!F46=1),SUBSTITUTE('Network Data'!B46," ","")&amp;"_NPP"&amp;" = Flowfrom("&amp;SUBSTITUTE('Network Data'!B46," ","")&amp;") - "&amp;SUBSTITUTE('Network Data'!B46," ","")&amp;"_EX", IF(AND('Network Data'!$C$6=1,'Network Data'!$C$7=1,'Network Data'!C46 = 0,'Network Data'!D46 = 1,'Network Data'!G46&gt;0,'Network Data'!F46=0),SUBSTITUTE('Network Data'!B46," ","")&amp;"_NPP"&amp;" = Flowfrom("&amp;SUBSTITUTE('Network Data'!B46," ","")&amp;") - "&amp;SUBSTITUTE('Network Data'!B46," ","")&amp;"_R"&amp;" - "&amp;SUBSTITUTE('Network Data'!B46," ","")&amp;"_U", IF(AND('Network Data'!$C$6=0,'Network Data'!$C$7=0,'Network Data'!C46 = 0,'Network Data'!D46 = 1,'Network Data'!G46&gt;0,'Network Data'!F46=0),SUBSTITUTE('Network Data'!B46," ","")&amp;"_NPP"&amp;" = Flowfrom("&amp;SUBSTITUTE('Network Data'!B46," ","")&amp;") ", IF(AND('Network Data'!$C$6=1,'Network Data'!$C$7=1,'Network Data'!C46 = 0,'Network Data'!D46 = 0,'Network Data'!G46&gt;0,'Network Data'!F46=1),SUBSTITUTE('Network Data'!B46," ","")&amp;"_P"&amp;" = Flowfrom("&amp;SUBSTITUTE('Network Data'!B46," ","")&amp;") - "&amp;SUBSTITUTE('Network Data'!B46," ","")&amp;"_R"&amp;" - "&amp;SUBSTITUTE('Network Data'!B46," ","")&amp;"_U"&amp;" - "&amp;SUBSTITUTE('Network Data'!B46," ","")&amp;"_EX", IF(AND('Network Data'!$C$6=1,'Network Data'!$C$7=0,'Network Data'!C46 = 0,'Network Data'!D46 = 0,'Network Data'!G46&gt;0,'Network Data'!F46=1),SUBSTITUTE('Network Data'!B46," ","")&amp;"_P"&amp;" = Flowfrom("&amp;SUBSTITUTE('Network Data'!B46," ","")&amp;") - "&amp;SUBSTITUTE('Network Data'!B46," ","")&amp;"_R - "&amp;SUBSTITUTE('Network Data'!B46," ","")&amp;"_EX", IF(AND('Network Data'!$C$6=0,'Network Data'!$C$7=1,'Network Data'!C46 = 0,'Network Data'!D46 = 0,'Network Data'!G46&gt;0,'Network Data'!F46=0),SUBSTITUTE('Network Data'!B46," ","")&amp;"_P"&amp;" = Flowfrom("&amp;SUBSTITUTE('Network Data'!B46," ","")&amp;") - "&amp;SUBSTITUTE('Network Data'!B46," ","")&amp;"_U - "&amp;SUBSTITUTE('Network Data'!B46," ","")&amp;"_EX", IF(AND('Network Data'!$C$6=1,'Network Data'!$C$7=0,'Network Data'!C46 = 0,'Network Data'!D46 = 0,'Network Data'!G46&gt;0,'Network Data'!F46=0),SUBSTITUTE('Network Data'!B46," ","")&amp;"_P"&amp;" = Flowfrom("&amp;SUBSTITUTE('Network Data'!B46," ","")&amp;") - "&amp;SUBSTITUTE('Network Data'!B46," ","")&amp;"_R", IF(AND('Network Data'!$C$6=0,'Network Data'!$C$7=0,'Network Data'!C46 = 0,'Network Data'!D46 = 0,'Network Data'!G46&gt;0,'Network Data'!F46=1),SUBSTITUTE('Network Data'!B46," ","")&amp;"_P"&amp;" = Flowfrom("&amp;SUBSTITUTE('Network Data'!B46," ","")&amp;") - "&amp;SUBSTITUTE('Network Data'!B46," ","")&amp;"_EX", IF(AND('Network Data'!$C$6=1,'Network Data'!$C$7=1,'Network Data'!C46 = 0,'Network Data'!D46 = 0,'Network Data'!G46&gt;0,'Network Data'!F46=0),SUBSTITUTE('Network Data'!B46," ","")&amp;"_P"&amp;" = Flowfrom("&amp;SUBSTITUTE('Network Data'!B46," ","")&amp;") - "&amp;SUBSTITUTE('Network Data'!B46," ","")&amp;"_R"&amp;" - "&amp;SUBSTITUTE('Network Data'!B46," ","")&amp;"_U", IF(AND('Network Data'!$C$6=0,'Network Data'!$C$7=0,'Network Data'!C46 = 0,'Network Data'!D46 = 0,'Network Data'!G46&gt;0,'Network Data'!F46=0),SUBSTITUTE('Network Data'!B46," ","")&amp;"_P"&amp;" = Flowfrom("&amp;SUBSTITUTE('Network Data'!B46," ","")&amp;") ", ""))))))))))))))</f>
        <v/>
      </c>
      <c r="BD40" t="str">
        <f>IF(AND('Network Data'!$C$6=1,'Network Data'!$C$7=1,'Network Data'!C46 = 0, 'Network Data'!D46=1,'Network Data'!F46=1,'Network Data'!G46&gt;0), SUBSTITUTE('Network Data'!B46," ","")&amp;"_U"&amp;" = Flowto("&amp;SUBSTITUTE('Network Data'!B46," ","")&amp;") - "&amp;SUBSTITUTE('Network Data'!B46," ","")&amp;"_NPP"&amp;" - "&amp;SUBSTITUTE('Network Data'!B46," ","")&amp;"_R"&amp;" - "&amp;SUBSTITUTE('Network Data'!B46," ","")&amp;"_EX", IF(AND('Network Data'!$C$6=0,'Network Data'!$C$7=1,'Network Data'!C46 = 0, 'Network Data'!D46=1,'Network Data'!F46=1,'Network Data'!G46&gt;0), SUBSTITUTE('Network Data'!B46," ","")&amp;"_U"&amp;" = Flowto("&amp;SUBSTITUTE('Network Data'!B46," ","")&amp;") - "&amp;SUBSTITUTE('Network Data'!B46," ","")&amp;"_P"&amp;" - "&amp;SUBSTITUTE('Network Data'!B46," ","")&amp;"_EX", IF(AND('Network Data'!$C$6=0,'Network Data'!$C$7=1,'Network Data'!C46 = 0, 'Network Data'!D46=1,'Network Data'!F46=0,'Network Data'!G46&gt;0), SUBSTITUTE('Network Data'!B46," ","")&amp;"_U"&amp;" = Flowto("&amp;SUBSTITUTE('Network Data'!B46," ","")&amp;") - "&amp;SUBSTITUTE('Network Data'!B46," ","")&amp;"_P",IF(AND('Network Data'!$C$6=1,'Network Data'!$C$7=1,'Network Data'!C46 = 0, 'Network Data'!D46=0,'Network Data'!F46=1,'Network Data'!G46&gt;0), SUBSTITUTE('Network Data'!B46," ","")&amp;"_U"&amp;" = Flowto("&amp;SUBSTITUTE('Network Data'!B46," ","")&amp;") - "&amp;SUBSTITUTE('Network Data'!B46," ","")&amp;"_P"&amp;" - "&amp;SUBSTITUTE('Network Data'!B46," ","")&amp;"_R"&amp;" - "&amp;SUBSTITUTE('Network Data'!B46," ","")&amp;"_EX", IF(AND('Network Data'!$C$6=0,'Network Data'!$C$7=1,'Network Data'!C46 = 0, 'Network Data'!D46=0,'Network Data'!F46=1,'Network Data'!G46&gt;0), SUBSTITUTE('Network Data'!B46," ","")&amp;"_U"&amp;" = Flowto("&amp;SUBSTITUTE('Network Data'!B46," ","")&amp;") - "&amp;SUBSTITUTE('Network Data'!B46," ","")&amp;"_P"&amp;" - "&amp;SUBSTITUTE('Network Data'!B46," ","")&amp;"_EX", IF(AND('Network Data'!$C$6=0,'Network Data'!$C$7=1,'Network Data'!C46 = 0, 'Network Data'!D46=0,'Network Data'!F46=0,'Network Data'!G46&gt;0), SUBSTITUTE('Network Data'!B46," ","")&amp;"_U"&amp;" = Flowto("&amp;SUBSTITUTE('Network Data'!B46," ","")&amp;") - "&amp;SUBSTITUTE('Network Data'!B46," ","")&amp;"_P",IF(AND('Network Data'!$C$6=1,'Network Data'!$C$7=1,'Network Data'!C46 = 0, 'Network Data'!D46=0,'Network Data'!F46=0,'Network Data'!G46&gt;0), SUBSTITUTE('Network Data'!B46," ","")&amp;"_U"&amp;" = Flowto("&amp;SUBSTITUTE('Network Data'!B46," ","")&amp;") - "&amp;SUBSTITUTE('Network Data'!B46," ","")&amp;"_P - "&amp;SUBSTITUTE('Network Data'!B46," ","")&amp;"_R","")))))))</f>
        <v/>
      </c>
      <c r="BH40" t="str">
        <f>IF(AND('Network Data'!$C$6 = 1, 'Network Data'!C46 = 0, 'Network Data'!D46 = 0,'Network Data'!G46 &gt; 0, 'Network Data'!T46 &gt; 0),SUBSTITUTE('Network Data'!B46," ","")&amp;"_AE"&amp;" = "&amp;SUBSTITUTE('Network Data'!B46," ","")&amp;"_P"&amp;" + "&amp;SUBSTITUTE('Network Data'!B46," ","")&amp;"_R", IF(AND('Network Data'!$C$6 = 0, 'Network Data'!C46 = 0, 'Network Data'!D46 = 0,'Network Data'!G46 &gt; 0, 'Network Data'!T46 &gt; 0),SUBSTITUTE('Network Data'!B46," ","")&amp;" = "&amp;SUBSTITUTE('Network Data'!B46," ","")&amp;"_P",IF(AND('Network Data'!$C$6 = 1, 'Network Data'!C46 = 0, 'Network Data'!D46 = 0,'Network Data'!G46 &gt; 0, 'Network Data'!U46 &gt; 0),SUBSTITUTE('Network Data'!B46," ","")&amp;"_AE"&amp;" = "&amp;SUBSTITUTE('Network Data'!B46," ","")&amp;"_P"&amp;" + "&amp;SUBSTITUTE('Network Data'!B46," ","")&amp;"_R", IF(AND('Network Data'!$C$6 = 0, 'Network Data'!C46 = 0, 'Network Data'!D46 = 0,'Network Data'!G46 &gt; 0, 'Network Data'!U46 &gt; 0),SUBSTITUTE('Network Data'!B46," ","")&amp;" = "&amp;SUBSTITUTE('Network Data'!B46," ","")&amp;"_P",""))))</f>
        <v/>
      </c>
      <c r="BL40" t="str">
        <f xml:space="preserve"> IF('Network Data'!W46 &gt; 0, 'Network Data'!W46, "")</f>
        <v/>
      </c>
      <c r="BR40" t="str">
        <f>IF('Network Data'!V46&gt;0,SUBSTITUTE('Network Data'!V46, ",",""),"")</f>
        <v/>
      </c>
      <c r="BZ40" t="str">
        <f>IF(AND('Network Data'!$C$6=1,'Network Data'!C46=0,'Network Data'!D46=1,'Network Data'!G46&gt;0),SUBSTITUTE('Network Data'!B46," ","")&amp;"_GPP: CO2 -&gt; "&amp;SUBSTITUTE('Network Data'!B46," ",""),"")</f>
        <v/>
      </c>
      <c r="CB40" s="98"/>
      <c r="CD40" t="str">
        <f>IF(AND('Network Data'!$C$6 = 1,'Network Data'!C46 = 0, 'Network Data'!D46 = 1, 'Network Data'!G46 &gt; 0), SUBSTITUTE('Network Data'!B46, " ", "")&amp;"_R: "&amp;SUBSTITUTE('Network Data'!B46, " ", "")&amp;" -&gt; CO2", "")</f>
        <v/>
      </c>
      <c r="CE40" t="str">
        <f>IF(AND('Network Data'!$C$6 = 1,'Network Data'!C46 = 0, 'Network Data'!D46 = 0, 'Network Data'!G46 &gt; 0), SUBSTITUTE('Network Data'!B46, " ", "")&amp;"_R: "&amp;SUBSTITUTE('Network Data'!B46, " ", "")&amp;" -&gt; CO2", "")</f>
        <v/>
      </c>
      <c r="CG40" s="98"/>
      <c r="CI40" t="str">
        <f>IF(AND('Network Data'!C46 = 1, 'Network Data'!E46 = 1, 'Network Data'!G46 &gt; 0), SUBSTITUTE('Network Data'!B46, " ", "")&amp;"NLNode_IN: "&amp;SUBSTITUTE('Network Data'!B46, " ", "")&amp;"NLNodeInput -&gt; "&amp;SUBSTITUTE('Network Data'!B46, ",", "")&amp;"NLNode", IF(AND('Network Data'!C46 = 0, 'Network Data'!E46 = 1, 'Network Data'!G46 &gt; 0), SUBSTITUTE('Network Data'!B46, " ", "")&amp;"_IN: "&amp;SUBSTITUTE('Network Data'!B46, " ", "")&amp;"Input -&gt; "&amp;SUBSTITUTE('Network Data'!B46, ",", ""),""))</f>
        <v/>
      </c>
      <c r="CK40" s="98"/>
      <c r="CM40" t="str">
        <f>IF(AND('Network Data'!C46 = 1, 'Network Data'!F46 = 1, 'Network Data'!G46 &gt; 0), SUBSTITUTE('Network Data'!B46, " ", "")&amp;"NLNode_EX: "&amp;SUBSTITUTE('Network Data'!B46, " ", "")&amp;"NLNode -&gt; "&amp;SUBSTITUTE('Network Data'!B46, ",", "")&amp;"NLNodeExport", IF(AND('Network Data'!C46 = 0, 'Network Data'!F46 = 1, 'Network Data'!G46 &gt; 0), SUBSTITUTE('Network Data'!B46, " ", "")&amp;"_EX: "&amp;SUBSTITUTE('Network Data'!B46, " ", "")&amp;" -&gt; "&amp;SUBSTITUTE('Network Data'!B46, ",", "")&amp;"Export",""))</f>
        <v/>
      </c>
      <c r="CP40" t="str">
        <f>IF(AND('Network Data'!$C$6=1, 'Network Data'!C46=0,'Network Data'!D46=1,'Network Data'!G46&gt;0, 'Network Data'!L46&gt;0), SUBSTITUTE('Network Data'!B46," ",".")&amp;"_GPP &gt; "&amp;SUBSTITUTE('Network Data'!L46," ","."), IF(AND('Network Data'!$C$6=1, 'Network Data'!C46=0,'Network Data'!D46=0,'Network Data'!G46&gt;0, 'Network Data'!L46&gt;0), SUBSTITUTE('Network Data'!B46," ",".")&amp;"Q &gt; "&amp;SUBSTITUTE('Network Data'!L46," ","."), IF(AND('Network Data'!$C$6=0, 'Network Data'!C46=0,'Network Data'!D46=0,'Network Data'!G46&gt;0, 'Network Data'!L46&gt;0), SUBSTITUTE('Network Data'!B46," ",".")&amp;"Q &gt; "&amp;SUBSTITUTE('Network Data'!L46," ","."),"")))</f>
        <v/>
      </c>
      <c r="CQ40" t="str">
        <f>IF(AND('Network Data'!$C$6=1, 'Network Data'!C46=0,'Network Data'!D46=0,'Network Data'!G46&gt;0, 'Network Data'!L46&gt;0), SUBSTITUTE('Network Data'!B46," ",".")&amp;"Q &gt; "&amp;SUBSTITUTE('Network Data'!L46," ","."), IF(AND('Network Data'!$C$6=0, 'Network Data'!C46=0,'Network Data'!D46=0,'Network Data'!G46&gt;0, 'Network Data'!L46&gt;0), SUBSTITUTE('Network Data'!B46," ",".")&amp;"Q &gt; "&amp;SUBSTITUTE('Network Data'!L46," ","."),""))</f>
        <v/>
      </c>
      <c r="CR40" t="str">
        <f>IF(AND('Network Data'!$C$6=1, 'Network Data'!C46=0,'Network Data'!D46=1,'Network Data'!G46&gt;0, 'Network Data'!M46&gt;0), SUBSTITUTE('Network Data'!B46," ",".")&amp;"_GPP &lt; "&amp;SUBSTITUTE('Network Data'!M46," ","."),"")</f>
        <v/>
      </c>
      <c r="CS40" t="str">
        <f>IF(AND('Network Data'!$C$6=1, 'Network Data'!C46=0,'Network Data'!D46=0,'Network Data'!G46&gt;0, 'Network Data'!M46&gt;0), SUBSTITUTE('Network Data'!B46," ",".")&amp;"Q &lt; "&amp;SUBSTITUTE('Network Data'!M46," ","."),IF(AND('Network Data'!$C$6=0, 'Network Data'!C46=0,'Network Data'!D46=0,'Network Data'!G46&gt;0, 'Network Data'!M46&gt;0), SUBSTITUTE('Network Data'!B46," ",".")&amp;"Q &lt; "&amp;SUBSTITUTE('Network Data'!M46," ","."),""))</f>
        <v/>
      </c>
      <c r="CT40" t="str">
        <f>IF('Network Data'!M46&lt;'Network Data'!L46, "Warning, incompatible constraint", "" )</f>
        <v/>
      </c>
      <c r="CU40" t="str">
        <f>IF(AND('Network Data'!$C$6=1, 'Network Data'!C46 = 0, 'Network Data'!D46 = 1, 'Network Data'!G46 &gt; 0, 'Network Data'!N46&gt;0), SUBSTITUTE('Network Data'!B46, " ", ".")&amp;"_NPP"&amp;" &gt; "&amp;SUBSTITUTE('Network Data'!N46, ",","."), "")</f>
        <v/>
      </c>
      <c r="CV40" t="str">
        <f>IF(AND('Network Data'!$C$6=1, 'Network Data'!C46 = 0, 'Network Data'!D46 = 0, 'Network Data'!G46 &gt; 0, 'Network Data'!N46&gt;0), SUBSTITUTE('Network Data'!B46, " ", ".")&amp;"_P"&amp;" &gt; "&amp;SUBSTITUTE('Network Data'!N46, ",","."), IF(AND('Network Data'!$C$6=0, 'Network Data'!C46 = 0, 'Network Data'!G46 &gt; 0, 'Network Data'!N46&gt;0), SUBSTITUTE('Network Data'!B46, " ", ".")&amp;"_P"&amp;" &gt; "&amp;SUBSTITUTE('Network Data'!N46, ",","."),""))</f>
        <v/>
      </c>
      <c r="CW40" t="str">
        <f>IF(AND('Network Data'!$C$6=1, 'Network Data'!C46 = 0, 'Network Data'!D46 = 1, 'Network Data'!G46 &gt; 0, 'Network Data'!O46&gt;0), SUBSTITUTE('Network Data'!B46, " ", ".")&amp;"_NPP"&amp;" &lt; "&amp;SUBSTITUTE('Network Data'!O46, ",","."), "")</f>
        <v/>
      </c>
      <c r="CX40" t="str">
        <f>IF(AND('Network Data'!$C$6=1, 'Network Data'!C46 = 0, 'Network Data'!D46 = 0, 'Network Data'!G46 &gt; 0, 'Network Data'!O46&gt;0), SUBSTITUTE('Network Data'!B46, " ", ".")&amp;"_P"&amp;" &lt; "&amp;SUBSTITUTE('Network Data'!O46, ",","."), IF(AND('Network Data'!$C$6=0, 'Network Data'!C46 = 0, 'Network Data'!G46 &gt; 0, 'Network Data'!O46&gt;0), SUBSTITUTE('Network Data'!B46, " ", ".")&amp;"_P"&amp;" &lt; "&amp;SUBSTITUTE('Network Data'!O46, ",","."),""))</f>
        <v/>
      </c>
      <c r="CY40" t="str">
        <f>IF('Network Data'!O46&lt;'Network Data'!N46, "Warning, incompatible constraint", "" )</f>
        <v/>
      </c>
      <c r="CZ40" t="str">
        <f>IF(AND('Network Data'!$C$6 = 1, 'Network Data'!C46 = 0, 'Network Data'!D46 = 1, 'Network Data'!G46 &gt; 0, 'Network Data'!P46 &gt; 0), SUBSTITUTE('Network Data'!B46, " ", ".")&amp;"_R &gt; "&amp;SUBSTITUTE('Network Data'!P46, ",","."),"")</f>
        <v/>
      </c>
      <c r="DA40" t="str">
        <f>IF(AND('Network Data'!$C$6 = 1, 'Network Data'!C46 = 0, 'Network Data'!D46 = 0, 'Network Data'!G46 &gt; 0, 'Network Data'!P46 &gt; 0), SUBSTITUTE('Network Data'!B46, " ", ".")&amp;"_R &gt; "&amp;SUBSTITUTE('Network Data'!P46, ",","."),"")</f>
        <v/>
      </c>
      <c r="DB40" t="str">
        <f>IF(AND('Network Data'!$C$6 = 1, 'Network Data'!C46 = 0, 'Network Data'!D46 = 1, 'Network Data'!G46 &gt; 0, 'Network Data'!Q46 &gt; 0), SUBSTITUTE('Network Data'!B46, " ", ".")&amp;"_R &lt; "&amp;SUBSTITUTE('Network Data'!Q46, ",","."),"")</f>
        <v/>
      </c>
      <c r="DC40" t="str">
        <f>IF(AND('Network Data'!$C$6 = 1, 'Network Data'!C46 = 0, 'Network Data'!D46 = 0, 'Network Data'!G46 &gt; 0, 'Network Data'!Q46 &gt; 0), SUBSTITUTE('Network Data'!B46, " ", ".")&amp;"_R &lt; "&amp;SUBSTITUTE('Network Data'!Q46, ",","."),"")</f>
        <v/>
      </c>
      <c r="DD40" t="str">
        <f>IF(AND('Network Data'!$C$7 = 1, 'Network Data'!C46 = 0, 'Network Data'!D46 =1, 'Network Data'!G46 &gt; 0, 'Network Data'!R46 &gt; 0), SUBSTITUTE('Network Data'!B46, ",",".")&amp;"_U &gt; "&amp;SUBSTITUTE('Network Data'!R46, ",","."),"")</f>
        <v/>
      </c>
      <c r="DE40" t="str">
        <f>IF(AND('Network Data'!$C$7 = 1, 'Network Data'!C46 = 0, 'Network Data'!D46 =0, 'Network Data'!G46 &gt; 0, 'Network Data'!R46 &gt; 0), SUBSTITUTE('Network Data'!B46, ",",".")&amp;"_U &gt; "&amp;SUBSTITUTE('Network Data'!R46, ",","."),"")</f>
        <v/>
      </c>
      <c r="DF40" t="str">
        <f>IF(AND('Network Data'!$C$7 = 1, 'Network Data'!C46 = 0, 'Network Data'!D46 = 1, 'Network Data'!G46 &gt; 0, 'Network Data'!S46 &gt; 0), SUBSTITUTE('Network Data'!B46, ",",".")&amp;"_U &lt; "&amp;SUBSTITUTE('Network Data'!S46, ",","."),"")</f>
        <v/>
      </c>
      <c r="DG40" t="str">
        <f>IF(AND('Network Data'!$C$7 = 1, 'Network Data'!C46 = 0, 'Network Data'!D46 = 0, 'Network Data'!G46 &gt; 0, 'Network Data'!S46 &gt; 0), SUBSTITUTE('Network Data'!B46, ",",".")&amp;"_U &lt; "&amp;SUBSTITUTE('Network Data'!S46, ",","."),"")</f>
        <v/>
      </c>
      <c r="DJ40" t="str">
        <f>IF(AND('Network Data'!C46 = 0, 'Network Data'!E46 = 1,'Network Data'!G46 &gt; 0, 'Network Data'!H46 &gt; 0), SUBSTITUTE('Network Data'!B46, " ", ".")&amp;"_IN &gt; "&amp;SUBSTITUTE('Network Data'!H46,",","."), IF(AND('Network Data'!C46 = 1, 'Network Data'!E46 = 1,'Network Data'!G46 &gt; 0, 'Network Data'!H46 &gt; 0), SUBSTITUTE('Network Data'!B46, " ", ".")&amp;"NLNode_IN &gt; "&amp;SUBSTITUTE('Network Data'!H46,",","."), ""))</f>
        <v/>
      </c>
      <c r="DL40" t="str">
        <f>IF(AND('Network Data'!C46 = 0, 'Network Data'!E46 = 1,'Network Data'!G46 &gt; 0, 'Network Data'!I46 &gt; 0), SUBSTITUTE('Network Data'!B46, " ", ".")&amp;"_IN &lt; "&amp;SUBSTITUTE('Network Data'!I46,",","."), IF(AND('Network Data'!C46 = 1, 'Network Data'!E46 = 1,'Network Data'!G46 &gt; 0, 'Network Data'!H46 &gt; 0), SUBSTITUTE('Network Data'!B46, " ", ".")&amp;"NLNode_IN &lt; "&amp;SUBSTITUTE('Network Data'!I46,",","."), ""))</f>
        <v/>
      </c>
      <c r="DP40" t="str">
        <f>IF(AND('Network Data'!C46 = 0, 'Network Data'!F46 = 1,'Network Data'!G46 &gt; 0, 'Network Data'!J46 &gt; 0), SUBSTITUTE('Network Data'!B46, " ", ".")&amp;"_EX &gt; "&amp;SUBSTITUTE('Network Data'!J46,",","."), IF(AND('Network Data'!C46 = 1, 'Network Data'!F46 = 1,'Network Data'!G46 &gt; 0, 'Network Data'!J46 &gt; 0), SUBSTITUTE('Network Data'!B46, " ", ".")&amp;"NLNode_EX &gt; "&amp;SUBSTITUTE('Network Data'!J46,",","."), ""))</f>
        <v/>
      </c>
      <c r="DR40" t="str">
        <f>IF(AND('Network Data'!C46 = 0, 'Network Data'!F46 = 1,'Network Data'!G46 &gt; 0, 'Network Data'!K46 &gt; 0), SUBSTITUTE('Network Data'!B46, " ", ".")&amp;"_EX &lt; "&amp;SUBSTITUTE('Network Data'!K46,",","."), IF(AND('Network Data'!C46 = 1, 'Network Data'!F46 = 1,'Network Data'!G46 &gt; 0, 'Network Data'!K46 &gt; 0), SUBSTITUTE('Network Data'!B46, " ", ".")&amp;"NLNode_EX &lt; "&amp;SUBSTITUTE('Network Data'!K46,",","."), ""))</f>
        <v/>
      </c>
      <c r="DV40" t="str">
        <f>IF(AND('Network Data'!C46=0, 'Network Data'!D46=0, 'Network Data'!G46&gt;0, 'Network Data'!T46&gt;0), SUBSTITUTE('Network Data'!B46," ",".")&amp;"_AE &gt; "&amp;SUBSTITUTE('Network Data'!T46,",","."),"")</f>
        <v/>
      </c>
      <c r="DW40" t="str">
        <f>IF(AND('Network Data'!C46=0, 'Network Data'!D46=0, 'Network Data'!G46&gt;0, 'Network Data'!U46&gt;0), SUBSTITUTE('Network Data'!B46," ",".")&amp;"_AE &lt; "&amp;SUBSTITUTE('Network Data'!U46,",","."),"")</f>
        <v/>
      </c>
      <c r="EA40" t="str">
        <f>IF(AND('Network Data'!X46 &gt;0), 'Network Data'!X46, "")</f>
        <v/>
      </c>
      <c r="EB40" s="22"/>
      <c r="EC40" s="22"/>
      <c r="FD40"/>
      <c r="FE40"/>
      <c r="FF40"/>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row>
    <row r="41" spans="1:218" x14ac:dyDescent="0.3">
      <c r="A41" s="7">
        <v>36</v>
      </c>
      <c r="B41" t="str">
        <f>IF(AND('Network Data'!C47 = 0, 'Network Data'!G47 &gt;0), SUBSTITUTE('Network Data'!B47, " ", ""), IF(AND('Network Data'!C47 = 1, 'Network Data'!G47 &gt; 0), SUBSTITUTE('Network Data'!B47&amp;"NLNode", " ",""), ""))</f>
        <v/>
      </c>
      <c r="H41" s="98"/>
      <c r="AE41" t="str">
        <f>IF(AND('Network Data'!C47 = 0, 'Network Data'!G47 &gt;0), SUBSTITUTE('Network Data'!B47, " ", "")&amp;" = "&amp;SUBSTITUTE('Network Data'!G47, ",", "."), "")</f>
        <v/>
      </c>
      <c r="AF41" t="str">
        <f>IF(AND('Network Data'!C47 = 1, 'Network Data'!G47 &gt;0), SUBSTITUTE('Network Data'!B47, " ", "")&amp;"NLNode"&amp;" = "&amp;SUBSTITUTE('Network Data'!G47, ",", "."), "")</f>
        <v/>
      </c>
      <c r="AM41" t="str">
        <f>IF(AND('Network Data'!C47 = 0, 'Network Data'!G47 &gt; 0, 'Network Data'!E47 = 1), SUBSTITUTE('Network Data'!B47, " ", "")&amp;"Input", IF(AND('Network Data'!C47 = 1, 'Network Data'!G47 &gt; 0, 'Network Data'!E47 = 1), SUBSTITUTE('Network Data'!B47, " ", "")&amp;"NLNodeInput",""))</f>
        <v/>
      </c>
      <c r="AN41" t="str">
        <f>IF(AND('Network Data'!C47 = 0, 'Network Data'!G47 &gt; 0, 'Network Data'!F47 = 1), SUBSTITUTE('Network Data'!B47, " ", "")&amp;"Export", IF(AND('Network Data'!C47 = 1, 'Network Data'!G47 &gt; 0, 'Network Data'!F47 = 1), SUBSTITUTE('Network Data'!B47, " ", "")&amp;"NLNodeExport",""))</f>
        <v/>
      </c>
      <c r="AV41" t="str">
        <f>IF(AND('Network Data'!$C$6=1, 'Network Data'!C47 = 0, 'Network Data'!D47=1,'Network Data'!G47&gt;0,'Network Data'!E47=1), SUBSTITUTE('Network Data'!B47," ","")&amp;"_GPP"&amp;" = "&amp;"Flowto("&amp;SUBSTITUTE('Network Data'!B47," ","")&amp;")"&amp;" - "&amp;SUBSTITUTE('Network Data'!B47," ","")&amp;"_IN", IF(AND('Network Data'!$C$6=1, 'Network Data'!C47 = 0, 'Network Data'!D47=1,'Network Data'!G47&gt;0,'Network Data'!E47=0), SUBSTITUTE('Network Data'!B47," ","")&amp;"_GPP"&amp;" = "&amp;"Flowto("&amp;SUBSTITUTE('Network Data'!B47," ","")&amp;")", IF(OR('Network Data'!$C$6=1, 'Network Data'!$C$6=0), IF(AND('Network Data'!C47 = 0,'Network Data'!G47&gt;0,'Network Data'!E47=1), SUBSTITUTE('Network Data'!B47," ","")&amp;"_Q"&amp;" = "&amp;"Flowto("&amp;SUBSTITUTE('Network Data'!B47," ","")&amp;")"&amp;" - "&amp;SUBSTITUTE('Network Data'!B47," ","")&amp;"_IN", IF(AND('Network Data'!C47 = 0,'Network Data'!G47&gt;0,'Network Data'!E47=0), SUBSTITUTE('Network Data'!B47," ","")&amp;"_Q"&amp;" = "&amp;"Flowto("&amp;SUBSTITUTE('Network Data'!B47," ","")&amp;")","")))))</f>
        <v/>
      </c>
      <c r="AZ41" t="str">
        <f>IF(AND('Network Data'!$C$6=1,'Network Data'!$C$7=1,'Network Data'!C47 = 0,'Network Data'!D47 = 1,'Network Data'!G47&gt;0,'Network Data'!F47=1),SUBSTITUTE('Network Data'!B47," ","")&amp;"_NPP"&amp;" = Flowfrom("&amp;SUBSTITUTE('Network Data'!B47," ","")&amp;") - "&amp;SUBSTITUTE('Network Data'!B47," ","")&amp;"_R"&amp;" - "&amp;SUBSTITUTE('Network Data'!B47," ","")&amp;"_U"&amp;" - "&amp;SUBSTITUTE('Network Data'!B47," ","")&amp;"_EX", IF(AND('Network Data'!$C$6=1,'Network Data'!$C$7=0,'Network Data'!C47 = 0,'Network Data'!D47 = 1,'Network Data'!G47&gt;0,'Network Data'!F47=1),SUBSTITUTE('Network Data'!B47," ","")&amp;"_NPP"&amp;" = Flowfrom("&amp;SUBSTITUTE('Network Data'!B47," ","")&amp;") - "&amp;SUBSTITUTE('Network Data'!B47," ","")&amp;"_R - "&amp;SUBSTITUTE('Network Data'!B47," ","")&amp;"_EX", IF(AND('Network Data'!$C$6=0,'Network Data'!$C$7=1,'Network Data'!C47 = 0,'Network Data'!D47 = 1,'Network Data'!G47&gt;0,'Network Data'!F47=0),SUBSTITUTE('Network Data'!B47," ","")&amp;"_NPP"&amp;" = Flowfrom("&amp;SUBSTITUTE('Network Data'!B47," ","")&amp;") - "&amp;SUBSTITUTE('Network Data'!B47," ","")&amp;"_U - "&amp;SUBSTITUTE('Network Data'!B47," ","")&amp;"_EX", IF(AND('Network Data'!$C$6=1,'Network Data'!$C$7=0,'Network Data'!C47 = 0,'Network Data'!D47 = 1,'Network Data'!G47&gt;0,'Network Data'!F47=0),SUBSTITUTE('Network Data'!B47," ","")&amp;"_NPP"&amp;" = Flowfrom("&amp;SUBSTITUTE('Network Data'!B47," ","")&amp;") - "&amp;SUBSTITUTE('Network Data'!B47," ","")&amp;"_R", IF(AND('Network Data'!$C$6=0,'Network Data'!$C$7=0,'Network Data'!C47 = 0,'Network Data'!D47 = 1,'Network Data'!G47&gt;0,'Network Data'!F47=1),SUBSTITUTE('Network Data'!B47," ","")&amp;"_NPP"&amp;" = Flowfrom("&amp;SUBSTITUTE('Network Data'!B47," ","")&amp;") - "&amp;SUBSTITUTE('Network Data'!B47," ","")&amp;"_EX", IF(AND('Network Data'!$C$6=1,'Network Data'!$C$7=1,'Network Data'!C47 = 0,'Network Data'!D47 = 1,'Network Data'!G47&gt;0,'Network Data'!F47=0),SUBSTITUTE('Network Data'!B47," ","")&amp;"_NPP"&amp;" = Flowfrom("&amp;SUBSTITUTE('Network Data'!B47," ","")&amp;") - "&amp;SUBSTITUTE('Network Data'!B47," ","")&amp;"_R"&amp;" - "&amp;SUBSTITUTE('Network Data'!B47," ","")&amp;"_U", IF(AND('Network Data'!$C$6=0,'Network Data'!$C$7=0,'Network Data'!C47 = 0,'Network Data'!D47 = 1,'Network Data'!G47&gt;0,'Network Data'!F47=0),SUBSTITUTE('Network Data'!B47," ","")&amp;"_NPP"&amp;" = Flowfrom("&amp;SUBSTITUTE('Network Data'!B47," ","")&amp;") ", IF(AND('Network Data'!$C$6=1,'Network Data'!$C$7=1,'Network Data'!C47 = 0,'Network Data'!D47 = 0,'Network Data'!G47&gt;0,'Network Data'!F47=1),SUBSTITUTE('Network Data'!B47," ","")&amp;"_P"&amp;" = Flowfrom("&amp;SUBSTITUTE('Network Data'!B47," ","")&amp;") - "&amp;SUBSTITUTE('Network Data'!B47," ","")&amp;"_R"&amp;" - "&amp;SUBSTITUTE('Network Data'!B47," ","")&amp;"_U"&amp;" - "&amp;SUBSTITUTE('Network Data'!B47," ","")&amp;"_EX", IF(AND('Network Data'!$C$6=1,'Network Data'!$C$7=0,'Network Data'!C47 = 0,'Network Data'!D47 = 0,'Network Data'!G47&gt;0,'Network Data'!F47=1),SUBSTITUTE('Network Data'!B47," ","")&amp;"_P"&amp;" = Flowfrom("&amp;SUBSTITUTE('Network Data'!B47," ","")&amp;") - "&amp;SUBSTITUTE('Network Data'!B47," ","")&amp;"_R - "&amp;SUBSTITUTE('Network Data'!B47," ","")&amp;"_EX", IF(AND('Network Data'!$C$6=0,'Network Data'!$C$7=1,'Network Data'!C47 = 0,'Network Data'!D47 = 0,'Network Data'!G47&gt;0,'Network Data'!F47=0),SUBSTITUTE('Network Data'!B47," ","")&amp;"_P"&amp;" = Flowfrom("&amp;SUBSTITUTE('Network Data'!B47," ","")&amp;") - "&amp;SUBSTITUTE('Network Data'!B47," ","")&amp;"_U - "&amp;SUBSTITUTE('Network Data'!B47," ","")&amp;"_EX", IF(AND('Network Data'!$C$6=1,'Network Data'!$C$7=0,'Network Data'!C47 = 0,'Network Data'!D47 = 0,'Network Data'!G47&gt;0,'Network Data'!F47=0),SUBSTITUTE('Network Data'!B47," ","")&amp;"_P"&amp;" = Flowfrom("&amp;SUBSTITUTE('Network Data'!B47," ","")&amp;") - "&amp;SUBSTITUTE('Network Data'!B47," ","")&amp;"_R", IF(AND('Network Data'!$C$6=0,'Network Data'!$C$7=0,'Network Data'!C47 = 0,'Network Data'!D47 = 0,'Network Data'!G47&gt;0,'Network Data'!F47=1),SUBSTITUTE('Network Data'!B47," ","")&amp;"_P"&amp;" = Flowfrom("&amp;SUBSTITUTE('Network Data'!B47," ","")&amp;") - "&amp;SUBSTITUTE('Network Data'!B47," ","")&amp;"_EX", IF(AND('Network Data'!$C$6=1,'Network Data'!$C$7=1,'Network Data'!C47 = 0,'Network Data'!D47 = 0,'Network Data'!G47&gt;0,'Network Data'!F47=0),SUBSTITUTE('Network Data'!B47," ","")&amp;"_P"&amp;" = Flowfrom("&amp;SUBSTITUTE('Network Data'!B47," ","")&amp;") - "&amp;SUBSTITUTE('Network Data'!B47," ","")&amp;"_R"&amp;" - "&amp;SUBSTITUTE('Network Data'!B47," ","")&amp;"_U", IF(AND('Network Data'!$C$6=0,'Network Data'!$C$7=0,'Network Data'!C47 = 0,'Network Data'!D47 = 0,'Network Data'!G47&gt;0,'Network Data'!F47=0),SUBSTITUTE('Network Data'!B47," ","")&amp;"_P"&amp;" = Flowfrom("&amp;SUBSTITUTE('Network Data'!B47," ","")&amp;") ", ""))))))))))))))</f>
        <v/>
      </c>
      <c r="BD41" t="str">
        <f>IF(AND('Network Data'!$C$6=1,'Network Data'!$C$7=1,'Network Data'!C47 = 0, 'Network Data'!D47=1,'Network Data'!F47=1,'Network Data'!G47&gt;0), SUBSTITUTE('Network Data'!B47," ","")&amp;"_U"&amp;" = Flowto("&amp;SUBSTITUTE('Network Data'!B47," ","")&amp;") - "&amp;SUBSTITUTE('Network Data'!B47," ","")&amp;"_NPP"&amp;" - "&amp;SUBSTITUTE('Network Data'!B47," ","")&amp;"_R"&amp;" - "&amp;SUBSTITUTE('Network Data'!B47," ","")&amp;"_EX", IF(AND('Network Data'!$C$6=0,'Network Data'!$C$7=1,'Network Data'!C47 = 0, 'Network Data'!D47=1,'Network Data'!F47=1,'Network Data'!G47&gt;0), SUBSTITUTE('Network Data'!B47," ","")&amp;"_U"&amp;" = Flowto("&amp;SUBSTITUTE('Network Data'!B47," ","")&amp;") - "&amp;SUBSTITUTE('Network Data'!B47," ","")&amp;"_P"&amp;" - "&amp;SUBSTITUTE('Network Data'!B47," ","")&amp;"_EX", IF(AND('Network Data'!$C$6=0,'Network Data'!$C$7=1,'Network Data'!C47 = 0, 'Network Data'!D47=1,'Network Data'!F47=0,'Network Data'!G47&gt;0), SUBSTITUTE('Network Data'!B47," ","")&amp;"_U"&amp;" = Flowto("&amp;SUBSTITUTE('Network Data'!B47," ","")&amp;") - "&amp;SUBSTITUTE('Network Data'!B47," ","")&amp;"_P",IF(AND('Network Data'!$C$6=1,'Network Data'!$C$7=1,'Network Data'!C47 = 0, 'Network Data'!D47=0,'Network Data'!F47=1,'Network Data'!G47&gt;0), SUBSTITUTE('Network Data'!B47," ","")&amp;"_U"&amp;" = Flowto("&amp;SUBSTITUTE('Network Data'!B47," ","")&amp;") - "&amp;SUBSTITUTE('Network Data'!B47," ","")&amp;"_P"&amp;" - "&amp;SUBSTITUTE('Network Data'!B47," ","")&amp;"_R"&amp;" - "&amp;SUBSTITUTE('Network Data'!B47," ","")&amp;"_EX", IF(AND('Network Data'!$C$6=0,'Network Data'!$C$7=1,'Network Data'!C47 = 0, 'Network Data'!D47=0,'Network Data'!F47=1,'Network Data'!G47&gt;0), SUBSTITUTE('Network Data'!B47," ","")&amp;"_U"&amp;" = Flowto("&amp;SUBSTITUTE('Network Data'!B47," ","")&amp;") - "&amp;SUBSTITUTE('Network Data'!B47," ","")&amp;"_P"&amp;" - "&amp;SUBSTITUTE('Network Data'!B47," ","")&amp;"_EX", IF(AND('Network Data'!$C$6=0,'Network Data'!$C$7=1,'Network Data'!C47 = 0, 'Network Data'!D47=0,'Network Data'!F47=0,'Network Data'!G47&gt;0), SUBSTITUTE('Network Data'!B47," ","")&amp;"_U"&amp;" = Flowto("&amp;SUBSTITUTE('Network Data'!B47," ","")&amp;") - "&amp;SUBSTITUTE('Network Data'!B47," ","")&amp;"_P",IF(AND('Network Data'!$C$6=1,'Network Data'!$C$7=1,'Network Data'!C47 = 0, 'Network Data'!D47=0,'Network Data'!F47=0,'Network Data'!G47&gt;0), SUBSTITUTE('Network Data'!B47," ","")&amp;"_U"&amp;" = Flowto("&amp;SUBSTITUTE('Network Data'!B47," ","")&amp;") - "&amp;SUBSTITUTE('Network Data'!B47," ","")&amp;"_P - "&amp;SUBSTITUTE('Network Data'!B47," ","")&amp;"_R","")))))))</f>
        <v/>
      </c>
      <c r="BH41" t="str">
        <f>IF(AND('Network Data'!$C$6 = 1, 'Network Data'!C47 = 0, 'Network Data'!D47 = 0,'Network Data'!G47 &gt; 0, 'Network Data'!T47 &gt; 0),SUBSTITUTE('Network Data'!B47," ","")&amp;"_AE"&amp;" = "&amp;SUBSTITUTE('Network Data'!B47," ","")&amp;"_P"&amp;" + "&amp;SUBSTITUTE('Network Data'!B47," ","")&amp;"_R", IF(AND('Network Data'!$C$6 = 0, 'Network Data'!C47 = 0, 'Network Data'!D47 = 0,'Network Data'!G47 &gt; 0, 'Network Data'!T47 &gt; 0),SUBSTITUTE('Network Data'!B47," ","")&amp;" = "&amp;SUBSTITUTE('Network Data'!B47," ","")&amp;"_P",IF(AND('Network Data'!$C$6 = 1, 'Network Data'!C47 = 0, 'Network Data'!D47 = 0,'Network Data'!G47 &gt; 0, 'Network Data'!U47 &gt; 0),SUBSTITUTE('Network Data'!B47," ","")&amp;"_AE"&amp;" = "&amp;SUBSTITUTE('Network Data'!B47," ","")&amp;"_P"&amp;" + "&amp;SUBSTITUTE('Network Data'!B47," ","")&amp;"_R", IF(AND('Network Data'!$C$6 = 0, 'Network Data'!C47 = 0, 'Network Data'!D47 = 0,'Network Data'!G47 &gt; 0, 'Network Data'!U47 &gt; 0),SUBSTITUTE('Network Data'!B47," ","")&amp;" = "&amp;SUBSTITUTE('Network Data'!B47," ","")&amp;"_P",""))))</f>
        <v/>
      </c>
      <c r="BL41" t="str">
        <f xml:space="preserve"> IF('Network Data'!W47 &gt; 0, 'Network Data'!W47, "")</f>
        <v/>
      </c>
      <c r="BR41" t="str">
        <f>IF('Network Data'!V47&gt;0,SUBSTITUTE('Network Data'!V47, ",",""),"")</f>
        <v/>
      </c>
      <c r="BZ41" t="str">
        <f>IF(AND('Network Data'!$C$6=1,'Network Data'!C47=0,'Network Data'!D47=1,'Network Data'!G47&gt;0),SUBSTITUTE('Network Data'!B47," ","")&amp;"_GPP: CO2 -&gt; "&amp;SUBSTITUTE('Network Data'!B47," ",""),"")</f>
        <v/>
      </c>
      <c r="CB41" s="98"/>
      <c r="CD41" t="str">
        <f>IF(AND('Network Data'!$C$6 = 1,'Network Data'!C47 = 0, 'Network Data'!D47 = 1, 'Network Data'!G47 &gt; 0), SUBSTITUTE('Network Data'!B47, " ", "")&amp;"_R: "&amp;SUBSTITUTE('Network Data'!B47, " ", "")&amp;" -&gt; CO2", "")</f>
        <v/>
      </c>
      <c r="CE41" t="str">
        <f>IF(AND('Network Data'!$C$6 = 1,'Network Data'!C47 = 0, 'Network Data'!D47 = 0, 'Network Data'!G47 &gt; 0), SUBSTITUTE('Network Data'!B47, " ", "")&amp;"_R: "&amp;SUBSTITUTE('Network Data'!B47, " ", "")&amp;" -&gt; CO2", "")</f>
        <v/>
      </c>
      <c r="CG41" s="98"/>
      <c r="CI41" t="str">
        <f>IF(AND('Network Data'!C47 = 1, 'Network Data'!E47 = 1, 'Network Data'!G47 &gt; 0), SUBSTITUTE('Network Data'!B47, " ", "")&amp;"NLNode_IN: "&amp;SUBSTITUTE('Network Data'!B47, " ", "")&amp;"NLNodeInput -&gt; "&amp;SUBSTITUTE('Network Data'!B47, ",", "")&amp;"NLNode", IF(AND('Network Data'!C47 = 0, 'Network Data'!E47 = 1, 'Network Data'!G47 &gt; 0), SUBSTITUTE('Network Data'!B47, " ", "")&amp;"_IN: "&amp;SUBSTITUTE('Network Data'!B47, " ", "")&amp;"Input -&gt; "&amp;SUBSTITUTE('Network Data'!B47, ",", ""),""))</f>
        <v/>
      </c>
      <c r="CK41" s="98"/>
      <c r="CM41" t="str">
        <f>IF(AND('Network Data'!C47 = 1, 'Network Data'!F47 = 1, 'Network Data'!G47 &gt; 0), SUBSTITUTE('Network Data'!B47, " ", "")&amp;"NLNode_EX: "&amp;SUBSTITUTE('Network Data'!B47, " ", "")&amp;"NLNode -&gt; "&amp;SUBSTITUTE('Network Data'!B47, ",", "")&amp;"NLNodeExport", IF(AND('Network Data'!C47 = 0, 'Network Data'!F47 = 1, 'Network Data'!G47 &gt; 0), SUBSTITUTE('Network Data'!B47, " ", "")&amp;"_EX: "&amp;SUBSTITUTE('Network Data'!B47, " ", "")&amp;" -&gt; "&amp;SUBSTITUTE('Network Data'!B47, ",", "")&amp;"Export",""))</f>
        <v/>
      </c>
      <c r="CP41" t="str">
        <f>IF(AND('Network Data'!$C$6=1, 'Network Data'!C47=0,'Network Data'!D47=1,'Network Data'!G47&gt;0, 'Network Data'!L47&gt;0), SUBSTITUTE('Network Data'!B47," ",".")&amp;"_GPP &gt; "&amp;SUBSTITUTE('Network Data'!L47," ","."), IF(AND('Network Data'!$C$6=1, 'Network Data'!C47=0,'Network Data'!D47=0,'Network Data'!G47&gt;0, 'Network Data'!L47&gt;0), SUBSTITUTE('Network Data'!B47," ",".")&amp;"Q &gt; "&amp;SUBSTITUTE('Network Data'!L47," ","."), IF(AND('Network Data'!$C$6=0, 'Network Data'!C47=0,'Network Data'!D47=0,'Network Data'!G47&gt;0, 'Network Data'!L47&gt;0), SUBSTITUTE('Network Data'!B47," ",".")&amp;"Q &gt; "&amp;SUBSTITUTE('Network Data'!L47," ","."),"")))</f>
        <v/>
      </c>
      <c r="CQ41" t="str">
        <f>IF(AND('Network Data'!$C$6=1, 'Network Data'!C47=0,'Network Data'!D47=0,'Network Data'!G47&gt;0, 'Network Data'!L47&gt;0), SUBSTITUTE('Network Data'!B47," ",".")&amp;"Q &gt; "&amp;SUBSTITUTE('Network Data'!L47," ","."), IF(AND('Network Data'!$C$6=0, 'Network Data'!C47=0,'Network Data'!D47=0,'Network Data'!G47&gt;0, 'Network Data'!L47&gt;0), SUBSTITUTE('Network Data'!B47," ",".")&amp;"Q &gt; "&amp;SUBSTITUTE('Network Data'!L47," ","."),""))</f>
        <v/>
      </c>
      <c r="CR41" t="str">
        <f>IF(AND('Network Data'!$C$6=1, 'Network Data'!C47=0,'Network Data'!D47=1,'Network Data'!G47&gt;0, 'Network Data'!M47&gt;0), SUBSTITUTE('Network Data'!B47," ",".")&amp;"_GPP &lt; "&amp;SUBSTITUTE('Network Data'!M47," ","."),"")</f>
        <v/>
      </c>
      <c r="CS41" t="str">
        <f>IF(AND('Network Data'!$C$6=1, 'Network Data'!C47=0,'Network Data'!D47=0,'Network Data'!G47&gt;0, 'Network Data'!M47&gt;0), SUBSTITUTE('Network Data'!B47," ",".")&amp;"Q &lt; "&amp;SUBSTITUTE('Network Data'!M47," ","."),IF(AND('Network Data'!$C$6=0, 'Network Data'!C47=0,'Network Data'!D47=0,'Network Data'!G47&gt;0, 'Network Data'!M47&gt;0), SUBSTITUTE('Network Data'!B47," ",".")&amp;"Q &lt; "&amp;SUBSTITUTE('Network Data'!M47," ","."),""))</f>
        <v/>
      </c>
      <c r="CT41" t="str">
        <f>IF('Network Data'!M47&lt;'Network Data'!L47, "Warning, incompatible constraint", "" )</f>
        <v/>
      </c>
      <c r="CU41" t="str">
        <f>IF(AND('Network Data'!$C$6=1, 'Network Data'!C47 = 0, 'Network Data'!D47 = 1, 'Network Data'!G47 &gt; 0, 'Network Data'!N47&gt;0), SUBSTITUTE('Network Data'!B47, " ", ".")&amp;"_NPP"&amp;" &gt; "&amp;SUBSTITUTE('Network Data'!N47, ",","."), "")</f>
        <v/>
      </c>
      <c r="CV41" t="str">
        <f>IF(AND('Network Data'!$C$6=1, 'Network Data'!C47 = 0, 'Network Data'!D47 = 0, 'Network Data'!G47 &gt; 0, 'Network Data'!N47&gt;0), SUBSTITUTE('Network Data'!B47, " ", ".")&amp;"_P"&amp;" &gt; "&amp;SUBSTITUTE('Network Data'!N47, ",","."), IF(AND('Network Data'!$C$6=0, 'Network Data'!C47 = 0, 'Network Data'!G47 &gt; 0, 'Network Data'!N47&gt;0), SUBSTITUTE('Network Data'!B47, " ", ".")&amp;"_P"&amp;" &gt; "&amp;SUBSTITUTE('Network Data'!N47, ",","."),""))</f>
        <v/>
      </c>
      <c r="CW41" t="str">
        <f>IF(AND('Network Data'!$C$6=1, 'Network Data'!C47 = 0, 'Network Data'!D47 = 1, 'Network Data'!G47 &gt; 0, 'Network Data'!O47&gt;0), SUBSTITUTE('Network Data'!B47, " ", ".")&amp;"_NPP"&amp;" &lt; "&amp;SUBSTITUTE('Network Data'!O47, ",","."), "")</f>
        <v/>
      </c>
      <c r="CX41" t="str">
        <f>IF(AND('Network Data'!$C$6=1, 'Network Data'!C47 = 0, 'Network Data'!D47 = 0, 'Network Data'!G47 &gt; 0, 'Network Data'!O47&gt;0), SUBSTITUTE('Network Data'!B47, " ", ".")&amp;"_P"&amp;" &lt; "&amp;SUBSTITUTE('Network Data'!O47, ",","."), IF(AND('Network Data'!$C$6=0, 'Network Data'!C47 = 0, 'Network Data'!G47 &gt; 0, 'Network Data'!O47&gt;0), SUBSTITUTE('Network Data'!B47, " ", ".")&amp;"_P"&amp;" &lt; "&amp;SUBSTITUTE('Network Data'!O47, ",","."),""))</f>
        <v/>
      </c>
      <c r="CY41" t="str">
        <f>IF('Network Data'!O47&lt;'Network Data'!N47, "Warning, incompatible constraint", "" )</f>
        <v/>
      </c>
      <c r="CZ41" t="str">
        <f>IF(AND('Network Data'!$C$6 = 1, 'Network Data'!C47 = 0, 'Network Data'!D47 = 1, 'Network Data'!G47 &gt; 0, 'Network Data'!P47 &gt; 0), SUBSTITUTE('Network Data'!B47, " ", ".")&amp;"_R &gt; "&amp;SUBSTITUTE('Network Data'!P47, ",","."),"")</f>
        <v/>
      </c>
      <c r="DA41" t="str">
        <f>IF(AND('Network Data'!$C$6 = 1, 'Network Data'!C47 = 0, 'Network Data'!D47 = 0, 'Network Data'!G47 &gt; 0, 'Network Data'!P47 &gt; 0), SUBSTITUTE('Network Data'!B47, " ", ".")&amp;"_R &gt; "&amp;SUBSTITUTE('Network Data'!P47, ",","."),"")</f>
        <v/>
      </c>
      <c r="DB41" t="str">
        <f>IF(AND('Network Data'!$C$6 = 1, 'Network Data'!C47 = 0, 'Network Data'!D47 = 1, 'Network Data'!G47 &gt; 0, 'Network Data'!Q47 &gt; 0), SUBSTITUTE('Network Data'!B47, " ", ".")&amp;"_R &lt; "&amp;SUBSTITUTE('Network Data'!Q47, ",","."),"")</f>
        <v/>
      </c>
      <c r="DC41" t="str">
        <f>IF(AND('Network Data'!$C$6 = 1, 'Network Data'!C47 = 0, 'Network Data'!D47 = 0, 'Network Data'!G47 &gt; 0, 'Network Data'!Q47 &gt; 0), SUBSTITUTE('Network Data'!B47, " ", ".")&amp;"_R &lt; "&amp;SUBSTITUTE('Network Data'!Q47, ",","."),"")</f>
        <v/>
      </c>
      <c r="DD41" t="str">
        <f>IF(AND('Network Data'!$C$7 = 1, 'Network Data'!C47 = 0, 'Network Data'!D47 =1, 'Network Data'!G47 &gt; 0, 'Network Data'!R47 &gt; 0), SUBSTITUTE('Network Data'!B47, ",",".")&amp;"_U &gt; "&amp;SUBSTITUTE('Network Data'!R47, ",","."),"")</f>
        <v/>
      </c>
      <c r="DE41" t="str">
        <f>IF(AND('Network Data'!$C$7 = 1, 'Network Data'!C47 = 0, 'Network Data'!D47 =0, 'Network Data'!G47 &gt; 0, 'Network Data'!R47 &gt; 0), SUBSTITUTE('Network Data'!B47, ",",".")&amp;"_U &gt; "&amp;SUBSTITUTE('Network Data'!R47, ",","."),"")</f>
        <v/>
      </c>
      <c r="DF41" t="str">
        <f>IF(AND('Network Data'!$C$7 = 1, 'Network Data'!C47 = 0, 'Network Data'!D47 = 1, 'Network Data'!G47 &gt; 0, 'Network Data'!S47 &gt; 0), SUBSTITUTE('Network Data'!B47, ",",".")&amp;"_U &lt; "&amp;SUBSTITUTE('Network Data'!S47, ",","."),"")</f>
        <v/>
      </c>
      <c r="DG41" t="str">
        <f>IF(AND('Network Data'!$C$7 = 1, 'Network Data'!C47 = 0, 'Network Data'!D47 = 0, 'Network Data'!G47 &gt; 0, 'Network Data'!S47 &gt; 0), SUBSTITUTE('Network Data'!B47, ",",".")&amp;"_U &lt; "&amp;SUBSTITUTE('Network Data'!S47, ",","."),"")</f>
        <v/>
      </c>
      <c r="DJ41" t="str">
        <f>IF(AND('Network Data'!C47 = 0, 'Network Data'!E47 = 1,'Network Data'!G47 &gt; 0, 'Network Data'!H47 &gt; 0), SUBSTITUTE('Network Data'!B47, " ", ".")&amp;"_IN &gt; "&amp;SUBSTITUTE('Network Data'!H47,",","."), IF(AND('Network Data'!C47 = 1, 'Network Data'!E47 = 1,'Network Data'!G47 &gt; 0, 'Network Data'!H47 &gt; 0), SUBSTITUTE('Network Data'!B47, " ", ".")&amp;"NLNode_IN &gt; "&amp;SUBSTITUTE('Network Data'!H47,",","."), ""))</f>
        <v/>
      </c>
      <c r="DL41" t="str">
        <f>IF(AND('Network Data'!C47 = 0, 'Network Data'!E47 = 1,'Network Data'!G47 &gt; 0, 'Network Data'!I47 &gt; 0), SUBSTITUTE('Network Data'!B47, " ", ".")&amp;"_IN &lt; "&amp;SUBSTITUTE('Network Data'!I47,",","."), IF(AND('Network Data'!C47 = 1, 'Network Data'!E47 = 1,'Network Data'!G47 &gt; 0, 'Network Data'!H47 &gt; 0), SUBSTITUTE('Network Data'!B47, " ", ".")&amp;"NLNode_IN &lt; "&amp;SUBSTITUTE('Network Data'!I47,",","."), ""))</f>
        <v/>
      </c>
      <c r="DP41" t="str">
        <f>IF(AND('Network Data'!C47 = 0, 'Network Data'!F47 = 1,'Network Data'!G47 &gt; 0, 'Network Data'!J47 &gt; 0), SUBSTITUTE('Network Data'!B47, " ", ".")&amp;"_EX &gt; "&amp;SUBSTITUTE('Network Data'!J47,",","."), IF(AND('Network Data'!C47 = 1, 'Network Data'!F47 = 1,'Network Data'!G47 &gt; 0, 'Network Data'!J47 &gt; 0), SUBSTITUTE('Network Data'!B47, " ", ".")&amp;"NLNode_EX &gt; "&amp;SUBSTITUTE('Network Data'!J47,",","."), ""))</f>
        <v/>
      </c>
      <c r="DR41" t="str">
        <f>IF(AND('Network Data'!C47 = 0, 'Network Data'!F47 = 1,'Network Data'!G47 &gt; 0, 'Network Data'!K47 &gt; 0), SUBSTITUTE('Network Data'!B47, " ", ".")&amp;"_EX &lt; "&amp;SUBSTITUTE('Network Data'!K47,",","."), IF(AND('Network Data'!C47 = 1, 'Network Data'!F47 = 1,'Network Data'!G47 &gt; 0, 'Network Data'!K47 &gt; 0), SUBSTITUTE('Network Data'!B47, " ", ".")&amp;"NLNode_EX &lt; "&amp;SUBSTITUTE('Network Data'!K47,",","."), ""))</f>
        <v/>
      </c>
      <c r="DV41" t="str">
        <f>IF(AND('Network Data'!C47=0, 'Network Data'!D47=0, 'Network Data'!G47&gt;0, 'Network Data'!T47&gt;0), SUBSTITUTE('Network Data'!B47," ",".")&amp;"_AE &gt; "&amp;SUBSTITUTE('Network Data'!T47,",","."),"")</f>
        <v/>
      </c>
      <c r="DW41" t="str">
        <f>IF(AND('Network Data'!C47=0, 'Network Data'!D47=0, 'Network Data'!G47&gt;0, 'Network Data'!U47&gt;0), SUBSTITUTE('Network Data'!B47," ",".")&amp;"_AE &lt; "&amp;SUBSTITUTE('Network Data'!U47,",","."),"")</f>
        <v/>
      </c>
      <c r="EA41" t="str">
        <f>IF(AND('Network Data'!X47 &gt;0), 'Network Data'!X47, "")</f>
        <v/>
      </c>
      <c r="EB41" s="22"/>
      <c r="EC41" s="22"/>
      <c r="FD41"/>
      <c r="FE41"/>
      <c r="FF41"/>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row>
    <row r="42" spans="1:218" x14ac:dyDescent="0.3">
      <c r="A42" s="7">
        <v>37</v>
      </c>
      <c r="B42" t="str">
        <f>IF(AND('Network Data'!C48 = 0, 'Network Data'!G48 &gt;0), SUBSTITUTE('Network Data'!B48, " ", ""), IF(AND('Network Data'!C48 = 1, 'Network Data'!G48 &gt; 0), SUBSTITUTE('Network Data'!B48&amp;"NLNode", " ",""), ""))</f>
        <v/>
      </c>
      <c r="H42" s="98"/>
      <c r="AE42" t="str">
        <f>IF(AND('Network Data'!C48 = 0, 'Network Data'!G48 &gt;0), SUBSTITUTE('Network Data'!B48, " ", "")&amp;" = "&amp;SUBSTITUTE('Network Data'!G48, ",", "."), "")</f>
        <v/>
      </c>
      <c r="AF42" t="str">
        <f>IF(AND('Network Data'!C48 = 1, 'Network Data'!G48 &gt;0), SUBSTITUTE('Network Data'!B48, " ", "")&amp;"NLNode"&amp;" = "&amp;SUBSTITUTE('Network Data'!G48, ",", "."), "")</f>
        <v/>
      </c>
      <c r="AM42" t="str">
        <f>IF(AND('Network Data'!C48 = 0, 'Network Data'!G48 &gt; 0, 'Network Data'!E48 = 1), SUBSTITUTE('Network Data'!B48, " ", "")&amp;"Input", IF(AND('Network Data'!C48 = 1, 'Network Data'!G48 &gt; 0, 'Network Data'!E48 = 1), SUBSTITUTE('Network Data'!B48, " ", "")&amp;"NLNodeInput",""))</f>
        <v/>
      </c>
      <c r="AN42" t="str">
        <f>IF(AND('Network Data'!C48 = 0, 'Network Data'!G48 &gt; 0, 'Network Data'!F48 = 1), SUBSTITUTE('Network Data'!B48, " ", "")&amp;"Export", IF(AND('Network Data'!C48 = 1, 'Network Data'!G48 &gt; 0, 'Network Data'!F48 = 1), SUBSTITUTE('Network Data'!B48, " ", "")&amp;"NLNodeExport",""))</f>
        <v/>
      </c>
      <c r="AV42" t="str">
        <f>IF(AND('Network Data'!$C$6=1, 'Network Data'!C48 = 0, 'Network Data'!D48=1,'Network Data'!G48&gt;0,'Network Data'!E48=1), SUBSTITUTE('Network Data'!B48," ","")&amp;"_GPP"&amp;" = "&amp;"Flowto("&amp;SUBSTITUTE('Network Data'!B48," ","")&amp;")"&amp;" - "&amp;SUBSTITUTE('Network Data'!B48," ","")&amp;"_IN", IF(AND('Network Data'!$C$6=1, 'Network Data'!C48 = 0, 'Network Data'!D48=1,'Network Data'!G48&gt;0,'Network Data'!E48=0), SUBSTITUTE('Network Data'!B48," ","")&amp;"_GPP"&amp;" = "&amp;"Flowto("&amp;SUBSTITUTE('Network Data'!B48," ","")&amp;")", IF(OR('Network Data'!$C$6=1, 'Network Data'!$C$6=0), IF(AND('Network Data'!C48 = 0,'Network Data'!G48&gt;0,'Network Data'!E48=1), SUBSTITUTE('Network Data'!B48," ","")&amp;"_Q"&amp;" = "&amp;"Flowto("&amp;SUBSTITUTE('Network Data'!B48," ","")&amp;")"&amp;" - "&amp;SUBSTITUTE('Network Data'!B48," ","")&amp;"_IN", IF(AND('Network Data'!C48 = 0,'Network Data'!G48&gt;0,'Network Data'!E48=0), SUBSTITUTE('Network Data'!B48," ","")&amp;"_Q"&amp;" = "&amp;"Flowto("&amp;SUBSTITUTE('Network Data'!B48," ","")&amp;")","")))))</f>
        <v/>
      </c>
      <c r="AZ42" t="str">
        <f>IF(AND('Network Data'!$C$6=1,'Network Data'!$C$7=1,'Network Data'!C48 = 0,'Network Data'!D48 = 1,'Network Data'!G48&gt;0,'Network Data'!F48=1),SUBSTITUTE('Network Data'!B48," ","")&amp;"_NPP"&amp;" = Flowfrom("&amp;SUBSTITUTE('Network Data'!B48," ","")&amp;") - "&amp;SUBSTITUTE('Network Data'!B48," ","")&amp;"_R"&amp;" - "&amp;SUBSTITUTE('Network Data'!B48," ","")&amp;"_U"&amp;" - "&amp;SUBSTITUTE('Network Data'!B48," ","")&amp;"_EX", IF(AND('Network Data'!$C$6=1,'Network Data'!$C$7=0,'Network Data'!C48 = 0,'Network Data'!D48 = 1,'Network Data'!G48&gt;0,'Network Data'!F48=1),SUBSTITUTE('Network Data'!B48," ","")&amp;"_NPP"&amp;" = Flowfrom("&amp;SUBSTITUTE('Network Data'!B48," ","")&amp;") - "&amp;SUBSTITUTE('Network Data'!B48," ","")&amp;"_R - "&amp;SUBSTITUTE('Network Data'!B48," ","")&amp;"_EX", IF(AND('Network Data'!$C$6=0,'Network Data'!$C$7=1,'Network Data'!C48 = 0,'Network Data'!D48 = 1,'Network Data'!G48&gt;0,'Network Data'!F48=0),SUBSTITUTE('Network Data'!B48," ","")&amp;"_NPP"&amp;" = Flowfrom("&amp;SUBSTITUTE('Network Data'!B48," ","")&amp;") - "&amp;SUBSTITUTE('Network Data'!B48," ","")&amp;"_U - "&amp;SUBSTITUTE('Network Data'!B48," ","")&amp;"_EX", IF(AND('Network Data'!$C$6=1,'Network Data'!$C$7=0,'Network Data'!C48 = 0,'Network Data'!D48 = 1,'Network Data'!G48&gt;0,'Network Data'!F48=0),SUBSTITUTE('Network Data'!B48," ","")&amp;"_NPP"&amp;" = Flowfrom("&amp;SUBSTITUTE('Network Data'!B48," ","")&amp;") - "&amp;SUBSTITUTE('Network Data'!B48," ","")&amp;"_R", IF(AND('Network Data'!$C$6=0,'Network Data'!$C$7=0,'Network Data'!C48 = 0,'Network Data'!D48 = 1,'Network Data'!G48&gt;0,'Network Data'!F48=1),SUBSTITUTE('Network Data'!B48," ","")&amp;"_NPP"&amp;" = Flowfrom("&amp;SUBSTITUTE('Network Data'!B48," ","")&amp;") - "&amp;SUBSTITUTE('Network Data'!B48," ","")&amp;"_EX", IF(AND('Network Data'!$C$6=1,'Network Data'!$C$7=1,'Network Data'!C48 = 0,'Network Data'!D48 = 1,'Network Data'!G48&gt;0,'Network Data'!F48=0),SUBSTITUTE('Network Data'!B48," ","")&amp;"_NPP"&amp;" = Flowfrom("&amp;SUBSTITUTE('Network Data'!B48," ","")&amp;") - "&amp;SUBSTITUTE('Network Data'!B48," ","")&amp;"_R"&amp;" - "&amp;SUBSTITUTE('Network Data'!B48," ","")&amp;"_U", IF(AND('Network Data'!$C$6=0,'Network Data'!$C$7=0,'Network Data'!C48 = 0,'Network Data'!D48 = 1,'Network Data'!G48&gt;0,'Network Data'!F48=0),SUBSTITUTE('Network Data'!B48," ","")&amp;"_NPP"&amp;" = Flowfrom("&amp;SUBSTITUTE('Network Data'!B48," ","")&amp;") ", IF(AND('Network Data'!$C$6=1,'Network Data'!$C$7=1,'Network Data'!C48 = 0,'Network Data'!D48 = 0,'Network Data'!G48&gt;0,'Network Data'!F48=1),SUBSTITUTE('Network Data'!B48," ","")&amp;"_P"&amp;" = Flowfrom("&amp;SUBSTITUTE('Network Data'!B48," ","")&amp;") - "&amp;SUBSTITUTE('Network Data'!B48," ","")&amp;"_R"&amp;" - "&amp;SUBSTITUTE('Network Data'!B48," ","")&amp;"_U"&amp;" - "&amp;SUBSTITUTE('Network Data'!B48," ","")&amp;"_EX", IF(AND('Network Data'!$C$6=1,'Network Data'!$C$7=0,'Network Data'!C48 = 0,'Network Data'!D48 = 0,'Network Data'!G48&gt;0,'Network Data'!F48=1),SUBSTITUTE('Network Data'!B48," ","")&amp;"_P"&amp;" = Flowfrom("&amp;SUBSTITUTE('Network Data'!B48," ","")&amp;") - "&amp;SUBSTITUTE('Network Data'!B48," ","")&amp;"_R - "&amp;SUBSTITUTE('Network Data'!B48," ","")&amp;"_EX", IF(AND('Network Data'!$C$6=0,'Network Data'!$C$7=1,'Network Data'!C48 = 0,'Network Data'!D48 = 0,'Network Data'!G48&gt;0,'Network Data'!F48=0),SUBSTITUTE('Network Data'!B48," ","")&amp;"_P"&amp;" = Flowfrom("&amp;SUBSTITUTE('Network Data'!B48," ","")&amp;") - "&amp;SUBSTITUTE('Network Data'!B48," ","")&amp;"_U - "&amp;SUBSTITUTE('Network Data'!B48," ","")&amp;"_EX", IF(AND('Network Data'!$C$6=1,'Network Data'!$C$7=0,'Network Data'!C48 = 0,'Network Data'!D48 = 0,'Network Data'!G48&gt;0,'Network Data'!F48=0),SUBSTITUTE('Network Data'!B48," ","")&amp;"_P"&amp;" = Flowfrom("&amp;SUBSTITUTE('Network Data'!B48," ","")&amp;") - "&amp;SUBSTITUTE('Network Data'!B48," ","")&amp;"_R", IF(AND('Network Data'!$C$6=0,'Network Data'!$C$7=0,'Network Data'!C48 = 0,'Network Data'!D48 = 0,'Network Data'!G48&gt;0,'Network Data'!F48=1),SUBSTITUTE('Network Data'!B48," ","")&amp;"_P"&amp;" = Flowfrom("&amp;SUBSTITUTE('Network Data'!B48," ","")&amp;") - "&amp;SUBSTITUTE('Network Data'!B48," ","")&amp;"_EX", IF(AND('Network Data'!$C$6=1,'Network Data'!$C$7=1,'Network Data'!C48 = 0,'Network Data'!D48 = 0,'Network Data'!G48&gt;0,'Network Data'!F48=0),SUBSTITUTE('Network Data'!B48," ","")&amp;"_P"&amp;" = Flowfrom("&amp;SUBSTITUTE('Network Data'!B48," ","")&amp;") - "&amp;SUBSTITUTE('Network Data'!B48," ","")&amp;"_R"&amp;" - "&amp;SUBSTITUTE('Network Data'!B48," ","")&amp;"_U", IF(AND('Network Data'!$C$6=0,'Network Data'!$C$7=0,'Network Data'!C48 = 0,'Network Data'!D48 = 0,'Network Data'!G48&gt;0,'Network Data'!F48=0),SUBSTITUTE('Network Data'!B48," ","")&amp;"_P"&amp;" = Flowfrom("&amp;SUBSTITUTE('Network Data'!B48," ","")&amp;") ", ""))))))))))))))</f>
        <v/>
      </c>
      <c r="BD42" t="str">
        <f>IF(AND('Network Data'!$C$6=1,'Network Data'!$C$7=1,'Network Data'!C48 = 0, 'Network Data'!D48=1,'Network Data'!F48=1,'Network Data'!G48&gt;0), SUBSTITUTE('Network Data'!B48," ","")&amp;"_U"&amp;" = Flowto("&amp;SUBSTITUTE('Network Data'!B48," ","")&amp;") - "&amp;SUBSTITUTE('Network Data'!B48," ","")&amp;"_NPP"&amp;" - "&amp;SUBSTITUTE('Network Data'!B48," ","")&amp;"_R"&amp;" - "&amp;SUBSTITUTE('Network Data'!B48," ","")&amp;"_EX", IF(AND('Network Data'!$C$6=0,'Network Data'!$C$7=1,'Network Data'!C48 = 0, 'Network Data'!D48=1,'Network Data'!F48=1,'Network Data'!G48&gt;0), SUBSTITUTE('Network Data'!B48," ","")&amp;"_U"&amp;" = Flowto("&amp;SUBSTITUTE('Network Data'!B48," ","")&amp;") - "&amp;SUBSTITUTE('Network Data'!B48," ","")&amp;"_P"&amp;" - "&amp;SUBSTITUTE('Network Data'!B48," ","")&amp;"_EX", IF(AND('Network Data'!$C$6=0,'Network Data'!$C$7=1,'Network Data'!C48 = 0, 'Network Data'!D48=1,'Network Data'!F48=0,'Network Data'!G48&gt;0), SUBSTITUTE('Network Data'!B48," ","")&amp;"_U"&amp;" = Flowto("&amp;SUBSTITUTE('Network Data'!B48," ","")&amp;") - "&amp;SUBSTITUTE('Network Data'!B48," ","")&amp;"_P",IF(AND('Network Data'!$C$6=1,'Network Data'!$C$7=1,'Network Data'!C48 = 0, 'Network Data'!D48=0,'Network Data'!F48=1,'Network Data'!G48&gt;0), SUBSTITUTE('Network Data'!B48," ","")&amp;"_U"&amp;" = Flowto("&amp;SUBSTITUTE('Network Data'!B48," ","")&amp;") - "&amp;SUBSTITUTE('Network Data'!B48," ","")&amp;"_P"&amp;" - "&amp;SUBSTITUTE('Network Data'!B48," ","")&amp;"_R"&amp;" - "&amp;SUBSTITUTE('Network Data'!B48," ","")&amp;"_EX", IF(AND('Network Data'!$C$6=0,'Network Data'!$C$7=1,'Network Data'!C48 = 0, 'Network Data'!D48=0,'Network Data'!F48=1,'Network Data'!G48&gt;0), SUBSTITUTE('Network Data'!B48," ","")&amp;"_U"&amp;" = Flowto("&amp;SUBSTITUTE('Network Data'!B48," ","")&amp;") - "&amp;SUBSTITUTE('Network Data'!B48," ","")&amp;"_P"&amp;" - "&amp;SUBSTITUTE('Network Data'!B48," ","")&amp;"_EX", IF(AND('Network Data'!$C$6=0,'Network Data'!$C$7=1,'Network Data'!C48 = 0, 'Network Data'!D48=0,'Network Data'!F48=0,'Network Data'!G48&gt;0), SUBSTITUTE('Network Data'!B48," ","")&amp;"_U"&amp;" = Flowto("&amp;SUBSTITUTE('Network Data'!B48," ","")&amp;") - "&amp;SUBSTITUTE('Network Data'!B48," ","")&amp;"_P",IF(AND('Network Data'!$C$6=1,'Network Data'!$C$7=1,'Network Data'!C48 = 0, 'Network Data'!D48=0,'Network Data'!F48=0,'Network Data'!G48&gt;0), SUBSTITUTE('Network Data'!B48," ","")&amp;"_U"&amp;" = Flowto("&amp;SUBSTITUTE('Network Data'!B48," ","")&amp;") - "&amp;SUBSTITUTE('Network Data'!B48," ","")&amp;"_P - "&amp;SUBSTITUTE('Network Data'!B48," ","")&amp;"_R","")))))))</f>
        <v/>
      </c>
      <c r="BH42" t="str">
        <f>IF(AND('Network Data'!$C$6 = 1, 'Network Data'!C48 = 0, 'Network Data'!D48 = 0,'Network Data'!G48 &gt; 0, 'Network Data'!T48 &gt; 0),SUBSTITUTE('Network Data'!B48," ","")&amp;"_AE"&amp;" = "&amp;SUBSTITUTE('Network Data'!B48," ","")&amp;"_P"&amp;" + "&amp;SUBSTITUTE('Network Data'!B48," ","")&amp;"_R", IF(AND('Network Data'!$C$6 = 0, 'Network Data'!C48 = 0, 'Network Data'!D48 = 0,'Network Data'!G48 &gt; 0, 'Network Data'!T48 &gt; 0),SUBSTITUTE('Network Data'!B48," ","")&amp;" = "&amp;SUBSTITUTE('Network Data'!B48," ","")&amp;"_P",IF(AND('Network Data'!$C$6 = 1, 'Network Data'!C48 = 0, 'Network Data'!D48 = 0,'Network Data'!G48 &gt; 0, 'Network Data'!U48 &gt; 0),SUBSTITUTE('Network Data'!B48," ","")&amp;"_AE"&amp;" = "&amp;SUBSTITUTE('Network Data'!B48," ","")&amp;"_P"&amp;" + "&amp;SUBSTITUTE('Network Data'!B48," ","")&amp;"_R", IF(AND('Network Data'!$C$6 = 0, 'Network Data'!C48 = 0, 'Network Data'!D48 = 0,'Network Data'!G48 &gt; 0, 'Network Data'!U48 &gt; 0),SUBSTITUTE('Network Data'!B48," ","")&amp;" = "&amp;SUBSTITUTE('Network Data'!B48," ","")&amp;"_P",""))))</f>
        <v/>
      </c>
      <c r="BL42" t="str">
        <f xml:space="preserve"> IF('Network Data'!W48 &gt; 0, 'Network Data'!W48, "")</f>
        <v/>
      </c>
      <c r="BR42" t="str">
        <f>IF('Network Data'!V48&gt;0,SUBSTITUTE('Network Data'!V48, ",",""),"")</f>
        <v/>
      </c>
      <c r="BZ42" t="str">
        <f>IF(AND('Network Data'!$C$6=1,'Network Data'!C48=0,'Network Data'!D48=1,'Network Data'!G48&gt;0),SUBSTITUTE('Network Data'!B48," ","")&amp;"_GPP: CO2 -&gt; "&amp;SUBSTITUTE('Network Data'!B48," ",""),"")</f>
        <v/>
      </c>
      <c r="CB42" s="98"/>
      <c r="CD42" t="str">
        <f>IF(AND('Network Data'!$C$6 = 1,'Network Data'!C48 = 0, 'Network Data'!D48 = 1, 'Network Data'!G48 &gt; 0), SUBSTITUTE('Network Data'!B48, " ", "")&amp;"_R: "&amp;SUBSTITUTE('Network Data'!B48, " ", "")&amp;" -&gt; CO2", "")</f>
        <v/>
      </c>
      <c r="CE42" t="str">
        <f>IF(AND('Network Data'!$C$6 = 1,'Network Data'!C48 = 0, 'Network Data'!D48 = 0, 'Network Data'!G48 &gt; 0), SUBSTITUTE('Network Data'!B48, " ", "")&amp;"_R: "&amp;SUBSTITUTE('Network Data'!B48, " ", "")&amp;" -&gt; CO2", "")</f>
        <v/>
      </c>
      <c r="CG42" s="98"/>
      <c r="CI42" t="str">
        <f>IF(AND('Network Data'!C48 = 1, 'Network Data'!E48 = 1, 'Network Data'!G48 &gt; 0), SUBSTITUTE('Network Data'!B48, " ", "")&amp;"NLNode_IN: "&amp;SUBSTITUTE('Network Data'!B48, " ", "")&amp;"NLNodeInput -&gt; "&amp;SUBSTITUTE('Network Data'!B48, ",", "")&amp;"NLNode", IF(AND('Network Data'!C48 = 0, 'Network Data'!E48 = 1, 'Network Data'!G48 &gt; 0), SUBSTITUTE('Network Data'!B48, " ", "")&amp;"_IN: "&amp;SUBSTITUTE('Network Data'!B48, " ", "")&amp;"Input -&gt; "&amp;SUBSTITUTE('Network Data'!B48, ",", ""),""))</f>
        <v/>
      </c>
      <c r="CK42" s="98"/>
      <c r="CM42" t="str">
        <f>IF(AND('Network Data'!C48 = 1, 'Network Data'!F48 = 1, 'Network Data'!G48 &gt; 0), SUBSTITUTE('Network Data'!B48, " ", "")&amp;"NLNode_EX: "&amp;SUBSTITUTE('Network Data'!B48, " ", "")&amp;"NLNode -&gt; "&amp;SUBSTITUTE('Network Data'!B48, ",", "")&amp;"NLNodeExport", IF(AND('Network Data'!C48 = 0, 'Network Data'!F48 = 1, 'Network Data'!G48 &gt; 0), SUBSTITUTE('Network Data'!B48, " ", "")&amp;"_EX: "&amp;SUBSTITUTE('Network Data'!B48, " ", "")&amp;" -&gt; "&amp;SUBSTITUTE('Network Data'!B48, ",", "")&amp;"Export",""))</f>
        <v/>
      </c>
      <c r="CP42" t="str">
        <f>IF(AND('Network Data'!$C$6=1, 'Network Data'!C48=0,'Network Data'!D48=1,'Network Data'!G48&gt;0, 'Network Data'!L48&gt;0), SUBSTITUTE('Network Data'!B48," ",".")&amp;"_GPP &gt; "&amp;SUBSTITUTE('Network Data'!L48," ","."), IF(AND('Network Data'!$C$6=1, 'Network Data'!C48=0,'Network Data'!D48=0,'Network Data'!G48&gt;0, 'Network Data'!L48&gt;0), SUBSTITUTE('Network Data'!B48," ",".")&amp;"Q &gt; "&amp;SUBSTITUTE('Network Data'!L48," ","."), IF(AND('Network Data'!$C$6=0, 'Network Data'!C48=0,'Network Data'!D48=0,'Network Data'!G48&gt;0, 'Network Data'!L48&gt;0), SUBSTITUTE('Network Data'!B48," ",".")&amp;"Q &gt; "&amp;SUBSTITUTE('Network Data'!L48," ","."),"")))</f>
        <v/>
      </c>
      <c r="CQ42" t="str">
        <f>IF(AND('Network Data'!$C$6=1, 'Network Data'!C48=0,'Network Data'!D48=0,'Network Data'!G48&gt;0, 'Network Data'!L48&gt;0), SUBSTITUTE('Network Data'!B48," ",".")&amp;"Q &gt; "&amp;SUBSTITUTE('Network Data'!L48," ","."), IF(AND('Network Data'!$C$6=0, 'Network Data'!C48=0,'Network Data'!D48=0,'Network Data'!G48&gt;0, 'Network Data'!L48&gt;0), SUBSTITUTE('Network Data'!B48," ",".")&amp;"Q &gt; "&amp;SUBSTITUTE('Network Data'!L48," ","."),""))</f>
        <v/>
      </c>
      <c r="CR42" t="str">
        <f>IF(AND('Network Data'!$C$6=1, 'Network Data'!C48=0,'Network Data'!D48=1,'Network Data'!G48&gt;0, 'Network Data'!M48&gt;0), SUBSTITUTE('Network Data'!B48," ",".")&amp;"_GPP &lt; "&amp;SUBSTITUTE('Network Data'!M48," ","."),"")</f>
        <v/>
      </c>
      <c r="CS42" t="str">
        <f>IF(AND('Network Data'!$C$6=1, 'Network Data'!C48=0,'Network Data'!D48=0,'Network Data'!G48&gt;0, 'Network Data'!M48&gt;0), SUBSTITUTE('Network Data'!B48," ",".")&amp;"Q &lt; "&amp;SUBSTITUTE('Network Data'!M48," ","."),IF(AND('Network Data'!$C$6=0, 'Network Data'!C48=0,'Network Data'!D48=0,'Network Data'!G48&gt;0, 'Network Data'!M48&gt;0), SUBSTITUTE('Network Data'!B48," ",".")&amp;"Q &lt; "&amp;SUBSTITUTE('Network Data'!M48," ","."),""))</f>
        <v/>
      </c>
      <c r="CT42" t="str">
        <f>IF('Network Data'!M48&lt;'Network Data'!L48, "Warning, incompatible constraint", "" )</f>
        <v/>
      </c>
      <c r="CU42" t="str">
        <f>IF(AND('Network Data'!$C$6=1, 'Network Data'!C48 = 0, 'Network Data'!D48 = 1, 'Network Data'!G48 &gt; 0, 'Network Data'!N48&gt;0), SUBSTITUTE('Network Data'!B48, " ", ".")&amp;"_NPP"&amp;" &gt; "&amp;SUBSTITUTE('Network Data'!N48, ",","."), "")</f>
        <v/>
      </c>
      <c r="CV42" t="str">
        <f>IF(AND('Network Data'!$C$6=1, 'Network Data'!C48 = 0, 'Network Data'!D48 = 0, 'Network Data'!G48 &gt; 0, 'Network Data'!N48&gt;0), SUBSTITUTE('Network Data'!B48, " ", ".")&amp;"_P"&amp;" &gt; "&amp;SUBSTITUTE('Network Data'!N48, ",","."), IF(AND('Network Data'!$C$6=0, 'Network Data'!C48 = 0, 'Network Data'!G48 &gt; 0, 'Network Data'!N48&gt;0), SUBSTITUTE('Network Data'!B48, " ", ".")&amp;"_P"&amp;" &gt; "&amp;SUBSTITUTE('Network Data'!N48, ",","."),""))</f>
        <v/>
      </c>
      <c r="CW42" t="str">
        <f>IF(AND('Network Data'!$C$6=1, 'Network Data'!C48 = 0, 'Network Data'!D48 = 1, 'Network Data'!G48 &gt; 0, 'Network Data'!O48&gt;0), SUBSTITUTE('Network Data'!B48, " ", ".")&amp;"_NPP"&amp;" &lt; "&amp;SUBSTITUTE('Network Data'!O48, ",","."), "")</f>
        <v/>
      </c>
      <c r="CX42" t="str">
        <f>IF(AND('Network Data'!$C$6=1, 'Network Data'!C48 = 0, 'Network Data'!D48 = 0, 'Network Data'!G48 &gt; 0, 'Network Data'!O48&gt;0), SUBSTITUTE('Network Data'!B48, " ", ".")&amp;"_P"&amp;" &lt; "&amp;SUBSTITUTE('Network Data'!O48, ",","."), IF(AND('Network Data'!$C$6=0, 'Network Data'!C48 = 0, 'Network Data'!G48 &gt; 0, 'Network Data'!O48&gt;0), SUBSTITUTE('Network Data'!B48, " ", ".")&amp;"_P"&amp;" &lt; "&amp;SUBSTITUTE('Network Data'!O48, ",","."),""))</f>
        <v/>
      </c>
      <c r="CY42" t="str">
        <f>IF('Network Data'!O48&lt;'Network Data'!N48, "Warning, incompatible constraint", "" )</f>
        <v/>
      </c>
      <c r="CZ42" t="str">
        <f>IF(AND('Network Data'!$C$6 = 1, 'Network Data'!C48 = 0, 'Network Data'!D48 = 1, 'Network Data'!G48 &gt; 0, 'Network Data'!P48 &gt; 0), SUBSTITUTE('Network Data'!B48, " ", ".")&amp;"_R &gt; "&amp;SUBSTITUTE('Network Data'!P48, ",","."),"")</f>
        <v/>
      </c>
      <c r="DA42" t="str">
        <f>IF(AND('Network Data'!$C$6 = 1, 'Network Data'!C48 = 0, 'Network Data'!D48 = 0, 'Network Data'!G48 &gt; 0, 'Network Data'!P48 &gt; 0), SUBSTITUTE('Network Data'!B48, " ", ".")&amp;"_R &gt; "&amp;SUBSTITUTE('Network Data'!P48, ",","."),"")</f>
        <v/>
      </c>
      <c r="DB42" t="str">
        <f>IF(AND('Network Data'!$C$6 = 1, 'Network Data'!C48 = 0, 'Network Data'!D48 = 1, 'Network Data'!G48 &gt; 0, 'Network Data'!Q48 &gt; 0), SUBSTITUTE('Network Data'!B48, " ", ".")&amp;"_R &lt; "&amp;SUBSTITUTE('Network Data'!Q48, ",","."),"")</f>
        <v/>
      </c>
      <c r="DC42" t="str">
        <f>IF(AND('Network Data'!$C$6 = 1, 'Network Data'!C48 = 0, 'Network Data'!D48 = 0, 'Network Data'!G48 &gt; 0, 'Network Data'!Q48 &gt; 0), SUBSTITUTE('Network Data'!B48, " ", ".")&amp;"_R &lt; "&amp;SUBSTITUTE('Network Data'!Q48, ",","."),"")</f>
        <v/>
      </c>
      <c r="DD42" t="str">
        <f>IF(AND('Network Data'!$C$7 = 1, 'Network Data'!C48 = 0, 'Network Data'!D48 =1, 'Network Data'!G48 &gt; 0, 'Network Data'!R48 &gt; 0), SUBSTITUTE('Network Data'!B48, ",",".")&amp;"_U &gt; "&amp;SUBSTITUTE('Network Data'!R48, ",","."),"")</f>
        <v/>
      </c>
      <c r="DE42" t="str">
        <f>IF(AND('Network Data'!$C$7 = 1, 'Network Data'!C48 = 0, 'Network Data'!D48 =0, 'Network Data'!G48 &gt; 0, 'Network Data'!R48 &gt; 0), SUBSTITUTE('Network Data'!B48, ",",".")&amp;"_U &gt; "&amp;SUBSTITUTE('Network Data'!R48, ",","."),"")</f>
        <v/>
      </c>
      <c r="DF42" t="str">
        <f>IF(AND('Network Data'!$C$7 = 1, 'Network Data'!C48 = 0, 'Network Data'!D48 = 1, 'Network Data'!G48 &gt; 0, 'Network Data'!S48 &gt; 0), SUBSTITUTE('Network Data'!B48, ",",".")&amp;"_U &lt; "&amp;SUBSTITUTE('Network Data'!S48, ",","."),"")</f>
        <v/>
      </c>
      <c r="DG42" t="str">
        <f>IF(AND('Network Data'!$C$7 = 1, 'Network Data'!C48 = 0, 'Network Data'!D48 = 0, 'Network Data'!G48 &gt; 0, 'Network Data'!S48 &gt; 0), SUBSTITUTE('Network Data'!B48, ",",".")&amp;"_U &lt; "&amp;SUBSTITUTE('Network Data'!S48, ",","."),"")</f>
        <v/>
      </c>
      <c r="DJ42" t="str">
        <f>IF(AND('Network Data'!C48 = 0, 'Network Data'!E48 = 1,'Network Data'!G48 &gt; 0, 'Network Data'!H48 &gt; 0), SUBSTITUTE('Network Data'!B48, " ", ".")&amp;"_IN &gt; "&amp;SUBSTITUTE('Network Data'!H48,",","."), IF(AND('Network Data'!C48 = 1, 'Network Data'!E48 = 1,'Network Data'!G48 &gt; 0, 'Network Data'!H48 &gt; 0), SUBSTITUTE('Network Data'!B48, " ", ".")&amp;"NLNode_IN &gt; "&amp;SUBSTITUTE('Network Data'!H48,",","."), ""))</f>
        <v/>
      </c>
      <c r="DL42" t="str">
        <f>IF(AND('Network Data'!C48 = 0, 'Network Data'!E48 = 1,'Network Data'!G48 &gt; 0, 'Network Data'!I48 &gt; 0), SUBSTITUTE('Network Data'!B48, " ", ".")&amp;"_IN &lt; "&amp;SUBSTITUTE('Network Data'!I48,",","."), IF(AND('Network Data'!C48 = 1, 'Network Data'!E48 = 1,'Network Data'!G48 &gt; 0, 'Network Data'!H48 &gt; 0), SUBSTITUTE('Network Data'!B48, " ", ".")&amp;"NLNode_IN &lt; "&amp;SUBSTITUTE('Network Data'!I48,",","."), ""))</f>
        <v/>
      </c>
      <c r="DP42" t="str">
        <f>IF(AND('Network Data'!C48 = 0, 'Network Data'!F48 = 1,'Network Data'!G48 &gt; 0, 'Network Data'!J48 &gt; 0), SUBSTITUTE('Network Data'!B48, " ", ".")&amp;"_EX &gt; "&amp;SUBSTITUTE('Network Data'!J48,",","."), IF(AND('Network Data'!C48 = 1, 'Network Data'!F48 = 1,'Network Data'!G48 &gt; 0, 'Network Data'!J48 &gt; 0), SUBSTITUTE('Network Data'!B48, " ", ".")&amp;"NLNode_EX &gt; "&amp;SUBSTITUTE('Network Data'!J48,",","."), ""))</f>
        <v/>
      </c>
      <c r="DR42" t="str">
        <f>IF(AND('Network Data'!C48 = 0, 'Network Data'!F48 = 1,'Network Data'!G48 &gt; 0, 'Network Data'!K48 &gt; 0), SUBSTITUTE('Network Data'!B48, " ", ".")&amp;"_EX &lt; "&amp;SUBSTITUTE('Network Data'!K48,",","."), IF(AND('Network Data'!C48 = 1, 'Network Data'!F48 = 1,'Network Data'!G48 &gt; 0, 'Network Data'!K48 &gt; 0), SUBSTITUTE('Network Data'!B48, " ", ".")&amp;"NLNode_EX &lt; "&amp;SUBSTITUTE('Network Data'!K48,",","."), ""))</f>
        <v/>
      </c>
      <c r="DV42" t="str">
        <f>IF(AND('Network Data'!C48=0, 'Network Data'!D48=0, 'Network Data'!G48&gt;0, 'Network Data'!T48&gt;0), SUBSTITUTE('Network Data'!B48," ",".")&amp;"_AE &gt; "&amp;SUBSTITUTE('Network Data'!T48,",","."),"")</f>
        <v/>
      </c>
      <c r="DW42" t="str">
        <f>IF(AND('Network Data'!C48=0, 'Network Data'!D48=0, 'Network Data'!G48&gt;0, 'Network Data'!U48&gt;0), SUBSTITUTE('Network Data'!B48," ",".")&amp;"_AE &lt; "&amp;SUBSTITUTE('Network Data'!U48,",","."),"")</f>
        <v/>
      </c>
      <c r="EA42" t="str">
        <f>IF(AND('Network Data'!X48 &gt;0), 'Network Data'!X48, "")</f>
        <v/>
      </c>
      <c r="EB42" s="22"/>
      <c r="EC42" s="22"/>
      <c r="FD42"/>
      <c r="FE42"/>
      <c r="FF42"/>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row>
    <row r="43" spans="1:218" x14ac:dyDescent="0.3">
      <c r="A43" s="7">
        <v>38</v>
      </c>
      <c r="B43" t="str">
        <f>IF(AND('Network Data'!C49 = 0, 'Network Data'!G49 &gt;0), SUBSTITUTE('Network Data'!B49, " ", ""), IF(AND('Network Data'!C49 = 1, 'Network Data'!G49 &gt; 0), SUBSTITUTE('Network Data'!B49&amp;"NLNode", " ",""), ""))</f>
        <v/>
      </c>
      <c r="H43" s="98"/>
      <c r="AE43" t="str">
        <f>IF(AND('Network Data'!C49 = 0, 'Network Data'!G49 &gt;0), SUBSTITUTE('Network Data'!B49, " ", "")&amp;" = "&amp;SUBSTITUTE('Network Data'!G49, ",", "."), "")</f>
        <v/>
      </c>
      <c r="AF43" t="str">
        <f>IF(AND('Network Data'!C49 = 1, 'Network Data'!G49 &gt;0), SUBSTITUTE('Network Data'!B49, " ", "")&amp;"NLNode"&amp;" = "&amp;SUBSTITUTE('Network Data'!G49, ",", "."), "")</f>
        <v/>
      </c>
      <c r="AM43" t="str">
        <f>IF(AND('Network Data'!C49 = 0, 'Network Data'!G49 &gt; 0, 'Network Data'!E49 = 1), SUBSTITUTE('Network Data'!B49, " ", "")&amp;"Input", IF(AND('Network Data'!C49 = 1, 'Network Data'!G49 &gt; 0, 'Network Data'!E49 = 1), SUBSTITUTE('Network Data'!B49, " ", "")&amp;"NLNodeInput",""))</f>
        <v/>
      </c>
      <c r="AN43" t="str">
        <f>IF(AND('Network Data'!C49 = 0, 'Network Data'!G49 &gt; 0, 'Network Data'!F49 = 1), SUBSTITUTE('Network Data'!B49, " ", "")&amp;"Export", IF(AND('Network Data'!C49 = 1, 'Network Data'!G49 &gt; 0, 'Network Data'!F49 = 1), SUBSTITUTE('Network Data'!B49, " ", "")&amp;"NLNodeExport",""))</f>
        <v/>
      </c>
      <c r="AV43" t="str">
        <f>IF(AND('Network Data'!$C$6=1, 'Network Data'!C49 = 0, 'Network Data'!D49=1,'Network Data'!G49&gt;0,'Network Data'!E49=1), SUBSTITUTE('Network Data'!B49," ","")&amp;"_GPP"&amp;" = "&amp;"Flowto("&amp;SUBSTITUTE('Network Data'!B49," ","")&amp;")"&amp;" - "&amp;SUBSTITUTE('Network Data'!B49," ","")&amp;"_IN", IF(AND('Network Data'!$C$6=1, 'Network Data'!C49 = 0, 'Network Data'!D49=1,'Network Data'!G49&gt;0,'Network Data'!E49=0), SUBSTITUTE('Network Data'!B49," ","")&amp;"_GPP"&amp;" = "&amp;"Flowto("&amp;SUBSTITUTE('Network Data'!B49," ","")&amp;")", IF(OR('Network Data'!$C$6=1, 'Network Data'!$C$6=0), IF(AND('Network Data'!C49 = 0,'Network Data'!G49&gt;0,'Network Data'!E49=1), SUBSTITUTE('Network Data'!B49," ","")&amp;"_Q"&amp;" = "&amp;"Flowto("&amp;SUBSTITUTE('Network Data'!B49," ","")&amp;")"&amp;" - "&amp;SUBSTITUTE('Network Data'!B49," ","")&amp;"_IN", IF(AND('Network Data'!C49 = 0,'Network Data'!G49&gt;0,'Network Data'!E49=0), SUBSTITUTE('Network Data'!B49," ","")&amp;"_Q"&amp;" = "&amp;"Flowto("&amp;SUBSTITUTE('Network Data'!B49," ","")&amp;")","")))))</f>
        <v/>
      </c>
      <c r="AZ43" t="str">
        <f>IF(AND('Network Data'!$C$6=1,'Network Data'!$C$7=1,'Network Data'!C49 = 0,'Network Data'!D49 = 1,'Network Data'!G49&gt;0,'Network Data'!F49=1),SUBSTITUTE('Network Data'!B49," ","")&amp;"_NPP"&amp;" = Flowfrom("&amp;SUBSTITUTE('Network Data'!B49," ","")&amp;") - "&amp;SUBSTITUTE('Network Data'!B49," ","")&amp;"_R"&amp;" - "&amp;SUBSTITUTE('Network Data'!B49," ","")&amp;"_U"&amp;" - "&amp;SUBSTITUTE('Network Data'!B49," ","")&amp;"_EX", IF(AND('Network Data'!$C$6=1,'Network Data'!$C$7=0,'Network Data'!C49 = 0,'Network Data'!D49 = 1,'Network Data'!G49&gt;0,'Network Data'!F49=1),SUBSTITUTE('Network Data'!B49," ","")&amp;"_NPP"&amp;" = Flowfrom("&amp;SUBSTITUTE('Network Data'!B49," ","")&amp;") - "&amp;SUBSTITUTE('Network Data'!B49," ","")&amp;"_R - "&amp;SUBSTITUTE('Network Data'!B49," ","")&amp;"_EX", IF(AND('Network Data'!$C$6=0,'Network Data'!$C$7=1,'Network Data'!C49 = 0,'Network Data'!D49 = 1,'Network Data'!G49&gt;0,'Network Data'!F49=0),SUBSTITUTE('Network Data'!B49," ","")&amp;"_NPP"&amp;" = Flowfrom("&amp;SUBSTITUTE('Network Data'!B49," ","")&amp;") - "&amp;SUBSTITUTE('Network Data'!B49," ","")&amp;"_U - "&amp;SUBSTITUTE('Network Data'!B49," ","")&amp;"_EX", IF(AND('Network Data'!$C$6=1,'Network Data'!$C$7=0,'Network Data'!C49 = 0,'Network Data'!D49 = 1,'Network Data'!G49&gt;0,'Network Data'!F49=0),SUBSTITUTE('Network Data'!B49," ","")&amp;"_NPP"&amp;" = Flowfrom("&amp;SUBSTITUTE('Network Data'!B49," ","")&amp;") - "&amp;SUBSTITUTE('Network Data'!B49," ","")&amp;"_R", IF(AND('Network Data'!$C$6=0,'Network Data'!$C$7=0,'Network Data'!C49 = 0,'Network Data'!D49 = 1,'Network Data'!G49&gt;0,'Network Data'!F49=1),SUBSTITUTE('Network Data'!B49," ","")&amp;"_NPP"&amp;" = Flowfrom("&amp;SUBSTITUTE('Network Data'!B49," ","")&amp;") - "&amp;SUBSTITUTE('Network Data'!B49," ","")&amp;"_EX", IF(AND('Network Data'!$C$6=1,'Network Data'!$C$7=1,'Network Data'!C49 = 0,'Network Data'!D49 = 1,'Network Data'!G49&gt;0,'Network Data'!F49=0),SUBSTITUTE('Network Data'!B49," ","")&amp;"_NPP"&amp;" = Flowfrom("&amp;SUBSTITUTE('Network Data'!B49," ","")&amp;") - "&amp;SUBSTITUTE('Network Data'!B49," ","")&amp;"_R"&amp;" - "&amp;SUBSTITUTE('Network Data'!B49," ","")&amp;"_U", IF(AND('Network Data'!$C$6=0,'Network Data'!$C$7=0,'Network Data'!C49 = 0,'Network Data'!D49 = 1,'Network Data'!G49&gt;0,'Network Data'!F49=0),SUBSTITUTE('Network Data'!B49," ","")&amp;"_NPP"&amp;" = Flowfrom("&amp;SUBSTITUTE('Network Data'!B49," ","")&amp;") ", IF(AND('Network Data'!$C$6=1,'Network Data'!$C$7=1,'Network Data'!C49 = 0,'Network Data'!D49 = 0,'Network Data'!G49&gt;0,'Network Data'!F49=1),SUBSTITUTE('Network Data'!B49," ","")&amp;"_P"&amp;" = Flowfrom("&amp;SUBSTITUTE('Network Data'!B49," ","")&amp;") - "&amp;SUBSTITUTE('Network Data'!B49," ","")&amp;"_R"&amp;" - "&amp;SUBSTITUTE('Network Data'!B49," ","")&amp;"_U"&amp;" - "&amp;SUBSTITUTE('Network Data'!B49," ","")&amp;"_EX", IF(AND('Network Data'!$C$6=1,'Network Data'!$C$7=0,'Network Data'!C49 = 0,'Network Data'!D49 = 0,'Network Data'!G49&gt;0,'Network Data'!F49=1),SUBSTITUTE('Network Data'!B49," ","")&amp;"_P"&amp;" = Flowfrom("&amp;SUBSTITUTE('Network Data'!B49," ","")&amp;") - "&amp;SUBSTITUTE('Network Data'!B49," ","")&amp;"_R - "&amp;SUBSTITUTE('Network Data'!B49," ","")&amp;"_EX", IF(AND('Network Data'!$C$6=0,'Network Data'!$C$7=1,'Network Data'!C49 = 0,'Network Data'!D49 = 0,'Network Data'!G49&gt;0,'Network Data'!F49=0),SUBSTITUTE('Network Data'!B49," ","")&amp;"_P"&amp;" = Flowfrom("&amp;SUBSTITUTE('Network Data'!B49," ","")&amp;") - "&amp;SUBSTITUTE('Network Data'!B49," ","")&amp;"_U - "&amp;SUBSTITUTE('Network Data'!B49," ","")&amp;"_EX", IF(AND('Network Data'!$C$6=1,'Network Data'!$C$7=0,'Network Data'!C49 = 0,'Network Data'!D49 = 0,'Network Data'!G49&gt;0,'Network Data'!F49=0),SUBSTITUTE('Network Data'!B49," ","")&amp;"_P"&amp;" = Flowfrom("&amp;SUBSTITUTE('Network Data'!B49," ","")&amp;") - "&amp;SUBSTITUTE('Network Data'!B49," ","")&amp;"_R", IF(AND('Network Data'!$C$6=0,'Network Data'!$C$7=0,'Network Data'!C49 = 0,'Network Data'!D49 = 0,'Network Data'!G49&gt;0,'Network Data'!F49=1),SUBSTITUTE('Network Data'!B49," ","")&amp;"_P"&amp;" = Flowfrom("&amp;SUBSTITUTE('Network Data'!B49," ","")&amp;") - "&amp;SUBSTITUTE('Network Data'!B49," ","")&amp;"_EX", IF(AND('Network Data'!$C$6=1,'Network Data'!$C$7=1,'Network Data'!C49 = 0,'Network Data'!D49 = 0,'Network Data'!G49&gt;0,'Network Data'!F49=0),SUBSTITUTE('Network Data'!B49," ","")&amp;"_P"&amp;" = Flowfrom("&amp;SUBSTITUTE('Network Data'!B49," ","")&amp;") - "&amp;SUBSTITUTE('Network Data'!B49," ","")&amp;"_R"&amp;" - "&amp;SUBSTITUTE('Network Data'!B49," ","")&amp;"_U", IF(AND('Network Data'!$C$6=0,'Network Data'!$C$7=0,'Network Data'!C49 = 0,'Network Data'!D49 = 0,'Network Data'!G49&gt;0,'Network Data'!F49=0),SUBSTITUTE('Network Data'!B49," ","")&amp;"_P"&amp;" = Flowfrom("&amp;SUBSTITUTE('Network Data'!B49," ","")&amp;") ", ""))))))))))))))</f>
        <v/>
      </c>
      <c r="BD43" t="str">
        <f>IF(AND('Network Data'!$C$6=1,'Network Data'!$C$7=1,'Network Data'!C49 = 0, 'Network Data'!D49=1,'Network Data'!F49=1,'Network Data'!G49&gt;0), SUBSTITUTE('Network Data'!B49," ","")&amp;"_U"&amp;" = Flowto("&amp;SUBSTITUTE('Network Data'!B49," ","")&amp;") - "&amp;SUBSTITUTE('Network Data'!B49," ","")&amp;"_NPP"&amp;" - "&amp;SUBSTITUTE('Network Data'!B49," ","")&amp;"_R"&amp;" - "&amp;SUBSTITUTE('Network Data'!B49," ","")&amp;"_EX", IF(AND('Network Data'!$C$6=0,'Network Data'!$C$7=1,'Network Data'!C49 = 0, 'Network Data'!D49=1,'Network Data'!F49=1,'Network Data'!G49&gt;0), SUBSTITUTE('Network Data'!B49," ","")&amp;"_U"&amp;" = Flowto("&amp;SUBSTITUTE('Network Data'!B49," ","")&amp;") - "&amp;SUBSTITUTE('Network Data'!B49," ","")&amp;"_P"&amp;" - "&amp;SUBSTITUTE('Network Data'!B49," ","")&amp;"_EX", IF(AND('Network Data'!$C$6=0,'Network Data'!$C$7=1,'Network Data'!C49 = 0, 'Network Data'!D49=1,'Network Data'!F49=0,'Network Data'!G49&gt;0), SUBSTITUTE('Network Data'!B49," ","")&amp;"_U"&amp;" = Flowto("&amp;SUBSTITUTE('Network Data'!B49," ","")&amp;") - "&amp;SUBSTITUTE('Network Data'!B49," ","")&amp;"_P",IF(AND('Network Data'!$C$6=1,'Network Data'!$C$7=1,'Network Data'!C49 = 0, 'Network Data'!D49=0,'Network Data'!F49=1,'Network Data'!G49&gt;0), SUBSTITUTE('Network Data'!B49," ","")&amp;"_U"&amp;" = Flowto("&amp;SUBSTITUTE('Network Data'!B49," ","")&amp;") - "&amp;SUBSTITUTE('Network Data'!B49," ","")&amp;"_P"&amp;" - "&amp;SUBSTITUTE('Network Data'!B49," ","")&amp;"_R"&amp;" - "&amp;SUBSTITUTE('Network Data'!B49," ","")&amp;"_EX", IF(AND('Network Data'!$C$6=0,'Network Data'!$C$7=1,'Network Data'!C49 = 0, 'Network Data'!D49=0,'Network Data'!F49=1,'Network Data'!G49&gt;0), SUBSTITUTE('Network Data'!B49," ","")&amp;"_U"&amp;" = Flowto("&amp;SUBSTITUTE('Network Data'!B49," ","")&amp;") - "&amp;SUBSTITUTE('Network Data'!B49," ","")&amp;"_P"&amp;" - "&amp;SUBSTITUTE('Network Data'!B49," ","")&amp;"_EX", IF(AND('Network Data'!$C$6=0,'Network Data'!$C$7=1,'Network Data'!C49 = 0, 'Network Data'!D49=0,'Network Data'!F49=0,'Network Data'!G49&gt;0), SUBSTITUTE('Network Data'!B49," ","")&amp;"_U"&amp;" = Flowto("&amp;SUBSTITUTE('Network Data'!B49," ","")&amp;") - "&amp;SUBSTITUTE('Network Data'!B49," ","")&amp;"_P",IF(AND('Network Data'!$C$6=1,'Network Data'!$C$7=1,'Network Data'!C49 = 0, 'Network Data'!D49=0,'Network Data'!F49=0,'Network Data'!G49&gt;0), SUBSTITUTE('Network Data'!B49," ","")&amp;"_U"&amp;" = Flowto("&amp;SUBSTITUTE('Network Data'!B49," ","")&amp;") - "&amp;SUBSTITUTE('Network Data'!B49," ","")&amp;"_P - "&amp;SUBSTITUTE('Network Data'!B49," ","")&amp;"_R","")))))))</f>
        <v/>
      </c>
      <c r="BH43" t="str">
        <f>IF(AND('Network Data'!$C$6 = 1, 'Network Data'!C49 = 0, 'Network Data'!D49 = 0,'Network Data'!G49 &gt; 0, 'Network Data'!T49 &gt; 0),SUBSTITUTE('Network Data'!B49," ","")&amp;"_AE"&amp;" = "&amp;SUBSTITUTE('Network Data'!B49," ","")&amp;"_P"&amp;" + "&amp;SUBSTITUTE('Network Data'!B49," ","")&amp;"_R", IF(AND('Network Data'!$C$6 = 0, 'Network Data'!C49 = 0, 'Network Data'!D49 = 0,'Network Data'!G49 &gt; 0, 'Network Data'!T49 &gt; 0),SUBSTITUTE('Network Data'!B49," ","")&amp;" = "&amp;SUBSTITUTE('Network Data'!B49," ","")&amp;"_P",IF(AND('Network Data'!$C$6 = 1, 'Network Data'!C49 = 0, 'Network Data'!D49 = 0,'Network Data'!G49 &gt; 0, 'Network Data'!U49 &gt; 0),SUBSTITUTE('Network Data'!B49," ","")&amp;"_AE"&amp;" = "&amp;SUBSTITUTE('Network Data'!B49," ","")&amp;"_P"&amp;" + "&amp;SUBSTITUTE('Network Data'!B49," ","")&amp;"_R", IF(AND('Network Data'!$C$6 = 0, 'Network Data'!C49 = 0, 'Network Data'!D49 = 0,'Network Data'!G49 &gt; 0, 'Network Data'!U49 &gt; 0),SUBSTITUTE('Network Data'!B49," ","")&amp;" = "&amp;SUBSTITUTE('Network Data'!B49," ","")&amp;"_P",""))))</f>
        <v/>
      </c>
      <c r="BL43" t="str">
        <f xml:space="preserve"> IF('Network Data'!W49 &gt; 0, 'Network Data'!W49, "")</f>
        <v/>
      </c>
      <c r="BR43" t="str">
        <f>IF('Network Data'!V49&gt;0,SUBSTITUTE('Network Data'!V49, ",",""),"")</f>
        <v/>
      </c>
      <c r="BZ43" t="str">
        <f>IF(AND('Network Data'!$C$6=1,'Network Data'!C49=0,'Network Data'!D49=1,'Network Data'!G49&gt;0),SUBSTITUTE('Network Data'!B49," ","")&amp;"_GPP: CO2 -&gt; "&amp;SUBSTITUTE('Network Data'!B49," ",""),"")</f>
        <v/>
      </c>
      <c r="CB43" s="98"/>
      <c r="CD43" t="str">
        <f>IF(AND('Network Data'!$C$6 = 1,'Network Data'!C49 = 0, 'Network Data'!D49 = 1, 'Network Data'!G49 &gt; 0), SUBSTITUTE('Network Data'!B49, " ", "")&amp;"_R: "&amp;SUBSTITUTE('Network Data'!B49, " ", "")&amp;" -&gt; CO2", "")</f>
        <v/>
      </c>
      <c r="CE43" t="str">
        <f>IF(AND('Network Data'!$C$6 = 1,'Network Data'!C49 = 0, 'Network Data'!D49 = 0, 'Network Data'!G49 &gt; 0), SUBSTITUTE('Network Data'!B49, " ", "")&amp;"_R: "&amp;SUBSTITUTE('Network Data'!B49, " ", "")&amp;" -&gt; CO2", "")</f>
        <v/>
      </c>
      <c r="CG43" s="98"/>
      <c r="CI43" t="str">
        <f>IF(AND('Network Data'!C49 = 1, 'Network Data'!E49 = 1, 'Network Data'!G49 &gt; 0), SUBSTITUTE('Network Data'!B49, " ", "")&amp;"NLNode_IN: "&amp;SUBSTITUTE('Network Data'!B49, " ", "")&amp;"NLNodeInput -&gt; "&amp;SUBSTITUTE('Network Data'!B49, ",", "")&amp;"NLNode", IF(AND('Network Data'!C49 = 0, 'Network Data'!E49 = 1, 'Network Data'!G49 &gt; 0), SUBSTITUTE('Network Data'!B49, " ", "")&amp;"_IN: "&amp;SUBSTITUTE('Network Data'!B49, " ", "")&amp;"Input -&gt; "&amp;SUBSTITUTE('Network Data'!B49, ",", ""),""))</f>
        <v/>
      </c>
      <c r="CK43" s="98"/>
      <c r="CM43" t="str">
        <f>IF(AND('Network Data'!C49 = 1, 'Network Data'!F49 = 1, 'Network Data'!G49 &gt; 0), SUBSTITUTE('Network Data'!B49, " ", "")&amp;"NLNode_EX: "&amp;SUBSTITUTE('Network Data'!B49, " ", "")&amp;"NLNode -&gt; "&amp;SUBSTITUTE('Network Data'!B49, ",", "")&amp;"NLNodeExport", IF(AND('Network Data'!C49 = 0, 'Network Data'!F49 = 1, 'Network Data'!G49 &gt; 0), SUBSTITUTE('Network Data'!B49, " ", "")&amp;"_EX: "&amp;SUBSTITUTE('Network Data'!B49, " ", "")&amp;" -&gt; "&amp;SUBSTITUTE('Network Data'!B49, ",", "")&amp;"Export",""))</f>
        <v/>
      </c>
      <c r="CP43" t="str">
        <f>IF(AND('Network Data'!$C$6=1, 'Network Data'!C49=0,'Network Data'!D49=1,'Network Data'!G49&gt;0, 'Network Data'!L49&gt;0), SUBSTITUTE('Network Data'!B49," ",".")&amp;"_GPP &gt; "&amp;SUBSTITUTE('Network Data'!L49," ","."), IF(AND('Network Data'!$C$6=1, 'Network Data'!C49=0,'Network Data'!D49=0,'Network Data'!G49&gt;0, 'Network Data'!L49&gt;0), SUBSTITUTE('Network Data'!B49," ",".")&amp;"Q &gt; "&amp;SUBSTITUTE('Network Data'!L49," ","."), IF(AND('Network Data'!$C$6=0, 'Network Data'!C49=0,'Network Data'!D49=0,'Network Data'!G49&gt;0, 'Network Data'!L49&gt;0), SUBSTITUTE('Network Data'!B49," ",".")&amp;"Q &gt; "&amp;SUBSTITUTE('Network Data'!L49," ","."),"")))</f>
        <v/>
      </c>
      <c r="CQ43" t="str">
        <f>IF(AND('Network Data'!$C$6=1, 'Network Data'!C49=0,'Network Data'!D49=0,'Network Data'!G49&gt;0, 'Network Data'!L49&gt;0), SUBSTITUTE('Network Data'!B49," ",".")&amp;"Q &gt; "&amp;SUBSTITUTE('Network Data'!L49," ","."), IF(AND('Network Data'!$C$6=0, 'Network Data'!C49=0,'Network Data'!D49=0,'Network Data'!G49&gt;0, 'Network Data'!L49&gt;0), SUBSTITUTE('Network Data'!B49," ",".")&amp;"Q &gt; "&amp;SUBSTITUTE('Network Data'!L49," ","."),""))</f>
        <v/>
      </c>
      <c r="CR43" t="str">
        <f>IF(AND('Network Data'!$C$6=1, 'Network Data'!C49=0,'Network Data'!D49=1,'Network Data'!G49&gt;0, 'Network Data'!M49&gt;0), SUBSTITUTE('Network Data'!B49," ",".")&amp;"_GPP &lt; "&amp;SUBSTITUTE('Network Data'!M49," ","."),"")</f>
        <v/>
      </c>
      <c r="CS43" t="str">
        <f>IF(AND('Network Data'!$C$6=1, 'Network Data'!C49=0,'Network Data'!D49=0,'Network Data'!G49&gt;0, 'Network Data'!M49&gt;0), SUBSTITUTE('Network Data'!B49," ",".")&amp;"Q &lt; "&amp;SUBSTITUTE('Network Data'!M49," ","."),IF(AND('Network Data'!$C$6=0, 'Network Data'!C49=0,'Network Data'!D49=0,'Network Data'!G49&gt;0, 'Network Data'!M49&gt;0), SUBSTITUTE('Network Data'!B49," ",".")&amp;"Q &lt; "&amp;SUBSTITUTE('Network Data'!M49," ","."),""))</f>
        <v/>
      </c>
      <c r="CT43" t="str">
        <f>IF('Network Data'!M49&lt;'Network Data'!L49, "Warning, incompatible constraint", "" )</f>
        <v/>
      </c>
      <c r="CU43" t="str">
        <f>IF(AND('Network Data'!$C$6=1, 'Network Data'!C49 = 0, 'Network Data'!D49 = 1, 'Network Data'!G49 &gt; 0, 'Network Data'!N49&gt;0), SUBSTITUTE('Network Data'!B49, " ", ".")&amp;"_NPP"&amp;" &gt; "&amp;SUBSTITUTE('Network Data'!N49, ",","."), "")</f>
        <v/>
      </c>
      <c r="CV43" t="str">
        <f>IF(AND('Network Data'!$C$6=1, 'Network Data'!C49 = 0, 'Network Data'!D49 = 0, 'Network Data'!G49 &gt; 0, 'Network Data'!N49&gt;0), SUBSTITUTE('Network Data'!B49, " ", ".")&amp;"_P"&amp;" &gt; "&amp;SUBSTITUTE('Network Data'!N49, ",","."), IF(AND('Network Data'!$C$6=0, 'Network Data'!C49 = 0, 'Network Data'!G49 &gt; 0, 'Network Data'!N49&gt;0), SUBSTITUTE('Network Data'!B49, " ", ".")&amp;"_P"&amp;" &gt; "&amp;SUBSTITUTE('Network Data'!N49, ",","."),""))</f>
        <v/>
      </c>
      <c r="CW43" t="str">
        <f>IF(AND('Network Data'!$C$6=1, 'Network Data'!C49 = 0, 'Network Data'!D49 = 1, 'Network Data'!G49 &gt; 0, 'Network Data'!O49&gt;0), SUBSTITUTE('Network Data'!B49, " ", ".")&amp;"_NPP"&amp;" &lt; "&amp;SUBSTITUTE('Network Data'!O49, ",","."), "")</f>
        <v/>
      </c>
      <c r="CX43" t="str">
        <f>IF(AND('Network Data'!$C$6=1, 'Network Data'!C49 = 0, 'Network Data'!D49 = 0, 'Network Data'!G49 &gt; 0, 'Network Data'!O49&gt;0), SUBSTITUTE('Network Data'!B49, " ", ".")&amp;"_P"&amp;" &lt; "&amp;SUBSTITUTE('Network Data'!O49, ",","."), IF(AND('Network Data'!$C$6=0, 'Network Data'!C49 = 0, 'Network Data'!G49 &gt; 0, 'Network Data'!O49&gt;0), SUBSTITUTE('Network Data'!B49, " ", ".")&amp;"_P"&amp;" &lt; "&amp;SUBSTITUTE('Network Data'!O49, ",","."),""))</f>
        <v/>
      </c>
      <c r="CY43" t="str">
        <f>IF('Network Data'!O49&lt;'Network Data'!N49, "Warning, incompatible constraint", "" )</f>
        <v/>
      </c>
      <c r="CZ43" t="str">
        <f>IF(AND('Network Data'!$C$6 = 1, 'Network Data'!C49 = 0, 'Network Data'!D49 = 1, 'Network Data'!G49 &gt; 0, 'Network Data'!P49 &gt; 0), SUBSTITUTE('Network Data'!B49, " ", ".")&amp;"_R &gt; "&amp;SUBSTITUTE('Network Data'!P49, ",","."),"")</f>
        <v/>
      </c>
      <c r="DA43" t="str">
        <f>IF(AND('Network Data'!$C$6 = 1, 'Network Data'!C49 = 0, 'Network Data'!D49 = 0, 'Network Data'!G49 &gt; 0, 'Network Data'!P49 &gt; 0), SUBSTITUTE('Network Data'!B49, " ", ".")&amp;"_R &gt; "&amp;SUBSTITUTE('Network Data'!P49, ",","."),"")</f>
        <v/>
      </c>
      <c r="DB43" t="str">
        <f>IF(AND('Network Data'!$C$6 = 1, 'Network Data'!C49 = 0, 'Network Data'!D49 = 1, 'Network Data'!G49 &gt; 0, 'Network Data'!Q49 &gt; 0), SUBSTITUTE('Network Data'!B49, " ", ".")&amp;"_R &lt; "&amp;SUBSTITUTE('Network Data'!Q49, ",","."),"")</f>
        <v/>
      </c>
      <c r="DC43" t="str">
        <f>IF(AND('Network Data'!$C$6 = 1, 'Network Data'!C49 = 0, 'Network Data'!D49 = 0, 'Network Data'!G49 &gt; 0, 'Network Data'!Q49 &gt; 0), SUBSTITUTE('Network Data'!B49, " ", ".")&amp;"_R &lt; "&amp;SUBSTITUTE('Network Data'!Q49, ",","."),"")</f>
        <v/>
      </c>
      <c r="DD43" t="str">
        <f>IF(AND('Network Data'!$C$7 = 1, 'Network Data'!C49 = 0, 'Network Data'!D49 =1, 'Network Data'!G49 &gt; 0, 'Network Data'!R49 &gt; 0), SUBSTITUTE('Network Data'!B49, ",",".")&amp;"_U &gt; "&amp;SUBSTITUTE('Network Data'!R49, ",","."),"")</f>
        <v/>
      </c>
      <c r="DE43" t="str">
        <f>IF(AND('Network Data'!$C$7 = 1, 'Network Data'!C49 = 0, 'Network Data'!D49 =0, 'Network Data'!G49 &gt; 0, 'Network Data'!R49 &gt; 0), SUBSTITUTE('Network Data'!B49, ",",".")&amp;"_U &gt; "&amp;SUBSTITUTE('Network Data'!R49, ",","."),"")</f>
        <v/>
      </c>
      <c r="DF43" t="str">
        <f>IF(AND('Network Data'!$C$7 = 1, 'Network Data'!C49 = 0, 'Network Data'!D49 = 1, 'Network Data'!G49 &gt; 0, 'Network Data'!S49 &gt; 0), SUBSTITUTE('Network Data'!B49, ",",".")&amp;"_U &lt; "&amp;SUBSTITUTE('Network Data'!S49, ",","."),"")</f>
        <v/>
      </c>
      <c r="DG43" t="str">
        <f>IF(AND('Network Data'!$C$7 = 1, 'Network Data'!C49 = 0, 'Network Data'!D49 = 0, 'Network Data'!G49 &gt; 0, 'Network Data'!S49 &gt; 0), SUBSTITUTE('Network Data'!B49, ",",".")&amp;"_U &lt; "&amp;SUBSTITUTE('Network Data'!S49, ",","."),"")</f>
        <v/>
      </c>
      <c r="DJ43" t="str">
        <f>IF(AND('Network Data'!C49 = 0, 'Network Data'!E49 = 1,'Network Data'!G49 &gt; 0, 'Network Data'!H49 &gt; 0), SUBSTITUTE('Network Data'!B49, " ", ".")&amp;"_IN &gt; "&amp;SUBSTITUTE('Network Data'!H49,",","."), IF(AND('Network Data'!C49 = 1, 'Network Data'!E49 = 1,'Network Data'!G49 &gt; 0, 'Network Data'!H49 &gt; 0), SUBSTITUTE('Network Data'!B49, " ", ".")&amp;"NLNode_IN &gt; "&amp;SUBSTITUTE('Network Data'!H49,",","."), ""))</f>
        <v/>
      </c>
      <c r="DL43" t="str">
        <f>IF(AND('Network Data'!C49 = 0, 'Network Data'!E49 = 1,'Network Data'!G49 &gt; 0, 'Network Data'!I49 &gt; 0), SUBSTITUTE('Network Data'!B49, " ", ".")&amp;"_IN &lt; "&amp;SUBSTITUTE('Network Data'!I49,",","."), IF(AND('Network Data'!C49 = 1, 'Network Data'!E49 = 1,'Network Data'!G49 &gt; 0, 'Network Data'!H49 &gt; 0), SUBSTITUTE('Network Data'!B49, " ", ".")&amp;"NLNode_IN &lt; "&amp;SUBSTITUTE('Network Data'!I49,",","."), ""))</f>
        <v/>
      </c>
      <c r="DP43" t="str">
        <f>IF(AND('Network Data'!C49 = 0, 'Network Data'!F49 = 1,'Network Data'!G49 &gt; 0, 'Network Data'!J49 &gt; 0), SUBSTITUTE('Network Data'!B49, " ", ".")&amp;"_EX &gt; "&amp;SUBSTITUTE('Network Data'!J49,",","."), IF(AND('Network Data'!C49 = 1, 'Network Data'!F49 = 1,'Network Data'!G49 &gt; 0, 'Network Data'!J49 &gt; 0), SUBSTITUTE('Network Data'!B49, " ", ".")&amp;"NLNode_EX &gt; "&amp;SUBSTITUTE('Network Data'!J49,",","."), ""))</f>
        <v/>
      </c>
      <c r="DR43" t="str">
        <f>IF(AND('Network Data'!C49 = 0, 'Network Data'!F49 = 1,'Network Data'!G49 &gt; 0, 'Network Data'!K49 &gt; 0), SUBSTITUTE('Network Data'!B49, " ", ".")&amp;"_EX &lt; "&amp;SUBSTITUTE('Network Data'!K49,",","."), IF(AND('Network Data'!C49 = 1, 'Network Data'!F49 = 1,'Network Data'!G49 &gt; 0, 'Network Data'!K49 &gt; 0), SUBSTITUTE('Network Data'!B49, " ", ".")&amp;"NLNode_EX &lt; "&amp;SUBSTITUTE('Network Data'!K49,",","."), ""))</f>
        <v/>
      </c>
      <c r="DV43" t="str">
        <f>IF(AND('Network Data'!C49=0, 'Network Data'!D49=0, 'Network Data'!G49&gt;0, 'Network Data'!T49&gt;0), SUBSTITUTE('Network Data'!B49," ",".")&amp;"_AE &gt; "&amp;SUBSTITUTE('Network Data'!T49,",","."),"")</f>
        <v/>
      </c>
      <c r="DW43" t="str">
        <f>IF(AND('Network Data'!C49=0, 'Network Data'!D49=0, 'Network Data'!G49&gt;0, 'Network Data'!U49&gt;0), SUBSTITUTE('Network Data'!B49," ",".")&amp;"_AE &lt; "&amp;SUBSTITUTE('Network Data'!U49,",","."),"")</f>
        <v/>
      </c>
      <c r="EA43" t="str">
        <f>IF(AND('Network Data'!X49 &gt;0), 'Network Data'!X49, "")</f>
        <v/>
      </c>
      <c r="EB43" s="22"/>
      <c r="EC43" s="22"/>
      <c r="FD43"/>
      <c r="FE43"/>
      <c r="FF4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row>
    <row r="44" spans="1:218" x14ac:dyDescent="0.3">
      <c r="A44" s="7">
        <v>39</v>
      </c>
      <c r="B44" t="str">
        <f>IF(AND('Network Data'!C50 = 0, 'Network Data'!G50 &gt;0), SUBSTITUTE('Network Data'!B50, " ", ""), IF(AND('Network Data'!C50 = 1, 'Network Data'!G50 &gt; 0), SUBSTITUTE('Network Data'!B50&amp;"NLNode", " ",""), ""))</f>
        <v/>
      </c>
      <c r="H44" s="98"/>
      <c r="AE44" t="str">
        <f>IF(AND('Network Data'!C50 = 0, 'Network Data'!G50 &gt;0), SUBSTITUTE('Network Data'!B50, " ", "")&amp;" = "&amp;SUBSTITUTE('Network Data'!G50, ",", "."), "")</f>
        <v/>
      </c>
      <c r="AF44" t="str">
        <f>IF(AND('Network Data'!C50 = 1, 'Network Data'!G50 &gt;0), SUBSTITUTE('Network Data'!B50, " ", "")&amp;"NLNode"&amp;" = "&amp;SUBSTITUTE('Network Data'!G50, ",", "."), "")</f>
        <v/>
      </c>
      <c r="AM44" t="str">
        <f>IF(AND('Network Data'!C50 = 0, 'Network Data'!G50 &gt; 0, 'Network Data'!E50 = 1), SUBSTITUTE('Network Data'!B50, " ", "")&amp;"Input", IF(AND('Network Data'!C50 = 1, 'Network Data'!G50 &gt; 0, 'Network Data'!E50 = 1), SUBSTITUTE('Network Data'!B50, " ", "")&amp;"NLNodeInput",""))</f>
        <v/>
      </c>
      <c r="AN44" t="str">
        <f>IF(AND('Network Data'!C50 = 0, 'Network Data'!G50 &gt; 0, 'Network Data'!F50 = 1), SUBSTITUTE('Network Data'!B50, " ", "")&amp;"Export", IF(AND('Network Data'!C50 = 1, 'Network Data'!G50 &gt; 0, 'Network Data'!F50 = 1), SUBSTITUTE('Network Data'!B50, " ", "")&amp;"NLNodeExport",""))</f>
        <v/>
      </c>
      <c r="AV44" t="str">
        <f>IF(AND('Network Data'!$C$6=1, 'Network Data'!C50 = 0, 'Network Data'!D50=1,'Network Data'!G50&gt;0,'Network Data'!E50=1), SUBSTITUTE('Network Data'!B50," ","")&amp;"_GPP"&amp;" = "&amp;"Flowto("&amp;SUBSTITUTE('Network Data'!B50," ","")&amp;")"&amp;" - "&amp;SUBSTITUTE('Network Data'!B50," ","")&amp;"_IN", IF(AND('Network Data'!$C$6=1, 'Network Data'!C50 = 0, 'Network Data'!D50=1,'Network Data'!G50&gt;0,'Network Data'!E50=0), SUBSTITUTE('Network Data'!B50," ","")&amp;"_GPP"&amp;" = "&amp;"Flowto("&amp;SUBSTITUTE('Network Data'!B50," ","")&amp;")", IF(OR('Network Data'!$C$6=1, 'Network Data'!$C$6=0), IF(AND('Network Data'!C50 = 0,'Network Data'!G50&gt;0,'Network Data'!E50=1), SUBSTITUTE('Network Data'!B50," ","")&amp;"_Q"&amp;" = "&amp;"Flowto("&amp;SUBSTITUTE('Network Data'!B50," ","")&amp;")"&amp;" - "&amp;SUBSTITUTE('Network Data'!B50," ","")&amp;"_IN", IF(AND('Network Data'!C50 = 0,'Network Data'!G50&gt;0,'Network Data'!E50=0), SUBSTITUTE('Network Data'!B50," ","")&amp;"_Q"&amp;" = "&amp;"Flowto("&amp;SUBSTITUTE('Network Data'!B50," ","")&amp;")","")))))</f>
        <v/>
      </c>
      <c r="AZ44" t="str">
        <f>IF(AND('Network Data'!$C$6=1,'Network Data'!$C$7=1,'Network Data'!C50 = 0,'Network Data'!D50 = 1,'Network Data'!G50&gt;0,'Network Data'!F50=1),SUBSTITUTE('Network Data'!B50," ","")&amp;"_NPP"&amp;" = Flowfrom("&amp;SUBSTITUTE('Network Data'!B50," ","")&amp;") - "&amp;SUBSTITUTE('Network Data'!B50," ","")&amp;"_R"&amp;" - "&amp;SUBSTITUTE('Network Data'!B50," ","")&amp;"_U"&amp;" - "&amp;SUBSTITUTE('Network Data'!B50," ","")&amp;"_EX", IF(AND('Network Data'!$C$6=1,'Network Data'!$C$7=0,'Network Data'!C50 = 0,'Network Data'!D50 = 1,'Network Data'!G50&gt;0,'Network Data'!F50=1),SUBSTITUTE('Network Data'!B50," ","")&amp;"_NPP"&amp;" = Flowfrom("&amp;SUBSTITUTE('Network Data'!B50," ","")&amp;") - "&amp;SUBSTITUTE('Network Data'!B50," ","")&amp;"_R - "&amp;SUBSTITUTE('Network Data'!B50," ","")&amp;"_EX", IF(AND('Network Data'!$C$6=0,'Network Data'!$C$7=1,'Network Data'!C50 = 0,'Network Data'!D50 = 1,'Network Data'!G50&gt;0,'Network Data'!F50=0),SUBSTITUTE('Network Data'!B50," ","")&amp;"_NPP"&amp;" = Flowfrom("&amp;SUBSTITUTE('Network Data'!B50," ","")&amp;") - "&amp;SUBSTITUTE('Network Data'!B50," ","")&amp;"_U - "&amp;SUBSTITUTE('Network Data'!B50," ","")&amp;"_EX", IF(AND('Network Data'!$C$6=1,'Network Data'!$C$7=0,'Network Data'!C50 = 0,'Network Data'!D50 = 1,'Network Data'!G50&gt;0,'Network Data'!F50=0),SUBSTITUTE('Network Data'!B50," ","")&amp;"_NPP"&amp;" = Flowfrom("&amp;SUBSTITUTE('Network Data'!B50," ","")&amp;") - "&amp;SUBSTITUTE('Network Data'!B50," ","")&amp;"_R", IF(AND('Network Data'!$C$6=0,'Network Data'!$C$7=0,'Network Data'!C50 = 0,'Network Data'!D50 = 1,'Network Data'!G50&gt;0,'Network Data'!F50=1),SUBSTITUTE('Network Data'!B50," ","")&amp;"_NPP"&amp;" = Flowfrom("&amp;SUBSTITUTE('Network Data'!B50," ","")&amp;") - "&amp;SUBSTITUTE('Network Data'!B50," ","")&amp;"_EX", IF(AND('Network Data'!$C$6=1,'Network Data'!$C$7=1,'Network Data'!C50 = 0,'Network Data'!D50 = 1,'Network Data'!G50&gt;0,'Network Data'!F50=0),SUBSTITUTE('Network Data'!B50," ","")&amp;"_NPP"&amp;" = Flowfrom("&amp;SUBSTITUTE('Network Data'!B50," ","")&amp;") - "&amp;SUBSTITUTE('Network Data'!B50," ","")&amp;"_R"&amp;" - "&amp;SUBSTITUTE('Network Data'!B50," ","")&amp;"_U", IF(AND('Network Data'!$C$6=0,'Network Data'!$C$7=0,'Network Data'!C50 = 0,'Network Data'!D50 = 1,'Network Data'!G50&gt;0,'Network Data'!F50=0),SUBSTITUTE('Network Data'!B50," ","")&amp;"_NPP"&amp;" = Flowfrom("&amp;SUBSTITUTE('Network Data'!B50," ","")&amp;") ", IF(AND('Network Data'!$C$6=1,'Network Data'!$C$7=1,'Network Data'!C50 = 0,'Network Data'!D50 = 0,'Network Data'!G50&gt;0,'Network Data'!F50=1),SUBSTITUTE('Network Data'!B50," ","")&amp;"_P"&amp;" = Flowfrom("&amp;SUBSTITUTE('Network Data'!B50," ","")&amp;") - "&amp;SUBSTITUTE('Network Data'!B50," ","")&amp;"_R"&amp;" - "&amp;SUBSTITUTE('Network Data'!B50," ","")&amp;"_U"&amp;" - "&amp;SUBSTITUTE('Network Data'!B50," ","")&amp;"_EX", IF(AND('Network Data'!$C$6=1,'Network Data'!$C$7=0,'Network Data'!C50 = 0,'Network Data'!D50 = 0,'Network Data'!G50&gt;0,'Network Data'!F50=1),SUBSTITUTE('Network Data'!B50," ","")&amp;"_P"&amp;" = Flowfrom("&amp;SUBSTITUTE('Network Data'!B50," ","")&amp;") - "&amp;SUBSTITUTE('Network Data'!B50," ","")&amp;"_R - "&amp;SUBSTITUTE('Network Data'!B50," ","")&amp;"_EX", IF(AND('Network Data'!$C$6=0,'Network Data'!$C$7=1,'Network Data'!C50 = 0,'Network Data'!D50 = 0,'Network Data'!G50&gt;0,'Network Data'!F50=0),SUBSTITUTE('Network Data'!B50," ","")&amp;"_P"&amp;" = Flowfrom("&amp;SUBSTITUTE('Network Data'!B50," ","")&amp;") - "&amp;SUBSTITUTE('Network Data'!B50," ","")&amp;"_U - "&amp;SUBSTITUTE('Network Data'!B50," ","")&amp;"_EX", IF(AND('Network Data'!$C$6=1,'Network Data'!$C$7=0,'Network Data'!C50 = 0,'Network Data'!D50 = 0,'Network Data'!G50&gt;0,'Network Data'!F50=0),SUBSTITUTE('Network Data'!B50," ","")&amp;"_P"&amp;" = Flowfrom("&amp;SUBSTITUTE('Network Data'!B50," ","")&amp;") - "&amp;SUBSTITUTE('Network Data'!B50," ","")&amp;"_R", IF(AND('Network Data'!$C$6=0,'Network Data'!$C$7=0,'Network Data'!C50 = 0,'Network Data'!D50 = 0,'Network Data'!G50&gt;0,'Network Data'!F50=1),SUBSTITUTE('Network Data'!B50," ","")&amp;"_P"&amp;" = Flowfrom("&amp;SUBSTITUTE('Network Data'!B50," ","")&amp;") - "&amp;SUBSTITUTE('Network Data'!B50," ","")&amp;"_EX", IF(AND('Network Data'!$C$6=1,'Network Data'!$C$7=1,'Network Data'!C50 = 0,'Network Data'!D50 = 0,'Network Data'!G50&gt;0,'Network Data'!F50=0),SUBSTITUTE('Network Data'!B50," ","")&amp;"_P"&amp;" = Flowfrom("&amp;SUBSTITUTE('Network Data'!B50," ","")&amp;") - "&amp;SUBSTITUTE('Network Data'!B50," ","")&amp;"_R"&amp;" - "&amp;SUBSTITUTE('Network Data'!B50," ","")&amp;"_U", IF(AND('Network Data'!$C$6=0,'Network Data'!$C$7=0,'Network Data'!C50 = 0,'Network Data'!D50 = 0,'Network Data'!G50&gt;0,'Network Data'!F50=0),SUBSTITUTE('Network Data'!B50," ","")&amp;"_P"&amp;" = Flowfrom("&amp;SUBSTITUTE('Network Data'!B50," ","")&amp;") ", ""))))))))))))))</f>
        <v/>
      </c>
      <c r="BD44" t="str">
        <f>IF(AND('Network Data'!$C$6=1,'Network Data'!$C$7=1,'Network Data'!C50 = 0, 'Network Data'!D50=1,'Network Data'!F50=1,'Network Data'!G50&gt;0), SUBSTITUTE('Network Data'!B50," ","")&amp;"_U"&amp;" = Flowto("&amp;SUBSTITUTE('Network Data'!B50," ","")&amp;") - "&amp;SUBSTITUTE('Network Data'!B50," ","")&amp;"_NPP"&amp;" - "&amp;SUBSTITUTE('Network Data'!B50," ","")&amp;"_R"&amp;" - "&amp;SUBSTITUTE('Network Data'!B50," ","")&amp;"_EX", IF(AND('Network Data'!$C$6=0,'Network Data'!$C$7=1,'Network Data'!C50 = 0, 'Network Data'!D50=1,'Network Data'!F50=1,'Network Data'!G50&gt;0), SUBSTITUTE('Network Data'!B50," ","")&amp;"_U"&amp;" = Flowto("&amp;SUBSTITUTE('Network Data'!B50," ","")&amp;") - "&amp;SUBSTITUTE('Network Data'!B50," ","")&amp;"_P"&amp;" - "&amp;SUBSTITUTE('Network Data'!B50," ","")&amp;"_EX", IF(AND('Network Data'!$C$6=0,'Network Data'!$C$7=1,'Network Data'!C50 = 0, 'Network Data'!D50=1,'Network Data'!F50=0,'Network Data'!G50&gt;0), SUBSTITUTE('Network Data'!B50," ","")&amp;"_U"&amp;" = Flowto("&amp;SUBSTITUTE('Network Data'!B50," ","")&amp;") - "&amp;SUBSTITUTE('Network Data'!B50," ","")&amp;"_P",IF(AND('Network Data'!$C$6=1,'Network Data'!$C$7=1,'Network Data'!C50 = 0, 'Network Data'!D50=0,'Network Data'!F50=1,'Network Data'!G50&gt;0), SUBSTITUTE('Network Data'!B50," ","")&amp;"_U"&amp;" = Flowto("&amp;SUBSTITUTE('Network Data'!B50," ","")&amp;") - "&amp;SUBSTITUTE('Network Data'!B50," ","")&amp;"_P"&amp;" - "&amp;SUBSTITUTE('Network Data'!B50," ","")&amp;"_R"&amp;" - "&amp;SUBSTITUTE('Network Data'!B50," ","")&amp;"_EX", IF(AND('Network Data'!$C$6=0,'Network Data'!$C$7=1,'Network Data'!C50 = 0, 'Network Data'!D50=0,'Network Data'!F50=1,'Network Data'!G50&gt;0), SUBSTITUTE('Network Data'!B50," ","")&amp;"_U"&amp;" = Flowto("&amp;SUBSTITUTE('Network Data'!B50," ","")&amp;") - "&amp;SUBSTITUTE('Network Data'!B50," ","")&amp;"_P"&amp;" - "&amp;SUBSTITUTE('Network Data'!B50," ","")&amp;"_EX", IF(AND('Network Data'!$C$6=0,'Network Data'!$C$7=1,'Network Data'!C50 = 0, 'Network Data'!D50=0,'Network Data'!F50=0,'Network Data'!G50&gt;0), SUBSTITUTE('Network Data'!B50," ","")&amp;"_U"&amp;" = Flowto("&amp;SUBSTITUTE('Network Data'!B50," ","")&amp;") - "&amp;SUBSTITUTE('Network Data'!B50," ","")&amp;"_P",IF(AND('Network Data'!$C$6=1,'Network Data'!$C$7=1,'Network Data'!C50 = 0, 'Network Data'!D50=0,'Network Data'!F50=0,'Network Data'!G50&gt;0), SUBSTITUTE('Network Data'!B50," ","")&amp;"_U"&amp;" = Flowto("&amp;SUBSTITUTE('Network Data'!B50," ","")&amp;") - "&amp;SUBSTITUTE('Network Data'!B50," ","")&amp;"_P - "&amp;SUBSTITUTE('Network Data'!B50," ","")&amp;"_R","")))))))</f>
        <v/>
      </c>
      <c r="BH44" t="str">
        <f>IF(AND('Network Data'!$C$6 = 1, 'Network Data'!C50 = 0, 'Network Data'!D50 = 0,'Network Data'!G50 &gt; 0, 'Network Data'!T50 &gt; 0),SUBSTITUTE('Network Data'!B50," ","")&amp;"_AE"&amp;" = "&amp;SUBSTITUTE('Network Data'!B50," ","")&amp;"_P"&amp;" + "&amp;SUBSTITUTE('Network Data'!B50," ","")&amp;"_R", IF(AND('Network Data'!$C$6 = 0, 'Network Data'!C50 = 0, 'Network Data'!D50 = 0,'Network Data'!G50 &gt; 0, 'Network Data'!T50 &gt; 0),SUBSTITUTE('Network Data'!B50," ","")&amp;" = "&amp;SUBSTITUTE('Network Data'!B50," ","")&amp;"_P",IF(AND('Network Data'!$C$6 = 1, 'Network Data'!C50 = 0, 'Network Data'!D50 = 0,'Network Data'!G50 &gt; 0, 'Network Data'!U50 &gt; 0),SUBSTITUTE('Network Data'!B50," ","")&amp;"_AE"&amp;" = "&amp;SUBSTITUTE('Network Data'!B50," ","")&amp;"_P"&amp;" + "&amp;SUBSTITUTE('Network Data'!B50," ","")&amp;"_R", IF(AND('Network Data'!$C$6 = 0, 'Network Data'!C50 = 0, 'Network Data'!D50 = 0,'Network Data'!G50 &gt; 0, 'Network Data'!U50 &gt; 0),SUBSTITUTE('Network Data'!B50," ","")&amp;" = "&amp;SUBSTITUTE('Network Data'!B50," ","")&amp;"_P",""))))</f>
        <v/>
      </c>
      <c r="BL44" t="str">
        <f xml:space="preserve"> IF('Network Data'!W50 &gt; 0, 'Network Data'!W50, "")</f>
        <v/>
      </c>
      <c r="BR44" t="str">
        <f>IF('Network Data'!V50&gt;0,SUBSTITUTE('Network Data'!V50, ",",""),"")</f>
        <v/>
      </c>
      <c r="BZ44" t="str">
        <f>IF(AND('Network Data'!$C$6=1,'Network Data'!C50=0,'Network Data'!D50=1,'Network Data'!G50&gt;0),SUBSTITUTE('Network Data'!B50," ","")&amp;"_GPP: CO2 -&gt; "&amp;SUBSTITUTE('Network Data'!B50," ",""),"")</f>
        <v/>
      </c>
      <c r="CB44" s="98"/>
      <c r="CD44" t="str">
        <f>IF(AND('Network Data'!$C$6 = 1,'Network Data'!C50 = 0, 'Network Data'!D50 = 1, 'Network Data'!G50 &gt; 0), SUBSTITUTE('Network Data'!B50, " ", "")&amp;"_R: "&amp;SUBSTITUTE('Network Data'!B50, " ", "")&amp;" -&gt; CO2", "")</f>
        <v/>
      </c>
      <c r="CE44" t="str">
        <f>IF(AND('Network Data'!$C$6 = 1,'Network Data'!C50 = 0, 'Network Data'!D50 = 0, 'Network Data'!G50 &gt; 0), SUBSTITUTE('Network Data'!B50, " ", "")&amp;"_R: "&amp;SUBSTITUTE('Network Data'!B50, " ", "")&amp;" -&gt; CO2", "")</f>
        <v/>
      </c>
      <c r="CG44" s="98"/>
      <c r="CI44" t="str">
        <f>IF(AND('Network Data'!C50 = 1, 'Network Data'!E50 = 1, 'Network Data'!G50 &gt; 0), SUBSTITUTE('Network Data'!B50, " ", "")&amp;"NLNode_IN: "&amp;SUBSTITUTE('Network Data'!B50, " ", "")&amp;"NLNodeInput -&gt; "&amp;SUBSTITUTE('Network Data'!B50, ",", "")&amp;"NLNode", IF(AND('Network Data'!C50 = 0, 'Network Data'!E50 = 1, 'Network Data'!G50 &gt; 0), SUBSTITUTE('Network Data'!B50, " ", "")&amp;"_IN: "&amp;SUBSTITUTE('Network Data'!B50, " ", "")&amp;"Input -&gt; "&amp;SUBSTITUTE('Network Data'!B50, ",", ""),""))</f>
        <v/>
      </c>
      <c r="CK44" s="98"/>
      <c r="CM44" t="str">
        <f>IF(AND('Network Data'!C50 = 1, 'Network Data'!F50 = 1, 'Network Data'!G50 &gt; 0), SUBSTITUTE('Network Data'!B50, " ", "")&amp;"NLNode_EX: "&amp;SUBSTITUTE('Network Data'!B50, " ", "")&amp;"NLNode -&gt; "&amp;SUBSTITUTE('Network Data'!B50, ",", "")&amp;"NLNodeExport", IF(AND('Network Data'!C50 = 0, 'Network Data'!F50 = 1, 'Network Data'!G50 &gt; 0), SUBSTITUTE('Network Data'!B50, " ", "")&amp;"_EX: "&amp;SUBSTITUTE('Network Data'!B50, " ", "")&amp;" -&gt; "&amp;SUBSTITUTE('Network Data'!B50, ",", "")&amp;"Export",""))</f>
        <v/>
      </c>
      <c r="CP44" t="str">
        <f>IF(AND('Network Data'!$C$6=1, 'Network Data'!C50=0,'Network Data'!D50=1,'Network Data'!G50&gt;0, 'Network Data'!L50&gt;0), SUBSTITUTE('Network Data'!B50," ",".")&amp;"_GPP &gt; "&amp;SUBSTITUTE('Network Data'!L50," ","."), IF(AND('Network Data'!$C$6=1, 'Network Data'!C50=0,'Network Data'!D50=0,'Network Data'!G50&gt;0, 'Network Data'!L50&gt;0), SUBSTITUTE('Network Data'!B50," ",".")&amp;"Q &gt; "&amp;SUBSTITUTE('Network Data'!L50," ","."), IF(AND('Network Data'!$C$6=0, 'Network Data'!C50=0,'Network Data'!D50=0,'Network Data'!G50&gt;0, 'Network Data'!L50&gt;0), SUBSTITUTE('Network Data'!B50," ",".")&amp;"Q &gt; "&amp;SUBSTITUTE('Network Data'!L50," ","."),"")))</f>
        <v/>
      </c>
      <c r="CQ44" t="str">
        <f>IF(AND('Network Data'!$C$6=1, 'Network Data'!C50=0,'Network Data'!D50=0,'Network Data'!G50&gt;0, 'Network Data'!L50&gt;0), SUBSTITUTE('Network Data'!B50," ",".")&amp;"Q &gt; "&amp;SUBSTITUTE('Network Data'!L50," ","."), IF(AND('Network Data'!$C$6=0, 'Network Data'!C50=0,'Network Data'!D50=0,'Network Data'!G50&gt;0, 'Network Data'!L50&gt;0), SUBSTITUTE('Network Data'!B50," ",".")&amp;"Q &gt; "&amp;SUBSTITUTE('Network Data'!L50," ","."),""))</f>
        <v/>
      </c>
      <c r="CR44" t="str">
        <f>IF(AND('Network Data'!$C$6=1, 'Network Data'!C50=0,'Network Data'!D50=1,'Network Data'!G50&gt;0, 'Network Data'!M50&gt;0), SUBSTITUTE('Network Data'!B50," ",".")&amp;"_GPP &lt; "&amp;SUBSTITUTE('Network Data'!M50," ","."),"")</f>
        <v/>
      </c>
      <c r="CS44" t="str">
        <f>IF(AND('Network Data'!$C$6=1, 'Network Data'!C50=0,'Network Data'!D50=0,'Network Data'!G50&gt;0, 'Network Data'!M50&gt;0), SUBSTITUTE('Network Data'!B50," ",".")&amp;"Q &lt; "&amp;SUBSTITUTE('Network Data'!M50," ","."),IF(AND('Network Data'!$C$6=0, 'Network Data'!C50=0,'Network Data'!D50=0,'Network Data'!G50&gt;0, 'Network Data'!M50&gt;0), SUBSTITUTE('Network Data'!B50," ",".")&amp;"Q &lt; "&amp;SUBSTITUTE('Network Data'!M50," ","."),""))</f>
        <v/>
      </c>
      <c r="CT44" t="str">
        <f>IF('Network Data'!M50&lt;'Network Data'!L50, "Warning, incompatible constraint", "" )</f>
        <v/>
      </c>
      <c r="CU44" t="str">
        <f>IF(AND('Network Data'!$C$6=1, 'Network Data'!C50 = 0, 'Network Data'!D50 = 1, 'Network Data'!G50 &gt; 0, 'Network Data'!N50&gt;0), SUBSTITUTE('Network Data'!B50, " ", ".")&amp;"_NPP"&amp;" &gt; "&amp;SUBSTITUTE('Network Data'!N50, ",","."), "")</f>
        <v/>
      </c>
      <c r="CV44" t="str">
        <f>IF(AND('Network Data'!$C$6=1, 'Network Data'!C50 = 0, 'Network Data'!D50 = 0, 'Network Data'!G50 &gt; 0, 'Network Data'!N50&gt;0), SUBSTITUTE('Network Data'!B50, " ", ".")&amp;"_P"&amp;" &gt; "&amp;SUBSTITUTE('Network Data'!N50, ",","."), IF(AND('Network Data'!$C$6=0, 'Network Data'!C50 = 0, 'Network Data'!G50 &gt; 0, 'Network Data'!N50&gt;0), SUBSTITUTE('Network Data'!B50, " ", ".")&amp;"_P"&amp;" &gt; "&amp;SUBSTITUTE('Network Data'!N50, ",","."),""))</f>
        <v/>
      </c>
      <c r="CW44" t="str">
        <f>IF(AND('Network Data'!$C$6=1, 'Network Data'!C50 = 0, 'Network Data'!D50 = 1, 'Network Data'!G50 &gt; 0, 'Network Data'!O50&gt;0), SUBSTITUTE('Network Data'!B50, " ", ".")&amp;"_NPP"&amp;" &lt; "&amp;SUBSTITUTE('Network Data'!O50, ",","."), "")</f>
        <v/>
      </c>
      <c r="CX44" t="str">
        <f>IF(AND('Network Data'!$C$6=1, 'Network Data'!C50 = 0, 'Network Data'!D50 = 0, 'Network Data'!G50 &gt; 0, 'Network Data'!O50&gt;0), SUBSTITUTE('Network Data'!B50, " ", ".")&amp;"_P"&amp;" &lt; "&amp;SUBSTITUTE('Network Data'!O50, ",","."), IF(AND('Network Data'!$C$6=0, 'Network Data'!C50 = 0, 'Network Data'!G50 &gt; 0, 'Network Data'!O50&gt;0), SUBSTITUTE('Network Data'!B50, " ", ".")&amp;"_P"&amp;" &lt; "&amp;SUBSTITUTE('Network Data'!O50, ",","."),""))</f>
        <v/>
      </c>
      <c r="CY44" t="str">
        <f>IF('Network Data'!O50&lt;'Network Data'!N50, "Warning, incompatible constraint", "" )</f>
        <v/>
      </c>
      <c r="CZ44" t="str">
        <f>IF(AND('Network Data'!$C$6 = 1, 'Network Data'!C50 = 0, 'Network Data'!D50 = 1, 'Network Data'!G50 &gt; 0, 'Network Data'!P50 &gt; 0), SUBSTITUTE('Network Data'!B50, " ", ".")&amp;"_R &gt; "&amp;SUBSTITUTE('Network Data'!P50, ",","."),"")</f>
        <v/>
      </c>
      <c r="DA44" t="str">
        <f>IF(AND('Network Data'!$C$6 = 1, 'Network Data'!C50 = 0, 'Network Data'!D50 = 0, 'Network Data'!G50 &gt; 0, 'Network Data'!P50 &gt; 0), SUBSTITUTE('Network Data'!B50, " ", ".")&amp;"_R &gt; "&amp;SUBSTITUTE('Network Data'!P50, ",","."),"")</f>
        <v/>
      </c>
      <c r="DB44" t="str">
        <f>IF(AND('Network Data'!$C$6 = 1, 'Network Data'!C50 = 0, 'Network Data'!D50 = 1, 'Network Data'!G50 &gt; 0, 'Network Data'!Q50 &gt; 0), SUBSTITUTE('Network Data'!B50, " ", ".")&amp;"_R &lt; "&amp;SUBSTITUTE('Network Data'!Q50, ",","."),"")</f>
        <v/>
      </c>
      <c r="DC44" t="str">
        <f>IF(AND('Network Data'!$C$6 = 1, 'Network Data'!C50 = 0, 'Network Data'!D50 = 0, 'Network Data'!G50 &gt; 0, 'Network Data'!Q50 &gt; 0), SUBSTITUTE('Network Data'!B50, " ", ".")&amp;"_R &lt; "&amp;SUBSTITUTE('Network Data'!Q50, ",","."),"")</f>
        <v/>
      </c>
      <c r="DD44" t="str">
        <f>IF(AND('Network Data'!$C$7 = 1, 'Network Data'!C50 = 0, 'Network Data'!D50 =1, 'Network Data'!G50 &gt; 0, 'Network Data'!R50 &gt; 0), SUBSTITUTE('Network Data'!B50, ",",".")&amp;"_U &gt; "&amp;SUBSTITUTE('Network Data'!R50, ",","."),"")</f>
        <v/>
      </c>
      <c r="DE44" t="str">
        <f>IF(AND('Network Data'!$C$7 = 1, 'Network Data'!C50 = 0, 'Network Data'!D50 =0, 'Network Data'!G50 &gt; 0, 'Network Data'!R50 &gt; 0), SUBSTITUTE('Network Data'!B50, ",",".")&amp;"_U &gt; "&amp;SUBSTITUTE('Network Data'!R50, ",","."),"")</f>
        <v/>
      </c>
      <c r="DF44" t="str">
        <f>IF(AND('Network Data'!$C$7 = 1, 'Network Data'!C50 = 0, 'Network Data'!D50 = 1, 'Network Data'!G50 &gt; 0, 'Network Data'!S50 &gt; 0), SUBSTITUTE('Network Data'!B50, ",",".")&amp;"_U &lt; "&amp;SUBSTITUTE('Network Data'!S50, ",","."),"")</f>
        <v/>
      </c>
      <c r="DG44" t="str">
        <f>IF(AND('Network Data'!$C$7 = 1, 'Network Data'!C50 = 0, 'Network Data'!D50 = 0, 'Network Data'!G50 &gt; 0, 'Network Data'!S50 &gt; 0), SUBSTITUTE('Network Data'!B50, ",",".")&amp;"_U &lt; "&amp;SUBSTITUTE('Network Data'!S50, ",","."),"")</f>
        <v/>
      </c>
      <c r="DJ44" t="str">
        <f>IF(AND('Network Data'!C50 = 0, 'Network Data'!E50 = 1,'Network Data'!G50 &gt; 0, 'Network Data'!H50 &gt; 0), SUBSTITUTE('Network Data'!B50, " ", ".")&amp;"_IN &gt; "&amp;SUBSTITUTE('Network Data'!H50,",","."), IF(AND('Network Data'!C50 = 1, 'Network Data'!E50 = 1,'Network Data'!G50 &gt; 0, 'Network Data'!H50 &gt; 0), SUBSTITUTE('Network Data'!B50, " ", ".")&amp;"NLNode_IN &gt; "&amp;SUBSTITUTE('Network Data'!H50,",","."), ""))</f>
        <v/>
      </c>
      <c r="DL44" t="str">
        <f>IF(AND('Network Data'!C50 = 0, 'Network Data'!E50 = 1,'Network Data'!G50 &gt; 0, 'Network Data'!I50 &gt; 0), SUBSTITUTE('Network Data'!B50, " ", ".")&amp;"_IN &lt; "&amp;SUBSTITUTE('Network Data'!I50,",","."), IF(AND('Network Data'!C50 = 1, 'Network Data'!E50 = 1,'Network Data'!G50 &gt; 0, 'Network Data'!H50 &gt; 0), SUBSTITUTE('Network Data'!B50, " ", ".")&amp;"NLNode_IN &lt; "&amp;SUBSTITUTE('Network Data'!I50,",","."), ""))</f>
        <v/>
      </c>
      <c r="DP44" t="str">
        <f>IF(AND('Network Data'!C50 = 0, 'Network Data'!F50 = 1,'Network Data'!G50 &gt; 0, 'Network Data'!J50 &gt; 0), SUBSTITUTE('Network Data'!B50, " ", ".")&amp;"_EX &gt; "&amp;SUBSTITUTE('Network Data'!J50,",","."), IF(AND('Network Data'!C50 = 1, 'Network Data'!F50 = 1,'Network Data'!G50 &gt; 0, 'Network Data'!J50 &gt; 0), SUBSTITUTE('Network Data'!B50, " ", ".")&amp;"NLNode_EX &gt; "&amp;SUBSTITUTE('Network Data'!J50,",","."), ""))</f>
        <v/>
      </c>
      <c r="DR44" t="str">
        <f>IF(AND('Network Data'!C50 = 0, 'Network Data'!F50 = 1,'Network Data'!G50 &gt; 0, 'Network Data'!K50 &gt; 0), SUBSTITUTE('Network Data'!B50, " ", ".")&amp;"_EX &lt; "&amp;SUBSTITUTE('Network Data'!K50,",","."), IF(AND('Network Data'!C50 = 1, 'Network Data'!F50 = 1,'Network Data'!G50 &gt; 0, 'Network Data'!K50 &gt; 0), SUBSTITUTE('Network Data'!B50, " ", ".")&amp;"NLNode_EX &lt; "&amp;SUBSTITUTE('Network Data'!K50,",","."), ""))</f>
        <v/>
      </c>
      <c r="DV44" t="str">
        <f>IF(AND('Network Data'!C50=0, 'Network Data'!D50=0, 'Network Data'!G50&gt;0, 'Network Data'!T50&gt;0), SUBSTITUTE('Network Data'!B50," ",".")&amp;"_AE &gt; "&amp;SUBSTITUTE('Network Data'!T50,",","."),"")</f>
        <v/>
      </c>
      <c r="DW44" t="str">
        <f>IF(AND('Network Data'!C50=0, 'Network Data'!D50=0, 'Network Data'!G50&gt;0, 'Network Data'!U50&gt;0), SUBSTITUTE('Network Data'!B50," ",".")&amp;"_AE &lt; "&amp;SUBSTITUTE('Network Data'!U50,",","."),"")</f>
        <v/>
      </c>
      <c r="EA44" t="str">
        <f>IF(AND('Network Data'!X50 &gt;0), 'Network Data'!X50, "")</f>
        <v/>
      </c>
      <c r="EB44" s="22"/>
      <c r="EC44" s="22"/>
      <c r="FD44"/>
      <c r="FE44"/>
      <c r="FF44"/>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row>
    <row r="45" spans="1:218" x14ac:dyDescent="0.3">
      <c r="A45" s="7">
        <v>40</v>
      </c>
      <c r="B45" t="str">
        <f>IF(AND('Network Data'!C51 = 0, 'Network Data'!G51 &gt;0), SUBSTITUTE('Network Data'!B51, " ", ""), IF(AND('Network Data'!C51 = 1, 'Network Data'!G51 &gt; 0), SUBSTITUTE('Network Data'!B51&amp;"NLNode", " ",""), ""))</f>
        <v/>
      </c>
      <c r="H45" s="98"/>
      <c r="AE45" t="str">
        <f>IF(AND('Network Data'!C51 = 0, 'Network Data'!G51 &gt;0), SUBSTITUTE('Network Data'!B51, " ", "")&amp;" = "&amp;SUBSTITUTE('Network Data'!G51, ",", "."), "")</f>
        <v/>
      </c>
      <c r="AF45" t="str">
        <f>IF(AND('Network Data'!C51 = 1, 'Network Data'!G51 &gt;0), SUBSTITUTE('Network Data'!B51, " ", "")&amp;"NLNode"&amp;" = "&amp;SUBSTITUTE('Network Data'!G51, ",", "."), "")</f>
        <v/>
      </c>
      <c r="AM45" t="str">
        <f>IF(AND('Network Data'!C51 = 0, 'Network Data'!G51 &gt; 0, 'Network Data'!E51 = 1), SUBSTITUTE('Network Data'!B51, " ", "")&amp;"Input", IF(AND('Network Data'!C51 = 1, 'Network Data'!G51 &gt; 0, 'Network Data'!E51 = 1), SUBSTITUTE('Network Data'!B51, " ", "")&amp;"NLNodeInput",""))</f>
        <v/>
      </c>
      <c r="AN45" t="str">
        <f>IF(AND('Network Data'!C51 = 0, 'Network Data'!G51 &gt; 0, 'Network Data'!F51 = 1), SUBSTITUTE('Network Data'!B51, " ", "")&amp;"Export", IF(AND('Network Data'!C51 = 1, 'Network Data'!G51 &gt; 0, 'Network Data'!F51 = 1), SUBSTITUTE('Network Data'!B51, " ", "")&amp;"NLNodeExport",""))</f>
        <v/>
      </c>
      <c r="AV45" t="str">
        <f>IF(AND('Network Data'!$C$6=1, 'Network Data'!C51 = 0, 'Network Data'!D51=1,'Network Data'!G51&gt;0,'Network Data'!E51=1), SUBSTITUTE('Network Data'!B51," ","")&amp;"_GPP"&amp;" = "&amp;"Flowto("&amp;SUBSTITUTE('Network Data'!B51," ","")&amp;")"&amp;" - "&amp;SUBSTITUTE('Network Data'!B51," ","")&amp;"_IN", IF(AND('Network Data'!$C$6=1, 'Network Data'!C51 = 0, 'Network Data'!D51=1,'Network Data'!G51&gt;0,'Network Data'!E51=0), SUBSTITUTE('Network Data'!B51," ","")&amp;"_GPP"&amp;" = "&amp;"Flowto("&amp;SUBSTITUTE('Network Data'!B51," ","")&amp;")", IF(OR('Network Data'!$C$6=1, 'Network Data'!$C$6=0), IF(AND('Network Data'!C51 = 0,'Network Data'!G51&gt;0,'Network Data'!E51=1), SUBSTITUTE('Network Data'!B51," ","")&amp;"_Q"&amp;" = "&amp;"Flowto("&amp;SUBSTITUTE('Network Data'!B51," ","")&amp;")"&amp;" - "&amp;SUBSTITUTE('Network Data'!B51," ","")&amp;"_IN", IF(AND('Network Data'!C51 = 0,'Network Data'!G51&gt;0,'Network Data'!E51=0), SUBSTITUTE('Network Data'!B51," ","")&amp;"_Q"&amp;" = "&amp;"Flowto("&amp;SUBSTITUTE('Network Data'!B51," ","")&amp;")","")))))</f>
        <v/>
      </c>
      <c r="AZ45" t="str">
        <f>IF(AND('Network Data'!$C$6=1,'Network Data'!$C$7=1,'Network Data'!C51 = 0,'Network Data'!D51 = 1,'Network Data'!G51&gt;0,'Network Data'!F51=1),SUBSTITUTE('Network Data'!B51," ","")&amp;"_NPP"&amp;" = Flowfrom("&amp;SUBSTITUTE('Network Data'!B51," ","")&amp;") - "&amp;SUBSTITUTE('Network Data'!B51," ","")&amp;"_R"&amp;" - "&amp;SUBSTITUTE('Network Data'!B51," ","")&amp;"_U"&amp;" - "&amp;SUBSTITUTE('Network Data'!B51," ","")&amp;"_EX", IF(AND('Network Data'!$C$6=1,'Network Data'!$C$7=0,'Network Data'!C51 = 0,'Network Data'!D51 = 1,'Network Data'!G51&gt;0,'Network Data'!F51=1),SUBSTITUTE('Network Data'!B51," ","")&amp;"_NPP"&amp;" = Flowfrom("&amp;SUBSTITUTE('Network Data'!B51," ","")&amp;") - "&amp;SUBSTITUTE('Network Data'!B51," ","")&amp;"_R - "&amp;SUBSTITUTE('Network Data'!B51," ","")&amp;"_EX", IF(AND('Network Data'!$C$6=0,'Network Data'!$C$7=1,'Network Data'!C51 = 0,'Network Data'!D51 = 1,'Network Data'!G51&gt;0,'Network Data'!F51=0),SUBSTITUTE('Network Data'!B51," ","")&amp;"_NPP"&amp;" = Flowfrom("&amp;SUBSTITUTE('Network Data'!B51," ","")&amp;") - "&amp;SUBSTITUTE('Network Data'!B51," ","")&amp;"_U - "&amp;SUBSTITUTE('Network Data'!B51," ","")&amp;"_EX", IF(AND('Network Data'!$C$6=1,'Network Data'!$C$7=0,'Network Data'!C51 = 0,'Network Data'!D51 = 1,'Network Data'!G51&gt;0,'Network Data'!F51=0),SUBSTITUTE('Network Data'!B51," ","")&amp;"_NPP"&amp;" = Flowfrom("&amp;SUBSTITUTE('Network Data'!B51," ","")&amp;") - "&amp;SUBSTITUTE('Network Data'!B51," ","")&amp;"_R", IF(AND('Network Data'!$C$6=0,'Network Data'!$C$7=0,'Network Data'!C51 = 0,'Network Data'!D51 = 1,'Network Data'!G51&gt;0,'Network Data'!F51=1),SUBSTITUTE('Network Data'!B51," ","")&amp;"_NPP"&amp;" = Flowfrom("&amp;SUBSTITUTE('Network Data'!B51," ","")&amp;") - "&amp;SUBSTITUTE('Network Data'!B51," ","")&amp;"_EX", IF(AND('Network Data'!$C$6=1,'Network Data'!$C$7=1,'Network Data'!C51 = 0,'Network Data'!D51 = 1,'Network Data'!G51&gt;0,'Network Data'!F51=0),SUBSTITUTE('Network Data'!B51," ","")&amp;"_NPP"&amp;" = Flowfrom("&amp;SUBSTITUTE('Network Data'!B51," ","")&amp;") - "&amp;SUBSTITUTE('Network Data'!B51," ","")&amp;"_R"&amp;" - "&amp;SUBSTITUTE('Network Data'!B51," ","")&amp;"_U", IF(AND('Network Data'!$C$6=0,'Network Data'!$C$7=0,'Network Data'!C51 = 0,'Network Data'!D51 = 1,'Network Data'!G51&gt;0,'Network Data'!F51=0),SUBSTITUTE('Network Data'!B51," ","")&amp;"_NPP"&amp;" = Flowfrom("&amp;SUBSTITUTE('Network Data'!B51," ","")&amp;") ", IF(AND('Network Data'!$C$6=1,'Network Data'!$C$7=1,'Network Data'!C51 = 0,'Network Data'!D51 = 0,'Network Data'!G51&gt;0,'Network Data'!F51=1),SUBSTITUTE('Network Data'!B51," ","")&amp;"_P"&amp;" = Flowfrom("&amp;SUBSTITUTE('Network Data'!B51," ","")&amp;") - "&amp;SUBSTITUTE('Network Data'!B51," ","")&amp;"_R"&amp;" - "&amp;SUBSTITUTE('Network Data'!B51," ","")&amp;"_U"&amp;" - "&amp;SUBSTITUTE('Network Data'!B51," ","")&amp;"_EX", IF(AND('Network Data'!$C$6=1,'Network Data'!$C$7=0,'Network Data'!C51 = 0,'Network Data'!D51 = 0,'Network Data'!G51&gt;0,'Network Data'!F51=1),SUBSTITUTE('Network Data'!B51," ","")&amp;"_P"&amp;" = Flowfrom("&amp;SUBSTITUTE('Network Data'!B51," ","")&amp;") - "&amp;SUBSTITUTE('Network Data'!B51," ","")&amp;"_R - "&amp;SUBSTITUTE('Network Data'!B51," ","")&amp;"_EX", IF(AND('Network Data'!$C$6=0,'Network Data'!$C$7=1,'Network Data'!C51 = 0,'Network Data'!D51 = 0,'Network Data'!G51&gt;0,'Network Data'!F51=0),SUBSTITUTE('Network Data'!B51," ","")&amp;"_P"&amp;" = Flowfrom("&amp;SUBSTITUTE('Network Data'!B51," ","")&amp;") - "&amp;SUBSTITUTE('Network Data'!B51," ","")&amp;"_U - "&amp;SUBSTITUTE('Network Data'!B51," ","")&amp;"_EX", IF(AND('Network Data'!$C$6=1,'Network Data'!$C$7=0,'Network Data'!C51 = 0,'Network Data'!D51 = 0,'Network Data'!G51&gt;0,'Network Data'!F51=0),SUBSTITUTE('Network Data'!B51," ","")&amp;"_P"&amp;" = Flowfrom("&amp;SUBSTITUTE('Network Data'!B51," ","")&amp;") - "&amp;SUBSTITUTE('Network Data'!B51," ","")&amp;"_R", IF(AND('Network Data'!$C$6=0,'Network Data'!$C$7=0,'Network Data'!C51 = 0,'Network Data'!D51 = 0,'Network Data'!G51&gt;0,'Network Data'!F51=1),SUBSTITUTE('Network Data'!B51," ","")&amp;"_P"&amp;" = Flowfrom("&amp;SUBSTITUTE('Network Data'!B51," ","")&amp;") - "&amp;SUBSTITUTE('Network Data'!B51," ","")&amp;"_EX", IF(AND('Network Data'!$C$6=1,'Network Data'!$C$7=1,'Network Data'!C51 = 0,'Network Data'!D51 = 0,'Network Data'!G51&gt;0,'Network Data'!F51=0),SUBSTITUTE('Network Data'!B51," ","")&amp;"_P"&amp;" = Flowfrom("&amp;SUBSTITUTE('Network Data'!B51," ","")&amp;") - "&amp;SUBSTITUTE('Network Data'!B51," ","")&amp;"_R"&amp;" - "&amp;SUBSTITUTE('Network Data'!B51," ","")&amp;"_U", IF(AND('Network Data'!$C$6=0,'Network Data'!$C$7=0,'Network Data'!C51 = 0,'Network Data'!D51 = 0,'Network Data'!G51&gt;0,'Network Data'!F51=0),SUBSTITUTE('Network Data'!B51," ","")&amp;"_P"&amp;" = Flowfrom("&amp;SUBSTITUTE('Network Data'!B51," ","")&amp;") ", ""))))))))))))))</f>
        <v/>
      </c>
      <c r="BD45" t="str">
        <f>IF(AND('Network Data'!$C$6=1,'Network Data'!$C$7=1,'Network Data'!C51 = 0, 'Network Data'!D51=1,'Network Data'!F51=1,'Network Data'!G51&gt;0), SUBSTITUTE('Network Data'!B51," ","")&amp;"_U"&amp;" = Flowto("&amp;SUBSTITUTE('Network Data'!B51," ","")&amp;") - "&amp;SUBSTITUTE('Network Data'!B51," ","")&amp;"_NPP"&amp;" - "&amp;SUBSTITUTE('Network Data'!B51," ","")&amp;"_R"&amp;" - "&amp;SUBSTITUTE('Network Data'!B51," ","")&amp;"_EX", IF(AND('Network Data'!$C$6=0,'Network Data'!$C$7=1,'Network Data'!C51 = 0, 'Network Data'!D51=1,'Network Data'!F51=1,'Network Data'!G51&gt;0), SUBSTITUTE('Network Data'!B51," ","")&amp;"_U"&amp;" = Flowto("&amp;SUBSTITUTE('Network Data'!B51," ","")&amp;") - "&amp;SUBSTITUTE('Network Data'!B51," ","")&amp;"_P"&amp;" - "&amp;SUBSTITUTE('Network Data'!B51," ","")&amp;"_EX", IF(AND('Network Data'!$C$6=0,'Network Data'!$C$7=1,'Network Data'!C51 = 0, 'Network Data'!D51=1,'Network Data'!F51=0,'Network Data'!G51&gt;0), SUBSTITUTE('Network Data'!B51," ","")&amp;"_U"&amp;" = Flowto("&amp;SUBSTITUTE('Network Data'!B51," ","")&amp;") - "&amp;SUBSTITUTE('Network Data'!B51," ","")&amp;"_P",IF(AND('Network Data'!$C$6=1,'Network Data'!$C$7=1,'Network Data'!C51 = 0, 'Network Data'!D51=0,'Network Data'!F51=1,'Network Data'!G51&gt;0), SUBSTITUTE('Network Data'!B51," ","")&amp;"_U"&amp;" = Flowto("&amp;SUBSTITUTE('Network Data'!B51," ","")&amp;") - "&amp;SUBSTITUTE('Network Data'!B51," ","")&amp;"_P"&amp;" - "&amp;SUBSTITUTE('Network Data'!B51," ","")&amp;"_R"&amp;" - "&amp;SUBSTITUTE('Network Data'!B51," ","")&amp;"_EX", IF(AND('Network Data'!$C$6=0,'Network Data'!$C$7=1,'Network Data'!C51 = 0, 'Network Data'!D51=0,'Network Data'!F51=1,'Network Data'!G51&gt;0), SUBSTITUTE('Network Data'!B51," ","")&amp;"_U"&amp;" = Flowto("&amp;SUBSTITUTE('Network Data'!B51," ","")&amp;") - "&amp;SUBSTITUTE('Network Data'!B51," ","")&amp;"_P"&amp;" - "&amp;SUBSTITUTE('Network Data'!B51," ","")&amp;"_EX", IF(AND('Network Data'!$C$6=0,'Network Data'!$C$7=1,'Network Data'!C51 = 0, 'Network Data'!D51=0,'Network Data'!F51=0,'Network Data'!G51&gt;0), SUBSTITUTE('Network Data'!B51," ","")&amp;"_U"&amp;" = Flowto("&amp;SUBSTITUTE('Network Data'!B51," ","")&amp;") - "&amp;SUBSTITUTE('Network Data'!B51," ","")&amp;"_P",IF(AND('Network Data'!$C$6=1,'Network Data'!$C$7=1,'Network Data'!C51 = 0, 'Network Data'!D51=0,'Network Data'!F51=0,'Network Data'!G51&gt;0), SUBSTITUTE('Network Data'!B51," ","")&amp;"_U"&amp;" = Flowto("&amp;SUBSTITUTE('Network Data'!B51," ","")&amp;") - "&amp;SUBSTITUTE('Network Data'!B51," ","")&amp;"_P - "&amp;SUBSTITUTE('Network Data'!B51," ","")&amp;"_R","")))))))</f>
        <v/>
      </c>
      <c r="BH45" t="str">
        <f>IF(AND('Network Data'!$C$6 = 1, 'Network Data'!C51 = 0, 'Network Data'!D51 = 0,'Network Data'!G51 &gt; 0, 'Network Data'!T51 &gt; 0),SUBSTITUTE('Network Data'!B51," ","")&amp;"_AE"&amp;" = "&amp;SUBSTITUTE('Network Data'!B51," ","")&amp;"_P"&amp;" + "&amp;SUBSTITUTE('Network Data'!B51," ","")&amp;"_R", IF(AND('Network Data'!$C$6 = 0, 'Network Data'!C51 = 0, 'Network Data'!D51 = 0,'Network Data'!G51 &gt; 0, 'Network Data'!T51 &gt; 0),SUBSTITUTE('Network Data'!B51," ","")&amp;" = "&amp;SUBSTITUTE('Network Data'!B51," ","")&amp;"_P",IF(AND('Network Data'!$C$6 = 1, 'Network Data'!C51 = 0, 'Network Data'!D51 = 0,'Network Data'!G51 &gt; 0, 'Network Data'!U51 &gt; 0),SUBSTITUTE('Network Data'!B51," ","")&amp;"_AE"&amp;" = "&amp;SUBSTITUTE('Network Data'!B51," ","")&amp;"_P"&amp;" + "&amp;SUBSTITUTE('Network Data'!B51," ","")&amp;"_R", IF(AND('Network Data'!$C$6 = 0, 'Network Data'!C51 = 0, 'Network Data'!D51 = 0,'Network Data'!G51 &gt; 0, 'Network Data'!U51 &gt; 0),SUBSTITUTE('Network Data'!B51," ","")&amp;" = "&amp;SUBSTITUTE('Network Data'!B51," ","")&amp;"_P",""))))</f>
        <v/>
      </c>
      <c r="BL45" t="str">
        <f xml:space="preserve"> IF('Network Data'!W51 &gt; 0, 'Network Data'!W51, "")</f>
        <v/>
      </c>
      <c r="BR45" t="str">
        <f>IF('Network Data'!V51&gt;0,SUBSTITUTE('Network Data'!V51, ",",""),"")</f>
        <v/>
      </c>
      <c r="BZ45" t="str">
        <f>IF(AND('Network Data'!$C$6=1,'Network Data'!C51=0,'Network Data'!D51=1,'Network Data'!G51&gt;0),SUBSTITUTE('Network Data'!B51," ","")&amp;"_GPP: CO2 -&gt; "&amp;SUBSTITUTE('Network Data'!B51," ",""),"")</f>
        <v/>
      </c>
      <c r="CB45" s="98"/>
      <c r="CD45" t="str">
        <f>IF(AND('Network Data'!$C$6 = 1,'Network Data'!C51 = 0, 'Network Data'!D51 = 1, 'Network Data'!G51 &gt; 0), SUBSTITUTE('Network Data'!B51, " ", "")&amp;"_R: "&amp;SUBSTITUTE('Network Data'!B51, " ", "")&amp;" -&gt; CO2", "")</f>
        <v/>
      </c>
      <c r="CE45" t="str">
        <f>IF(AND('Network Data'!$C$6 = 1,'Network Data'!C51 = 0, 'Network Data'!D51 = 0, 'Network Data'!G51 &gt; 0), SUBSTITUTE('Network Data'!B51, " ", "")&amp;"_R: "&amp;SUBSTITUTE('Network Data'!B51, " ", "")&amp;" -&gt; CO2", "")</f>
        <v/>
      </c>
      <c r="CG45" s="98"/>
      <c r="CI45" t="str">
        <f>IF(AND('Network Data'!C51 = 1, 'Network Data'!E51 = 1, 'Network Data'!G51 &gt; 0), SUBSTITUTE('Network Data'!B51, " ", "")&amp;"NLNode_IN: "&amp;SUBSTITUTE('Network Data'!B51, " ", "")&amp;"NLNodeInput -&gt; "&amp;SUBSTITUTE('Network Data'!B51, ",", "")&amp;"NLNode", IF(AND('Network Data'!C51 = 0, 'Network Data'!E51 = 1, 'Network Data'!G51 &gt; 0), SUBSTITUTE('Network Data'!B51, " ", "")&amp;"_IN: "&amp;SUBSTITUTE('Network Data'!B51, " ", "")&amp;"Input -&gt; "&amp;SUBSTITUTE('Network Data'!B51, ",", ""),""))</f>
        <v/>
      </c>
      <c r="CK45" s="98"/>
      <c r="CM45" t="str">
        <f>IF(AND('Network Data'!C51 = 1, 'Network Data'!F51 = 1, 'Network Data'!G51 &gt; 0), SUBSTITUTE('Network Data'!B51, " ", "")&amp;"NLNode_EX: "&amp;SUBSTITUTE('Network Data'!B51, " ", "")&amp;"NLNode -&gt; "&amp;SUBSTITUTE('Network Data'!B51, ",", "")&amp;"NLNodeExport", IF(AND('Network Data'!C51 = 0, 'Network Data'!F51 = 1, 'Network Data'!G51 &gt; 0), SUBSTITUTE('Network Data'!B51, " ", "")&amp;"_EX: "&amp;SUBSTITUTE('Network Data'!B51, " ", "")&amp;" -&gt; "&amp;SUBSTITUTE('Network Data'!B51, ",", "")&amp;"Export",""))</f>
        <v/>
      </c>
      <c r="CP45" t="str">
        <f>IF(AND('Network Data'!$C$6=1, 'Network Data'!C51=0,'Network Data'!D51=1,'Network Data'!G51&gt;0, 'Network Data'!L51&gt;0), SUBSTITUTE('Network Data'!B51," ",".")&amp;"_GPP &gt; "&amp;SUBSTITUTE('Network Data'!L51," ","."), IF(AND('Network Data'!$C$6=1, 'Network Data'!C51=0,'Network Data'!D51=0,'Network Data'!G51&gt;0, 'Network Data'!L51&gt;0), SUBSTITUTE('Network Data'!B51," ",".")&amp;"Q &gt; "&amp;SUBSTITUTE('Network Data'!L51," ","."), IF(AND('Network Data'!$C$6=0, 'Network Data'!C51=0,'Network Data'!D51=0,'Network Data'!G51&gt;0, 'Network Data'!L51&gt;0), SUBSTITUTE('Network Data'!B51," ",".")&amp;"Q &gt; "&amp;SUBSTITUTE('Network Data'!L51," ","."),"")))</f>
        <v/>
      </c>
      <c r="CQ45" t="str">
        <f>IF(AND('Network Data'!$C$6=1, 'Network Data'!C51=0,'Network Data'!D51=0,'Network Data'!G51&gt;0, 'Network Data'!L51&gt;0), SUBSTITUTE('Network Data'!B51," ",".")&amp;"Q &gt; "&amp;SUBSTITUTE('Network Data'!L51," ","."), IF(AND('Network Data'!$C$6=0, 'Network Data'!C51=0,'Network Data'!D51=0,'Network Data'!G51&gt;0, 'Network Data'!L51&gt;0), SUBSTITUTE('Network Data'!B51," ",".")&amp;"Q &gt; "&amp;SUBSTITUTE('Network Data'!L51," ","."),""))</f>
        <v/>
      </c>
      <c r="CR45" t="str">
        <f>IF(AND('Network Data'!$C$6=1, 'Network Data'!C51=0,'Network Data'!D51=1,'Network Data'!G51&gt;0, 'Network Data'!M51&gt;0), SUBSTITUTE('Network Data'!B51," ",".")&amp;"_GPP &lt; "&amp;SUBSTITUTE('Network Data'!M51," ","."),"")</f>
        <v/>
      </c>
      <c r="CS45" t="str">
        <f>IF(AND('Network Data'!$C$6=1, 'Network Data'!C51=0,'Network Data'!D51=0,'Network Data'!G51&gt;0, 'Network Data'!M51&gt;0), SUBSTITUTE('Network Data'!B51," ",".")&amp;"Q &lt; "&amp;SUBSTITUTE('Network Data'!M51," ","."),IF(AND('Network Data'!$C$6=0, 'Network Data'!C51=0,'Network Data'!D51=0,'Network Data'!G51&gt;0, 'Network Data'!M51&gt;0), SUBSTITUTE('Network Data'!B51," ",".")&amp;"Q &lt; "&amp;SUBSTITUTE('Network Data'!M51," ","."),""))</f>
        <v/>
      </c>
      <c r="CT45" t="str">
        <f>IF('Network Data'!M51&lt;'Network Data'!L51, "Warning, incompatible constraint", "" )</f>
        <v/>
      </c>
      <c r="CU45" t="str">
        <f>IF(AND('Network Data'!$C$6=1, 'Network Data'!C51 = 0, 'Network Data'!D51 = 1, 'Network Data'!G51 &gt; 0, 'Network Data'!N51&gt;0), SUBSTITUTE('Network Data'!B51, " ", ".")&amp;"_NPP"&amp;" &gt; "&amp;SUBSTITUTE('Network Data'!N51, ",","."), "")</f>
        <v/>
      </c>
      <c r="CV45" t="str">
        <f>IF(AND('Network Data'!$C$6=1, 'Network Data'!C51 = 0, 'Network Data'!D51 = 0, 'Network Data'!G51 &gt; 0, 'Network Data'!N51&gt;0), SUBSTITUTE('Network Data'!B51, " ", ".")&amp;"_P"&amp;" &gt; "&amp;SUBSTITUTE('Network Data'!N51, ",","."), IF(AND('Network Data'!$C$6=0, 'Network Data'!C51 = 0, 'Network Data'!G51 &gt; 0, 'Network Data'!N51&gt;0), SUBSTITUTE('Network Data'!B51, " ", ".")&amp;"_P"&amp;" &gt; "&amp;SUBSTITUTE('Network Data'!N51, ",","."),""))</f>
        <v/>
      </c>
      <c r="CW45" t="str">
        <f>IF(AND('Network Data'!$C$6=1, 'Network Data'!C51 = 0, 'Network Data'!D51 = 1, 'Network Data'!G51 &gt; 0, 'Network Data'!O51&gt;0), SUBSTITUTE('Network Data'!B51, " ", ".")&amp;"_NPP"&amp;" &lt; "&amp;SUBSTITUTE('Network Data'!O51, ",","."), "")</f>
        <v/>
      </c>
      <c r="CX45" t="str">
        <f>IF(AND('Network Data'!$C$6=1, 'Network Data'!C51 = 0, 'Network Data'!D51 = 0, 'Network Data'!G51 &gt; 0, 'Network Data'!O51&gt;0), SUBSTITUTE('Network Data'!B51, " ", ".")&amp;"_P"&amp;" &lt; "&amp;SUBSTITUTE('Network Data'!O51, ",","."), IF(AND('Network Data'!$C$6=0, 'Network Data'!C51 = 0, 'Network Data'!G51 &gt; 0, 'Network Data'!O51&gt;0), SUBSTITUTE('Network Data'!B51, " ", ".")&amp;"_P"&amp;" &lt; "&amp;SUBSTITUTE('Network Data'!O51, ",","."),""))</f>
        <v/>
      </c>
      <c r="CY45" t="str">
        <f>IF('Network Data'!O51&lt;'Network Data'!N51, "Warning, incompatible constraint", "" )</f>
        <v/>
      </c>
      <c r="CZ45" t="str">
        <f>IF(AND('Network Data'!$C$6 = 1, 'Network Data'!C51 = 0, 'Network Data'!D51 = 1, 'Network Data'!G51 &gt; 0, 'Network Data'!P51 &gt; 0), SUBSTITUTE('Network Data'!B51, " ", ".")&amp;"_R &gt; "&amp;SUBSTITUTE('Network Data'!P51, ",","."),"")</f>
        <v/>
      </c>
      <c r="DA45" t="str">
        <f>IF(AND('Network Data'!$C$6 = 1, 'Network Data'!C51 = 0, 'Network Data'!D51 = 0, 'Network Data'!G51 &gt; 0, 'Network Data'!P51 &gt; 0), SUBSTITUTE('Network Data'!B51, " ", ".")&amp;"_R &gt; "&amp;SUBSTITUTE('Network Data'!P51, ",","."),"")</f>
        <v/>
      </c>
      <c r="DB45" t="str">
        <f>IF(AND('Network Data'!$C$6 = 1, 'Network Data'!C51 = 0, 'Network Data'!D51 = 1, 'Network Data'!G51 &gt; 0, 'Network Data'!Q51 &gt; 0), SUBSTITUTE('Network Data'!B51, " ", ".")&amp;"_R &lt; "&amp;SUBSTITUTE('Network Data'!Q51, ",","."),"")</f>
        <v/>
      </c>
      <c r="DC45" t="str">
        <f>IF(AND('Network Data'!$C$6 = 1, 'Network Data'!C51 = 0, 'Network Data'!D51 = 0, 'Network Data'!G51 &gt; 0, 'Network Data'!Q51 &gt; 0), SUBSTITUTE('Network Data'!B51, " ", ".")&amp;"_R &lt; "&amp;SUBSTITUTE('Network Data'!Q51, ",","."),"")</f>
        <v/>
      </c>
      <c r="DD45" t="str">
        <f>IF(AND('Network Data'!$C$7 = 1, 'Network Data'!C51 = 0, 'Network Data'!D51 =1, 'Network Data'!G51 &gt; 0, 'Network Data'!R51 &gt; 0), SUBSTITUTE('Network Data'!B51, ",",".")&amp;"_U &gt; "&amp;SUBSTITUTE('Network Data'!R51, ",","."),"")</f>
        <v/>
      </c>
      <c r="DE45" t="str">
        <f>IF(AND('Network Data'!$C$7 = 1, 'Network Data'!C51 = 0, 'Network Data'!D51 =0, 'Network Data'!G51 &gt; 0, 'Network Data'!R51 &gt; 0), SUBSTITUTE('Network Data'!B51, ",",".")&amp;"_U &gt; "&amp;SUBSTITUTE('Network Data'!R51, ",","."),"")</f>
        <v/>
      </c>
      <c r="DF45" t="str">
        <f>IF(AND('Network Data'!$C$7 = 1, 'Network Data'!C51 = 0, 'Network Data'!D51 = 1, 'Network Data'!G51 &gt; 0, 'Network Data'!S51 &gt; 0), SUBSTITUTE('Network Data'!B51, ",",".")&amp;"_U &lt; "&amp;SUBSTITUTE('Network Data'!S51, ",","."),"")</f>
        <v/>
      </c>
      <c r="DG45" t="str">
        <f>IF(AND('Network Data'!$C$7 = 1, 'Network Data'!C51 = 0, 'Network Data'!D51 = 0, 'Network Data'!G51 &gt; 0, 'Network Data'!S51 &gt; 0), SUBSTITUTE('Network Data'!B51, ",",".")&amp;"_U &lt; "&amp;SUBSTITUTE('Network Data'!S51, ",","."),"")</f>
        <v/>
      </c>
      <c r="DJ45" t="str">
        <f>IF(AND('Network Data'!C51 = 0, 'Network Data'!E51 = 1,'Network Data'!G51 &gt; 0, 'Network Data'!H51 &gt; 0), SUBSTITUTE('Network Data'!B51, " ", ".")&amp;"_IN &gt; "&amp;SUBSTITUTE('Network Data'!H51,",","."), IF(AND('Network Data'!C51 = 1, 'Network Data'!E51 = 1,'Network Data'!G51 &gt; 0, 'Network Data'!H51 &gt; 0), SUBSTITUTE('Network Data'!B51, " ", ".")&amp;"NLNode_IN &gt; "&amp;SUBSTITUTE('Network Data'!H51,",","."), ""))</f>
        <v/>
      </c>
      <c r="DL45" t="str">
        <f>IF(AND('Network Data'!C51 = 0, 'Network Data'!E51 = 1,'Network Data'!G51 &gt; 0, 'Network Data'!I51 &gt; 0), SUBSTITUTE('Network Data'!B51, " ", ".")&amp;"_IN &lt; "&amp;SUBSTITUTE('Network Data'!I51,",","."), IF(AND('Network Data'!C51 = 1, 'Network Data'!E51 = 1,'Network Data'!G51 &gt; 0, 'Network Data'!H51 &gt; 0), SUBSTITUTE('Network Data'!B51, " ", ".")&amp;"NLNode_IN &lt; "&amp;SUBSTITUTE('Network Data'!I51,",","."), ""))</f>
        <v/>
      </c>
      <c r="DP45" t="str">
        <f>IF(AND('Network Data'!C51 = 0, 'Network Data'!F51 = 1,'Network Data'!G51 &gt; 0, 'Network Data'!J51 &gt; 0), SUBSTITUTE('Network Data'!B51, " ", ".")&amp;"_EX &gt; "&amp;SUBSTITUTE('Network Data'!J51,",","."), IF(AND('Network Data'!C51 = 1, 'Network Data'!F51 = 1,'Network Data'!G51 &gt; 0, 'Network Data'!J51 &gt; 0), SUBSTITUTE('Network Data'!B51, " ", ".")&amp;"NLNode_EX &gt; "&amp;SUBSTITUTE('Network Data'!J51,",","."), ""))</f>
        <v/>
      </c>
      <c r="DR45" t="str">
        <f>IF(AND('Network Data'!C51 = 0, 'Network Data'!F51 = 1,'Network Data'!G51 &gt; 0, 'Network Data'!K51 &gt; 0), SUBSTITUTE('Network Data'!B51, " ", ".")&amp;"_EX &lt; "&amp;SUBSTITUTE('Network Data'!K51,",","."), IF(AND('Network Data'!C51 = 1, 'Network Data'!F51 = 1,'Network Data'!G51 &gt; 0, 'Network Data'!K51 &gt; 0), SUBSTITUTE('Network Data'!B51, " ", ".")&amp;"NLNode_EX &lt; "&amp;SUBSTITUTE('Network Data'!K51,",","."), ""))</f>
        <v/>
      </c>
      <c r="DV45" t="str">
        <f>IF(AND('Network Data'!C51=0, 'Network Data'!D51=0, 'Network Data'!G51&gt;0, 'Network Data'!T51&gt;0), SUBSTITUTE('Network Data'!B51," ",".")&amp;"_AE &gt; "&amp;SUBSTITUTE('Network Data'!T51,",","."),"")</f>
        <v/>
      </c>
      <c r="DW45" t="str">
        <f>IF(AND('Network Data'!C51=0, 'Network Data'!D51=0, 'Network Data'!G51&gt;0, 'Network Data'!U51&gt;0), SUBSTITUTE('Network Data'!B51," ",".")&amp;"_AE &lt; "&amp;SUBSTITUTE('Network Data'!U51,",","."),"")</f>
        <v/>
      </c>
      <c r="EA45" t="str">
        <f>IF(AND('Network Data'!X51 &gt;0), 'Network Data'!X51, "")</f>
        <v/>
      </c>
      <c r="EB45" s="22"/>
      <c r="EC45" s="22"/>
      <c r="FD45"/>
      <c r="FE45"/>
      <c r="FF45"/>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row>
    <row r="46" spans="1:218" x14ac:dyDescent="0.3">
      <c r="A46" s="7">
        <v>41</v>
      </c>
      <c r="B46" t="str">
        <f>IF(AND('Network Data'!C52 = 0, 'Network Data'!G52 &gt;0), SUBSTITUTE('Network Data'!B52, " ", ""), IF(AND('Network Data'!C52 = 1, 'Network Data'!G52 &gt; 0), SUBSTITUTE('Network Data'!B52&amp;"NLNode", " ",""), ""))</f>
        <v/>
      </c>
      <c r="H46" s="98"/>
      <c r="AE46" t="str">
        <f>IF(AND('Network Data'!C52 = 0, 'Network Data'!G52 &gt;0), SUBSTITUTE('Network Data'!B52, " ", "")&amp;" = "&amp;SUBSTITUTE('Network Data'!G52, ",", "."), "")</f>
        <v/>
      </c>
      <c r="AF46" t="str">
        <f>IF(AND('Network Data'!C52 = 1, 'Network Data'!G52 &gt;0), SUBSTITUTE('Network Data'!B52, " ", "")&amp;"NLNode"&amp;" = "&amp;SUBSTITUTE('Network Data'!G52, ",", "."), "")</f>
        <v/>
      </c>
      <c r="AM46" t="str">
        <f>IF(AND('Network Data'!C52 = 0, 'Network Data'!G52 &gt; 0, 'Network Data'!E52 = 1), SUBSTITUTE('Network Data'!B52, " ", "")&amp;"Input", IF(AND('Network Data'!C52 = 1, 'Network Data'!G52 &gt; 0, 'Network Data'!E52 = 1), SUBSTITUTE('Network Data'!B52, " ", "")&amp;"NLNodeInput",""))</f>
        <v/>
      </c>
      <c r="AN46" t="str">
        <f>IF(AND('Network Data'!C52 = 0, 'Network Data'!G52 &gt; 0, 'Network Data'!F52 = 1), SUBSTITUTE('Network Data'!B52, " ", "")&amp;"Export", IF(AND('Network Data'!C52 = 1, 'Network Data'!G52 &gt; 0, 'Network Data'!F52 = 1), SUBSTITUTE('Network Data'!B52, " ", "")&amp;"NLNodeExport",""))</f>
        <v/>
      </c>
      <c r="AV46" t="str">
        <f>IF(AND('Network Data'!$C$6=1, 'Network Data'!C52 = 0, 'Network Data'!D52=1,'Network Data'!G52&gt;0,'Network Data'!E52=1), SUBSTITUTE('Network Data'!B52," ","")&amp;"_GPP"&amp;" = "&amp;"Flowto("&amp;SUBSTITUTE('Network Data'!B52," ","")&amp;")"&amp;" - "&amp;SUBSTITUTE('Network Data'!B52," ","")&amp;"_IN", IF(AND('Network Data'!$C$6=1, 'Network Data'!C52 = 0, 'Network Data'!D52=1,'Network Data'!G52&gt;0,'Network Data'!E52=0), SUBSTITUTE('Network Data'!B52," ","")&amp;"_GPP"&amp;" = "&amp;"Flowto("&amp;SUBSTITUTE('Network Data'!B52," ","")&amp;")", IF(OR('Network Data'!$C$6=1, 'Network Data'!$C$6=0), IF(AND('Network Data'!C52 = 0,'Network Data'!G52&gt;0,'Network Data'!E52=1), SUBSTITUTE('Network Data'!B52," ","")&amp;"_Q"&amp;" = "&amp;"Flowto("&amp;SUBSTITUTE('Network Data'!B52," ","")&amp;")"&amp;" - "&amp;SUBSTITUTE('Network Data'!B52," ","")&amp;"_IN", IF(AND('Network Data'!C52 = 0,'Network Data'!G52&gt;0,'Network Data'!E52=0), SUBSTITUTE('Network Data'!B52," ","")&amp;"_Q"&amp;" = "&amp;"Flowto("&amp;SUBSTITUTE('Network Data'!B52," ","")&amp;")","")))))</f>
        <v/>
      </c>
      <c r="AZ46" t="str">
        <f>IF(AND('Network Data'!$C$6=1,'Network Data'!$C$7=1,'Network Data'!C52 = 0,'Network Data'!D52 = 1,'Network Data'!G52&gt;0,'Network Data'!F52=1),SUBSTITUTE('Network Data'!B52," ","")&amp;"_NPP"&amp;" = Flowfrom("&amp;SUBSTITUTE('Network Data'!B52," ","")&amp;") - "&amp;SUBSTITUTE('Network Data'!B52," ","")&amp;"_R"&amp;" - "&amp;SUBSTITUTE('Network Data'!B52," ","")&amp;"_U"&amp;" - "&amp;SUBSTITUTE('Network Data'!B52," ","")&amp;"_EX", IF(AND('Network Data'!$C$6=1,'Network Data'!$C$7=0,'Network Data'!C52 = 0,'Network Data'!D52 = 1,'Network Data'!G52&gt;0,'Network Data'!F52=1),SUBSTITUTE('Network Data'!B52," ","")&amp;"_NPP"&amp;" = Flowfrom("&amp;SUBSTITUTE('Network Data'!B52," ","")&amp;") - "&amp;SUBSTITUTE('Network Data'!B52," ","")&amp;"_R - "&amp;SUBSTITUTE('Network Data'!B52," ","")&amp;"_EX", IF(AND('Network Data'!$C$6=0,'Network Data'!$C$7=1,'Network Data'!C52 = 0,'Network Data'!D52 = 1,'Network Data'!G52&gt;0,'Network Data'!F52=0),SUBSTITUTE('Network Data'!B52," ","")&amp;"_NPP"&amp;" = Flowfrom("&amp;SUBSTITUTE('Network Data'!B52," ","")&amp;") - "&amp;SUBSTITUTE('Network Data'!B52," ","")&amp;"_U - "&amp;SUBSTITUTE('Network Data'!B52," ","")&amp;"_EX", IF(AND('Network Data'!$C$6=1,'Network Data'!$C$7=0,'Network Data'!C52 = 0,'Network Data'!D52 = 1,'Network Data'!G52&gt;0,'Network Data'!F52=0),SUBSTITUTE('Network Data'!B52," ","")&amp;"_NPP"&amp;" = Flowfrom("&amp;SUBSTITUTE('Network Data'!B52," ","")&amp;") - "&amp;SUBSTITUTE('Network Data'!B52," ","")&amp;"_R", IF(AND('Network Data'!$C$6=0,'Network Data'!$C$7=0,'Network Data'!C52 = 0,'Network Data'!D52 = 1,'Network Data'!G52&gt;0,'Network Data'!F52=1),SUBSTITUTE('Network Data'!B52," ","")&amp;"_NPP"&amp;" = Flowfrom("&amp;SUBSTITUTE('Network Data'!B52," ","")&amp;") - "&amp;SUBSTITUTE('Network Data'!B52," ","")&amp;"_EX", IF(AND('Network Data'!$C$6=1,'Network Data'!$C$7=1,'Network Data'!C52 = 0,'Network Data'!D52 = 1,'Network Data'!G52&gt;0,'Network Data'!F52=0),SUBSTITUTE('Network Data'!B52," ","")&amp;"_NPP"&amp;" = Flowfrom("&amp;SUBSTITUTE('Network Data'!B52," ","")&amp;") - "&amp;SUBSTITUTE('Network Data'!B52," ","")&amp;"_R"&amp;" - "&amp;SUBSTITUTE('Network Data'!B52," ","")&amp;"_U", IF(AND('Network Data'!$C$6=0,'Network Data'!$C$7=0,'Network Data'!C52 = 0,'Network Data'!D52 = 1,'Network Data'!G52&gt;0,'Network Data'!F52=0),SUBSTITUTE('Network Data'!B52," ","")&amp;"_NPP"&amp;" = Flowfrom("&amp;SUBSTITUTE('Network Data'!B52," ","")&amp;") ", IF(AND('Network Data'!$C$6=1,'Network Data'!$C$7=1,'Network Data'!C52 = 0,'Network Data'!D52 = 0,'Network Data'!G52&gt;0,'Network Data'!F52=1),SUBSTITUTE('Network Data'!B52," ","")&amp;"_P"&amp;" = Flowfrom("&amp;SUBSTITUTE('Network Data'!B52," ","")&amp;") - "&amp;SUBSTITUTE('Network Data'!B52," ","")&amp;"_R"&amp;" - "&amp;SUBSTITUTE('Network Data'!B52," ","")&amp;"_U"&amp;" - "&amp;SUBSTITUTE('Network Data'!B52," ","")&amp;"_EX", IF(AND('Network Data'!$C$6=1,'Network Data'!$C$7=0,'Network Data'!C52 = 0,'Network Data'!D52 = 0,'Network Data'!G52&gt;0,'Network Data'!F52=1),SUBSTITUTE('Network Data'!B52," ","")&amp;"_P"&amp;" = Flowfrom("&amp;SUBSTITUTE('Network Data'!B52," ","")&amp;") - "&amp;SUBSTITUTE('Network Data'!B52," ","")&amp;"_R - "&amp;SUBSTITUTE('Network Data'!B52," ","")&amp;"_EX", IF(AND('Network Data'!$C$6=0,'Network Data'!$C$7=1,'Network Data'!C52 = 0,'Network Data'!D52 = 0,'Network Data'!G52&gt;0,'Network Data'!F52=0),SUBSTITUTE('Network Data'!B52," ","")&amp;"_P"&amp;" = Flowfrom("&amp;SUBSTITUTE('Network Data'!B52," ","")&amp;") - "&amp;SUBSTITUTE('Network Data'!B52," ","")&amp;"_U - "&amp;SUBSTITUTE('Network Data'!B52," ","")&amp;"_EX", IF(AND('Network Data'!$C$6=1,'Network Data'!$C$7=0,'Network Data'!C52 = 0,'Network Data'!D52 = 0,'Network Data'!G52&gt;0,'Network Data'!F52=0),SUBSTITUTE('Network Data'!B52," ","")&amp;"_P"&amp;" = Flowfrom("&amp;SUBSTITUTE('Network Data'!B52," ","")&amp;") - "&amp;SUBSTITUTE('Network Data'!B52," ","")&amp;"_R", IF(AND('Network Data'!$C$6=0,'Network Data'!$C$7=0,'Network Data'!C52 = 0,'Network Data'!D52 = 0,'Network Data'!G52&gt;0,'Network Data'!F52=1),SUBSTITUTE('Network Data'!B52," ","")&amp;"_P"&amp;" = Flowfrom("&amp;SUBSTITUTE('Network Data'!B52," ","")&amp;") - "&amp;SUBSTITUTE('Network Data'!B52," ","")&amp;"_EX", IF(AND('Network Data'!$C$6=1,'Network Data'!$C$7=1,'Network Data'!C52 = 0,'Network Data'!D52 = 0,'Network Data'!G52&gt;0,'Network Data'!F52=0),SUBSTITUTE('Network Data'!B52," ","")&amp;"_P"&amp;" = Flowfrom("&amp;SUBSTITUTE('Network Data'!B52," ","")&amp;") - "&amp;SUBSTITUTE('Network Data'!B52," ","")&amp;"_R"&amp;" - "&amp;SUBSTITUTE('Network Data'!B52," ","")&amp;"_U", IF(AND('Network Data'!$C$6=0,'Network Data'!$C$7=0,'Network Data'!C52 = 0,'Network Data'!D52 = 0,'Network Data'!G52&gt;0,'Network Data'!F52=0),SUBSTITUTE('Network Data'!B52," ","")&amp;"_P"&amp;" = Flowfrom("&amp;SUBSTITUTE('Network Data'!B52," ","")&amp;") ", ""))))))))))))))</f>
        <v/>
      </c>
      <c r="BD46" t="str">
        <f>IF(AND('Network Data'!$C$6=1,'Network Data'!$C$7=1,'Network Data'!C52 = 0, 'Network Data'!D52=1,'Network Data'!F52=1,'Network Data'!G52&gt;0), SUBSTITUTE('Network Data'!B52," ","")&amp;"_U"&amp;" = Flowto("&amp;SUBSTITUTE('Network Data'!B52," ","")&amp;") - "&amp;SUBSTITUTE('Network Data'!B52," ","")&amp;"_NPP"&amp;" - "&amp;SUBSTITUTE('Network Data'!B52," ","")&amp;"_R"&amp;" - "&amp;SUBSTITUTE('Network Data'!B52," ","")&amp;"_EX", IF(AND('Network Data'!$C$6=0,'Network Data'!$C$7=1,'Network Data'!C52 = 0, 'Network Data'!D52=1,'Network Data'!F52=1,'Network Data'!G52&gt;0), SUBSTITUTE('Network Data'!B52," ","")&amp;"_U"&amp;" = Flowto("&amp;SUBSTITUTE('Network Data'!B52," ","")&amp;") - "&amp;SUBSTITUTE('Network Data'!B52," ","")&amp;"_P"&amp;" - "&amp;SUBSTITUTE('Network Data'!B52," ","")&amp;"_EX", IF(AND('Network Data'!$C$6=0,'Network Data'!$C$7=1,'Network Data'!C52 = 0, 'Network Data'!D52=1,'Network Data'!F52=0,'Network Data'!G52&gt;0), SUBSTITUTE('Network Data'!B52," ","")&amp;"_U"&amp;" = Flowto("&amp;SUBSTITUTE('Network Data'!B52," ","")&amp;") - "&amp;SUBSTITUTE('Network Data'!B52," ","")&amp;"_P",IF(AND('Network Data'!$C$6=1,'Network Data'!$C$7=1,'Network Data'!C52 = 0, 'Network Data'!D52=0,'Network Data'!F52=1,'Network Data'!G52&gt;0), SUBSTITUTE('Network Data'!B52," ","")&amp;"_U"&amp;" = Flowto("&amp;SUBSTITUTE('Network Data'!B52," ","")&amp;") - "&amp;SUBSTITUTE('Network Data'!B52," ","")&amp;"_P"&amp;" - "&amp;SUBSTITUTE('Network Data'!B52," ","")&amp;"_R"&amp;" - "&amp;SUBSTITUTE('Network Data'!B52," ","")&amp;"_EX", IF(AND('Network Data'!$C$6=0,'Network Data'!$C$7=1,'Network Data'!C52 = 0, 'Network Data'!D52=0,'Network Data'!F52=1,'Network Data'!G52&gt;0), SUBSTITUTE('Network Data'!B52," ","")&amp;"_U"&amp;" = Flowto("&amp;SUBSTITUTE('Network Data'!B52," ","")&amp;") - "&amp;SUBSTITUTE('Network Data'!B52," ","")&amp;"_P"&amp;" - "&amp;SUBSTITUTE('Network Data'!B52," ","")&amp;"_EX", IF(AND('Network Data'!$C$6=0,'Network Data'!$C$7=1,'Network Data'!C52 = 0, 'Network Data'!D52=0,'Network Data'!F52=0,'Network Data'!G52&gt;0), SUBSTITUTE('Network Data'!B52," ","")&amp;"_U"&amp;" = Flowto("&amp;SUBSTITUTE('Network Data'!B52," ","")&amp;") - "&amp;SUBSTITUTE('Network Data'!B52," ","")&amp;"_P",IF(AND('Network Data'!$C$6=1,'Network Data'!$C$7=1,'Network Data'!C52 = 0, 'Network Data'!D52=0,'Network Data'!F52=0,'Network Data'!G52&gt;0), SUBSTITUTE('Network Data'!B52," ","")&amp;"_U"&amp;" = Flowto("&amp;SUBSTITUTE('Network Data'!B52," ","")&amp;") - "&amp;SUBSTITUTE('Network Data'!B52," ","")&amp;"_P - "&amp;SUBSTITUTE('Network Data'!B52," ","")&amp;"_R","")))))))</f>
        <v/>
      </c>
      <c r="BH46" t="str">
        <f>IF(AND('Network Data'!$C$6 = 1, 'Network Data'!C52 = 0, 'Network Data'!D52 = 0,'Network Data'!G52 &gt; 0, 'Network Data'!T52 &gt; 0),SUBSTITUTE('Network Data'!B52," ","")&amp;"_AE"&amp;" = "&amp;SUBSTITUTE('Network Data'!B52," ","")&amp;"_P"&amp;" + "&amp;SUBSTITUTE('Network Data'!B52," ","")&amp;"_R", IF(AND('Network Data'!$C$6 = 0, 'Network Data'!C52 = 0, 'Network Data'!D52 = 0,'Network Data'!G52 &gt; 0, 'Network Data'!T52 &gt; 0),SUBSTITUTE('Network Data'!B52," ","")&amp;" = "&amp;SUBSTITUTE('Network Data'!B52," ","")&amp;"_P",IF(AND('Network Data'!$C$6 = 1, 'Network Data'!C52 = 0, 'Network Data'!D52 = 0,'Network Data'!G52 &gt; 0, 'Network Data'!U52 &gt; 0),SUBSTITUTE('Network Data'!B52," ","")&amp;"_AE"&amp;" = "&amp;SUBSTITUTE('Network Data'!B52," ","")&amp;"_P"&amp;" + "&amp;SUBSTITUTE('Network Data'!B52," ","")&amp;"_R", IF(AND('Network Data'!$C$6 = 0, 'Network Data'!C52 = 0, 'Network Data'!D52 = 0,'Network Data'!G52 &gt; 0, 'Network Data'!U52 &gt; 0),SUBSTITUTE('Network Data'!B52," ","")&amp;" = "&amp;SUBSTITUTE('Network Data'!B52," ","")&amp;"_P",""))))</f>
        <v/>
      </c>
      <c r="BL46" t="str">
        <f xml:space="preserve"> IF('Network Data'!W52 &gt; 0, 'Network Data'!W52, "")</f>
        <v/>
      </c>
      <c r="BR46" t="str">
        <f>IF('Network Data'!V52&gt;0,SUBSTITUTE('Network Data'!V52, ",",""),"")</f>
        <v/>
      </c>
      <c r="BZ46" t="str">
        <f>IF(AND('Network Data'!$C$6=1,'Network Data'!C52=0,'Network Data'!D52=1,'Network Data'!G52&gt;0),SUBSTITUTE('Network Data'!B52," ","")&amp;"_GPP: CO2 -&gt; "&amp;SUBSTITUTE('Network Data'!B52," ",""),"")</f>
        <v/>
      </c>
      <c r="CB46" s="98"/>
      <c r="CD46" t="str">
        <f>IF(AND('Network Data'!$C$6 = 1,'Network Data'!C52 = 0, 'Network Data'!D52 = 1, 'Network Data'!G52 &gt; 0), SUBSTITUTE('Network Data'!B52, " ", "")&amp;"_R: "&amp;SUBSTITUTE('Network Data'!B52, " ", "")&amp;" -&gt; CO2", "")</f>
        <v/>
      </c>
      <c r="CE46" t="str">
        <f>IF(AND('Network Data'!$C$6 = 1,'Network Data'!C52 = 0, 'Network Data'!D52 = 0, 'Network Data'!G52 &gt; 0), SUBSTITUTE('Network Data'!B52, " ", "")&amp;"_R: "&amp;SUBSTITUTE('Network Data'!B52, " ", "")&amp;" -&gt; CO2", "")</f>
        <v/>
      </c>
      <c r="CG46" s="98"/>
      <c r="CI46" t="str">
        <f>IF(AND('Network Data'!C52 = 1, 'Network Data'!E52 = 1, 'Network Data'!G52 &gt; 0), SUBSTITUTE('Network Data'!B52, " ", "")&amp;"NLNode_IN: "&amp;SUBSTITUTE('Network Data'!B52, " ", "")&amp;"NLNodeInput -&gt; "&amp;SUBSTITUTE('Network Data'!B52, ",", "")&amp;"NLNode", IF(AND('Network Data'!C52 = 0, 'Network Data'!E52 = 1, 'Network Data'!G52 &gt; 0), SUBSTITUTE('Network Data'!B52, " ", "")&amp;"_IN: "&amp;SUBSTITUTE('Network Data'!B52, " ", "")&amp;"Input -&gt; "&amp;SUBSTITUTE('Network Data'!B52, ",", ""),""))</f>
        <v/>
      </c>
      <c r="CK46" s="98"/>
      <c r="CM46" t="str">
        <f>IF(AND('Network Data'!C52 = 1, 'Network Data'!F52 = 1, 'Network Data'!G52 &gt; 0), SUBSTITUTE('Network Data'!B52, " ", "")&amp;"NLNode_EX: "&amp;SUBSTITUTE('Network Data'!B52, " ", "")&amp;"NLNode -&gt; "&amp;SUBSTITUTE('Network Data'!B52, ",", "")&amp;"NLNodeExport", IF(AND('Network Data'!C52 = 0, 'Network Data'!F52 = 1, 'Network Data'!G52 &gt; 0), SUBSTITUTE('Network Data'!B52, " ", "")&amp;"_EX: "&amp;SUBSTITUTE('Network Data'!B52, " ", "")&amp;" -&gt; "&amp;SUBSTITUTE('Network Data'!B52, ",", "")&amp;"Export",""))</f>
        <v/>
      </c>
      <c r="CP46" t="str">
        <f>IF(AND('Network Data'!$C$6=1, 'Network Data'!C52=0,'Network Data'!D52=1,'Network Data'!G52&gt;0, 'Network Data'!L52&gt;0), SUBSTITUTE('Network Data'!B52," ",".")&amp;"_GPP &gt; "&amp;SUBSTITUTE('Network Data'!L52," ","."), IF(AND('Network Data'!$C$6=1, 'Network Data'!C52=0,'Network Data'!D52=0,'Network Data'!G52&gt;0, 'Network Data'!L52&gt;0), SUBSTITUTE('Network Data'!B52," ",".")&amp;"Q &gt; "&amp;SUBSTITUTE('Network Data'!L52," ","."), IF(AND('Network Data'!$C$6=0, 'Network Data'!C52=0,'Network Data'!D52=0,'Network Data'!G52&gt;0, 'Network Data'!L52&gt;0), SUBSTITUTE('Network Data'!B52," ",".")&amp;"Q &gt; "&amp;SUBSTITUTE('Network Data'!L52," ","."),"")))</f>
        <v/>
      </c>
      <c r="CQ46" t="str">
        <f>IF(AND('Network Data'!$C$6=1, 'Network Data'!C52=0,'Network Data'!D52=0,'Network Data'!G52&gt;0, 'Network Data'!L52&gt;0), SUBSTITUTE('Network Data'!B52," ",".")&amp;"Q &gt; "&amp;SUBSTITUTE('Network Data'!L52," ","."), IF(AND('Network Data'!$C$6=0, 'Network Data'!C52=0,'Network Data'!D52=0,'Network Data'!G52&gt;0, 'Network Data'!L52&gt;0), SUBSTITUTE('Network Data'!B52," ",".")&amp;"Q &gt; "&amp;SUBSTITUTE('Network Data'!L52," ","."),""))</f>
        <v/>
      </c>
      <c r="CR46" t="str">
        <f>IF(AND('Network Data'!$C$6=1, 'Network Data'!C52=0,'Network Data'!D52=1,'Network Data'!G52&gt;0, 'Network Data'!M52&gt;0), SUBSTITUTE('Network Data'!B52," ",".")&amp;"_GPP &lt; "&amp;SUBSTITUTE('Network Data'!M52," ","."),"")</f>
        <v/>
      </c>
      <c r="CS46" t="str">
        <f>IF(AND('Network Data'!$C$6=1, 'Network Data'!C52=0,'Network Data'!D52=0,'Network Data'!G52&gt;0, 'Network Data'!M52&gt;0), SUBSTITUTE('Network Data'!B52," ",".")&amp;"Q &lt; "&amp;SUBSTITUTE('Network Data'!M52," ","."),IF(AND('Network Data'!$C$6=0, 'Network Data'!C52=0,'Network Data'!D52=0,'Network Data'!G52&gt;0, 'Network Data'!M52&gt;0), SUBSTITUTE('Network Data'!B52," ",".")&amp;"Q &lt; "&amp;SUBSTITUTE('Network Data'!M52," ","."),""))</f>
        <v/>
      </c>
      <c r="CT46" t="str">
        <f>IF('Network Data'!M52&lt;'Network Data'!L52, "Warning, incompatible constraint", "" )</f>
        <v/>
      </c>
      <c r="CU46" t="str">
        <f>IF(AND('Network Data'!$C$6=1, 'Network Data'!C52 = 0, 'Network Data'!D52 = 1, 'Network Data'!G52 &gt; 0, 'Network Data'!N52&gt;0), SUBSTITUTE('Network Data'!B52, " ", ".")&amp;"_NPP"&amp;" &gt; "&amp;SUBSTITUTE('Network Data'!N52, ",","."), "")</f>
        <v/>
      </c>
      <c r="CV46" t="str">
        <f>IF(AND('Network Data'!$C$6=1, 'Network Data'!C52 = 0, 'Network Data'!D52 = 0, 'Network Data'!G52 &gt; 0, 'Network Data'!N52&gt;0), SUBSTITUTE('Network Data'!B52, " ", ".")&amp;"_P"&amp;" &gt; "&amp;SUBSTITUTE('Network Data'!N52, ",","."), IF(AND('Network Data'!$C$6=0, 'Network Data'!C52 = 0, 'Network Data'!G52 &gt; 0, 'Network Data'!N52&gt;0), SUBSTITUTE('Network Data'!B52, " ", ".")&amp;"_P"&amp;" &gt; "&amp;SUBSTITUTE('Network Data'!N52, ",","."),""))</f>
        <v/>
      </c>
      <c r="CW46" t="str">
        <f>IF(AND('Network Data'!$C$6=1, 'Network Data'!C52 = 0, 'Network Data'!D52 = 1, 'Network Data'!G52 &gt; 0, 'Network Data'!O52&gt;0), SUBSTITUTE('Network Data'!B52, " ", ".")&amp;"_NPP"&amp;" &lt; "&amp;SUBSTITUTE('Network Data'!O52, ",","."), "")</f>
        <v/>
      </c>
      <c r="CX46" t="str">
        <f>IF(AND('Network Data'!$C$6=1, 'Network Data'!C52 = 0, 'Network Data'!D52 = 0, 'Network Data'!G52 &gt; 0, 'Network Data'!O52&gt;0), SUBSTITUTE('Network Data'!B52, " ", ".")&amp;"_P"&amp;" &lt; "&amp;SUBSTITUTE('Network Data'!O52, ",","."), IF(AND('Network Data'!$C$6=0, 'Network Data'!C52 = 0, 'Network Data'!G52 &gt; 0, 'Network Data'!O52&gt;0), SUBSTITUTE('Network Data'!B52, " ", ".")&amp;"_P"&amp;" &lt; "&amp;SUBSTITUTE('Network Data'!O52, ",","."),""))</f>
        <v/>
      </c>
      <c r="CY46" t="str">
        <f>IF('Network Data'!O52&lt;'Network Data'!N52, "Warning, incompatible constraint", "" )</f>
        <v/>
      </c>
      <c r="CZ46" t="str">
        <f>IF(AND('Network Data'!$C$6 = 1, 'Network Data'!C52 = 0, 'Network Data'!D52 = 1, 'Network Data'!G52 &gt; 0, 'Network Data'!P52 &gt; 0), SUBSTITUTE('Network Data'!B52, " ", ".")&amp;"_R &gt; "&amp;SUBSTITUTE('Network Data'!P52, ",","."),"")</f>
        <v/>
      </c>
      <c r="DA46" t="str">
        <f>IF(AND('Network Data'!$C$6 = 1, 'Network Data'!C52 = 0, 'Network Data'!D52 = 0, 'Network Data'!G52 &gt; 0, 'Network Data'!P52 &gt; 0), SUBSTITUTE('Network Data'!B52, " ", ".")&amp;"_R &gt; "&amp;SUBSTITUTE('Network Data'!P52, ",","."),"")</f>
        <v/>
      </c>
      <c r="DB46" t="str">
        <f>IF(AND('Network Data'!$C$6 = 1, 'Network Data'!C52 = 0, 'Network Data'!D52 = 1, 'Network Data'!G52 &gt; 0, 'Network Data'!Q52 &gt; 0), SUBSTITUTE('Network Data'!B52, " ", ".")&amp;"_R &lt; "&amp;SUBSTITUTE('Network Data'!Q52, ",","."),"")</f>
        <v/>
      </c>
      <c r="DC46" t="str">
        <f>IF(AND('Network Data'!$C$6 = 1, 'Network Data'!C52 = 0, 'Network Data'!D52 = 0, 'Network Data'!G52 &gt; 0, 'Network Data'!Q52 &gt; 0), SUBSTITUTE('Network Data'!B52, " ", ".")&amp;"_R &lt; "&amp;SUBSTITUTE('Network Data'!Q52, ",","."),"")</f>
        <v/>
      </c>
      <c r="DD46" t="str">
        <f>IF(AND('Network Data'!$C$7 = 1, 'Network Data'!C52 = 0, 'Network Data'!D52 =1, 'Network Data'!G52 &gt; 0, 'Network Data'!R52 &gt; 0), SUBSTITUTE('Network Data'!B52, ",",".")&amp;"_U &gt; "&amp;SUBSTITUTE('Network Data'!R52, ",","."),"")</f>
        <v/>
      </c>
      <c r="DE46" t="str">
        <f>IF(AND('Network Data'!$C$7 = 1, 'Network Data'!C52 = 0, 'Network Data'!D52 =0, 'Network Data'!G52 &gt; 0, 'Network Data'!R52 &gt; 0), SUBSTITUTE('Network Data'!B52, ",",".")&amp;"_U &gt; "&amp;SUBSTITUTE('Network Data'!R52, ",","."),"")</f>
        <v/>
      </c>
      <c r="DF46" t="str">
        <f>IF(AND('Network Data'!$C$7 = 1, 'Network Data'!C52 = 0, 'Network Data'!D52 = 1, 'Network Data'!G52 &gt; 0, 'Network Data'!S52 &gt; 0), SUBSTITUTE('Network Data'!B52, ",",".")&amp;"_U &lt; "&amp;SUBSTITUTE('Network Data'!S52, ",","."),"")</f>
        <v/>
      </c>
      <c r="DG46" t="str">
        <f>IF(AND('Network Data'!$C$7 = 1, 'Network Data'!C52 = 0, 'Network Data'!D52 = 0, 'Network Data'!G52 &gt; 0, 'Network Data'!S52 &gt; 0), SUBSTITUTE('Network Data'!B52, ",",".")&amp;"_U &lt; "&amp;SUBSTITUTE('Network Data'!S52, ",","."),"")</f>
        <v/>
      </c>
      <c r="DJ46" t="str">
        <f>IF(AND('Network Data'!C52 = 0, 'Network Data'!E52 = 1,'Network Data'!G52 &gt; 0, 'Network Data'!H52 &gt; 0), SUBSTITUTE('Network Data'!B52, " ", ".")&amp;"_IN &gt; "&amp;SUBSTITUTE('Network Data'!H52,",","."), IF(AND('Network Data'!C52 = 1, 'Network Data'!E52 = 1,'Network Data'!G52 &gt; 0, 'Network Data'!H52 &gt; 0), SUBSTITUTE('Network Data'!B52, " ", ".")&amp;"NLNode_IN &gt; "&amp;SUBSTITUTE('Network Data'!H52,",","."), ""))</f>
        <v/>
      </c>
      <c r="DL46" t="str">
        <f>IF(AND('Network Data'!C52 = 0, 'Network Data'!E52 = 1,'Network Data'!G52 &gt; 0, 'Network Data'!I52 &gt; 0), SUBSTITUTE('Network Data'!B52, " ", ".")&amp;"_IN &lt; "&amp;SUBSTITUTE('Network Data'!I52,",","."), IF(AND('Network Data'!C52 = 1, 'Network Data'!E52 = 1,'Network Data'!G52 &gt; 0, 'Network Data'!H52 &gt; 0), SUBSTITUTE('Network Data'!B52, " ", ".")&amp;"NLNode_IN &lt; "&amp;SUBSTITUTE('Network Data'!I52,",","."), ""))</f>
        <v/>
      </c>
      <c r="DP46" t="str">
        <f>IF(AND('Network Data'!C52 = 0, 'Network Data'!F52 = 1,'Network Data'!G52 &gt; 0, 'Network Data'!J52 &gt; 0), SUBSTITUTE('Network Data'!B52, " ", ".")&amp;"_EX &gt; "&amp;SUBSTITUTE('Network Data'!J52,",","."), IF(AND('Network Data'!C52 = 1, 'Network Data'!F52 = 1,'Network Data'!G52 &gt; 0, 'Network Data'!J52 &gt; 0), SUBSTITUTE('Network Data'!B52, " ", ".")&amp;"NLNode_EX &gt; "&amp;SUBSTITUTE('Network Data'!J52,",","."), ""))</f>
        <v/>
      </c>
      <c r="DR46" t="str">
        <f>IF(AND('Network Data'!C52 = 0, 'Network Data'!F52 = 1,'Network Data'!G52 &gt; 0, 'Network Data'!K52 &gt; 0), SUBSTITUTE('Network Data'!B52, " ", ".")&amp;"_EX &lt; "&amp;SUBSTITUTE('Network Data'!K52,",","."), IF(AND('Network Data'!C52 = 1, 'Network Data'!F52 = 1,'Network Data'!G52 &gt; 0, 'Network Data'!K52 &gt; 0), SUBSTITUTE('Network Data'!B52, " ", ".")&amp;"NLNode_EX &lt; "&amp;SUBSTITUTE('Network Data'!K52,",","."), ""))</f>
        <v/>
      </c>
      <c r="DV46" t="str">
        <f>IF(AND('Network Data'!C52=0, 'Network Data'!D52=0, 'Network Data'!G52&gt;0, 'Network Data'!T52&gt;0), SUBSTITUTE('Network Data'!B52," ",".")&amp;"_AE &gt; "&amp;SUBSTITUTE('Network Data'!T52,",","."),"")</f>
        <v/>
      </c>
      <c r="DW46" t="str">
        <f>IF(AND('Network Data'!C52=0, 'Network Data'!D52=0, 'Network Data'!G52&gt;0, 'Network Data'!U52&gt;0), SUBSTITUTE('Network Data'!B52," ",".")&amp;"_AE &lt; "&amp;SUBSTITUTE('Network Data'!U52,",","."),"")</f>
        <v/>
      </c>
      <c r="EA46" t="str">
        <f>IF(AND('Network Data'!X52 &gt;0), 'Network Data'!X52, "")</f>
        <v/>
      </c>
      <c r="EB46" s="22"/>
      <c r="EC46" s="22"/>
      <c r="FD46"/>
      <c r="FE46"/>
      <c r="FF46"/>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row>
    <row r="47" spans="1:218" x14ac:dyDescent="0.3">
      <c r="A47" s="7">
        <v>42</v>
      </c>
      <c r="B47" t="str">
        <f>IF(AND('Network Data'!C53 = 0, 'Network Data'!G53 &gt;0), SUBSTITUTE('Network Data'!B53, " ", ""), IF(AND('Network Data'!C53 = 1, 'Network Data'!G53 &gt; 0), SUBSTITUTE('Network Data'!B53&amp;"NLNode", " ",""), ""))</f>
        <v/>
      </c>
      <c r="H47" s="98"/>
      <c r="AE47" t="str">
        <f>IF(AND('Network Data'!C53 = 0, 'Network Data'!G53 &gt;0), SUBSTITUTE('Network Data'!B53, " ", "")&amp;" = "&amp;SUBSTITUTE('Network Data'!G53, ",", "."), "")</f>
        <v/>
      </c>
      <c r="AF47" t="str">
        <f>IF(AND('Network Data'!C53 = 1, 'Network Data'!G53 &gt;0), SUBSTITUTE('Network Data'!B53, " ", "")&amp;"NLNode"&amp;" = "&amp;SUBSTITUTE('Network Data'!G53, ",", "."), "")</f>
        <v/>
      </c>
      <c r="AM47" t="str">
        <f>IF(AND('Network Data'!C53 = 0, 'Network Data'!G53 &gt; 0, 'Network Data'!E53 = 1), SUBSTITUTE('Network Data'!B53, " ", "")&amp;"Input", IF(AND('Network Data'!C53 = 1, 'Network Data'!G53 &gt; 0, 'Network Data'!E53 = 1), SUBSTITUTE('Network Data'!B53, " ", "")&amp;"NLNodeInput",""))</f>
        <v/>
      </c>
      <c r="AN47" t="str">
        <f>IF(AND('Network Data'!C53 = 0, 'Network Data'!G53 &gt; 0, 'Network Data'!F53 = 1), SUBSTITUTE('Network Data'!B53, " ", "")&amp;"Export", IF(AND('Network Data'!C53 = 1, 'Network Data'!G53 &gt; 0, 'Network Data'!F53 = 1), SUBSTITUTE('Network Data'!B53, " ", "")&amp;"NLNodeExport",""))</f>
        <v/>
      </c>
      <c r="AV47" t="str">
        <f>IF(AND('Network Data'!$C$6=1, 'Network Data'!C53 = 0, 'Network Data'!D53=1,'Network Data'!G53&gt;0,'Network Data'!E53=1), SUBSTITUTE('Network Data'!B53," ","")&amp;"_GPP"&amp;" = "&amp;"Flowto("&amp;SUBSTITUTE('Network Data'!B53," ","")&amp;")"&amp;" - "&amp;SUBSTITUTE('Network Data'!B53," ","")&amp;"_IN", IF(AND('Network Data'!$C$6=1, 'Network Data'!C53 = 0, 'Network Data'!D53=1,'Network Data'!G53&gt;0,'Network Data'!E53=0), SUBSTITUTE('Network Data'!B53," ","")&amp;"_GPP"&amp;" = "&amp;"Flowto("&amp;SUBSTITUTE('Network Data'!B53," ","")&amp;")", IF(OR('Network Data'!$C$6=1, 'Network Data'!$C$6=0), IF(AND('Network Data'!C53 = 0,'Network Data'!G53&gt;0,'Network Data'!E53=1), SUBSTITUTE('Network Data'!B53," ","")&amp;"_Q"&amp;" = "&amp;"Flowto("&amp;SUBSTITUTE('Network Data'!B53," ","")&amp;")"&amp;" - "&amp;SUBSTITUTE('Network Data'!B53," ","")&amp;"_IN", IF(AND('Network Data'!C53 = 0,'Network Data'!G53&gt;0,'Network Data'!E53=0), SUBSTITUTE('Network Data'!B53," ","")&amp;"_Q"&amp;" = "&amp;"Flowto("&amp;SUBSTITUTE('Network Data'!B53," ","")&amp;")","")))))</f>
        <v/>
      </c>
      <c r="AZ47" t="str">
        <f>IF(AND('Network Data'!$C$6=1,'Network Data'!$C$7=1,'Network Data'!C53 = 0,'Network Data'!D53 = 1,'Network Data'!G53&gt;0,'Network Data'!F53=1),SUBSTITUTE('Network Data'!B53," ","")&amp;"_NPP"&amp;" = Flowfrom("&amp;SUBSTITUTE('Network Data'!B53," ","")&amp;") - "&amp;SUBSTITUTE('Network Data'!B53," ","")&amp;"_R"&amp;" - "&amp;SUBSTITUTE('Network Data'!B53," ","")&amp;"_U"&amp;" - "&amp;SUBSTITUTE('Network Data'!B53," ","")&amp;"_EX", IF(AND('Network Data'!$C$6=1,'Network Data'!$C$7=0,'Network Data'!C53 = 0,'Network Data'!D53 = 1,'Network Data'!G53&gt;0,'Network Data'!F53=1),SUBSTITUTE('Network Data'!B53," ","")&amp;"_NPP"&amp;" = Flowfrom("&amp;SUBSTITUTE('Network Data'!B53," ","")&amp;") - "&amp;SUBSTITUTE('Network Data'!B53," ","")&amp;"_R - "&amp;SUBSTITUTE('Network Data'!B53," ","")&amp;"_EX", IF(AND('Network Data'!$C$6=0,'Network Data'!$C$7=1,'Network Data'!C53 = 0,'Network Data'!D53 = 1,'Network Data'!G53&gt;0,'Network Data'!F53=0),SUBSTITUTE('Network Data'!B53," ","")&amp;"_NPP"&amp;" = Flowfrom("&amp;SUBSTITUTE('Network Data'!B53," ","")&amp;") - "&amp;SUBSTITUTE('Network Data'!B53," ","")&amp;"_U - "&amp;SUBSTITUTE('Network Data'!B53," ","")&amp;"_EX", IF(AND('Network Data'!$C$6=1,'Network Data'!$C$7=0,'Network Data'!C53 = 0,'Network Data'!D53 = 1,'Network Data'!G53&gt;0,'Network Data'!F53=0),SUBSTITUTE('Network Data'!B53," ","")&amp;"_NPP"&amp;" = Flowfrom("&amp;SUBSTITUTE('Network Data'!B53," ","")&amp;") - "&amp;SUBSTITUTE('Network Data'!B53," ","")&amp;"_R", IF(AND('Network Data'!$C$6=0,'Network Data'!$C$7=0,'Network Data'!C53 = 0,'Network Data'!D53 = 1,'Network Data'!G53&gt;0,'Network Data'!F53=1),SUBSTITUTE('Network Data'!B53," ","")&amp;"_NPP"&amp;" = Flowfrom("&amp;SUBSTITUTE('Network Data'!B53," ","")&amp;") - "&amp;SUBSTITUTE('Network Data'!B53," ","")&amp;"_EX", IF(AND('Network Data'!$C$6=1,'Network Data'!$C$7=1,'Network Data'!C53 = 0,'Network Data'!D53 = 1,'Network Data'!G53&gt;0,'Network Data'!F53=0),SUBSTITUTE('Network Data'!B53," ","")&amp;"_NPP"&amp;" = Flowfrom("&amp;SUBSTITUTE('Network Data'!B53," ","")&amp;") - "&amp;SUBSTITUTE('Network Data'!B53," ","")&amp;"_R"&amp;" - "&amp;SUBSTITUTE('Network Data'!B53," ","")&amp;"_U", IF(AND('Network Data'!$C$6=0,'Network Data'!$C$7=0,'Network Data'!C53 = 0,'Network Data'!D53 = 1,'Network Data'!G53&gt;0,'Network Data'!F53=0),SUBSTITUTE('Network Data'!B53," ","")&amp;"_NPP"&amp;" = Flowfrom("&amp;SUBSTITUTE('Network Data'!B53," ","")&amp;") ", IF(AND('Network Data'!$C$6=1,'Network Data'!$C$7=1,'Network Data'!C53 = 0,'Network Data'!D53 = 0,'Network Data'!G53&gt;0,'Network Data'!F53=1),SUBSTITUTE('Network Data'!B53," ","")&amp;"_P"&amp;" = Flowfrom("&amp;SUBSTITUTE('Network Data'!B53," ","")&amp;") - "&amp;SUBSTITUTE('Network Data'!B53," ","")&amp;"_R"&amp;" - "&amp;SUBSTITUTE('Network Data'!B53," ","")&amp;"_U"&amp;" - "&amp;SUBSTITUTE('Network Data'!B53," ","")&amp;"_EX", IF(AND('Network Data'!$C$6=1,'Network Data'!$C$7=0,'Network Data'!C53 = 0,'Network Data'!D53 = 0,'Network Data'!G53&gt;0,'Network Data'!F53=1),SUBSTITUTE('Network Data'!B53," ","")&amp;"_P"&amp;" = Flowfrom("&amp;SUBSTITUTE('Network Data'!B53," ","")&amp;") - "&amp;SUBSTITUTE('Network Data'!B53," ","")&amp;"_R - "&amp;SUBSTITUTE('Network Data'!B53," ","")&amp;"_EX", IF(AND('Network Data'!$C$6=0,'Network Data'!$C$7=1,'Network Data'!C53 = 0,'Network Data'!D53 = 0,'Network Data'!G53&gt;0,'Network Data'!F53=0),SUBSTITUTE('Network Data'!B53," ","")&amp;"_P"&amp;" = Flowfrom("&amp;SUBSTITUTE('Network Data'!B53," ","")&amp;") - "&amp;SUBSTITUTE('Network Data'!B53," ","")&amp;"_U - "&amp;SUBSTITUTE('Network Data'!B53," ","")&amp;"_EX", IF(AND('Network Data'!$C$6=1,'Network Data'!$C$7=0,'Network Data'!C53 = 0,'Network Data'!D53 = 0,'Network Data'!G53&gt;0,'Network Data'!F53=0),SUBSTITUTE('Network Data'!B53," ","")&amp;"_P"&amp;" = Flowfrom("&amp;SUBSTITUTE('Network Data'!B53," ","")&amp;") - "&amp;SUBSTITUTE('Network Data'!B53," ","")&amp;"_R", IF(AND('Network Data'!$C$6=0,'Network Data'!$C$7=0,'Network Data'!C53 = 0,'Network Data'!D53 = 0,'Network Data'!G53&gt;0,'Network Data'!F53=1),SUBSTITUTE('Network Data'!B53," ","")&amp;"_P"&amp;" = Flowfrom("&amp;SUBSTITUTE('Network Data'!B53," ","")&amp;") - "&amp;SUBSTITUTE('Network Data'!B53," ","")&amp;"_EX", IF(AND('Network Data'!$C$6=1,'Network Data'!$C$7=1,'Network Data'!C53 = 0,'Network Data'!D53 = 0,'Network Data'!G53&gt;0,'Network Data'!F53=0),SUBSTITUTE('Network Data'!B53," ","")&amp;"_P"&amp;" = Flowfrom("&amp;SUBSTITUTE('Network Data'!B53," ","")&amp;") - "&amp;SUBSTITUTE('Network Data'!B53," ","")&amp;"_R"&amp;" - "&amp;SUBSTITUTE('Network Data'!B53," ","")&amp;"_U", IF(AND('Network Data'!$C$6=0,'Network Data'!$C$7=0,'Network Data'!C53 = 0,'Network Data'!D53 = 0,'Network Data'!G53&gt;0,'Network Data'!F53=0),SUBSTITUTE('Network Data'!B53," ","")&amp;"_P"&amp;" = Flowfrom("&amp;SUBSTITUTE('Network Data'!B53," ","")&amp;") ", ""))))))))))))))</f>
        <v/>
      </c>
      <c r="BD47" t="str">
        <f>IF(AND('Network Data'!$C$6=1,'Network Data'!$C$7=1,'Network Data'!C53 = 0, 'Network Data'!D53=1,'Network Data'!F53=1,'Network Data'!G53&gt;0), SUBSTITUTE('Network Data'!B53," ","")&amp;"_U"&amp;" = Flowto("&amp;SUBSTITUTE('Network Data'!B53," ","")&amp;") - "&amp;SUBSTITUTE('Network Data'!B53," ","")&amp;"_NPP"&amp;" - "&amp;SUBSTITUTE('Network Data'!B53," ","")&amp;"_R"&amp;" - "&amp;SUBSTITUTE('Network Data'!B53," ","")&amp;"_EX", IF(AND('Network Data'!$C$6=0,'Network Data'!$C$7=1,'Network Data'!C53 = 0, 'Network Data'!D53=1,'Network Data'!F53=1,'Network Data'!G53&gt;0), SUBSTITUTE('Network Data'!B53," ","")&amp;"_U"&amp;" = Flowto("&amp;SUBSTITUTE('Network Data'!B53," ","")&amp;") - "&amp;SUBSTITUTE('Network Data'!B53," ","")&amp;"_P"&amp;" - "&amp;SUBSTITUTE('Network Data'!B53," ","")&amp;"_EX", IF(AND('Network Data'!$C$6=0,'Network Data'!$C$7=1,'Network Data'!C53 = 0, 'Network Data'!D53=1,'Network Data'!F53=0,'Network Data'!G53&gt;0), SUBSTITUTE('Network Data'!B53," ","")&amp;"_U"&amp;" = Flowto("&amp;SUBSTITUTE('Network Data'!B53," ","")&amp;") - "&amp;SUBSTITUTE('Network Data'!B53," ","")&amp;"_P",IF(AND('Network Data'!$C$6=1,'Network Data'!$C$7=1,'Network Data'!C53 = 0, 'Network Data'!D53=0,'Network Data'!F53=1,'Network Data'!G53&gt;0), SUBSTITUTE('Network Data'!B53," ","")&amp;"_U"&amp;" = Flowto("&amp;SUBSTITUTE('Network Data'!B53," ","")&amp;") - "&amp;SUBSTITUTE('Network Data'!B53," ","")&amp;"_P"&amp;" - "&amp;SUBSTITUTE('Network Data'!B53," ","")&amp;"_R"&amp;" - "&amp;SUBSTITUTE('Network Data'!B53," ","")&amp;"_EX", IF(AND('Network Data'!$C$6=0,'Network Data'!$C$7=1,'Network Data'!C53 = 0, 'Network Data'!D53=0,'Network Data'!F53=1,'Network Data'!G53&gt;0), SUBSTITUTE('Network Data'!B53," ","")&amp;"_U"&amp;" = Flowto("&amp;SUBSTITUTE('Network Data'!B53," ","")&amp;") - "&amp;SUBSTITUTE('Network Data'!B53," ","")&amp;"_P"&amp;" - "&amp;SUBSTITUTE('Network Data'!B53," ","")&amp;"_EX", IF(AND('Network Data'!$C$6=0,'Network Data'!$C$7=1,'Network Data'!C53 = 0, 'Network Data'!D53=0,'Network Data'!F53=0,'Network Data'!G53&gt;0), SUBSTITUTE('Network Data'!B53," ","")&amp;"_U"&amp;" = Flowto("&amp;SUBSTITUTE('Network Data'!B53," ","")&amp;") - "&amp;SUBSTITUTE('Network Data'!B53," ","")&amp;"_P",IF(AND('Network Data'!$C$6=1,'Network Data'!$C$7=1,'Network Data'!C53 = 0, 'Network Data'!D53=0,'Network Data'!F53=0,'Network Data'!G53&gt;0), SUBSTITUTE('Network Data'!B53," ","")&amp;"_U"&amp;" = Flowto("&amp;SUBSTITUTE('Network Data'!B53," ","")&amp;") - "&amp;SUBSTITUTE('Network Data'!B53," ","")&amp;"_P - "&amp;SUBSTITUTE('Network Data'!B53," ","")&amp;"_R","")))))))</f>
        <v/>
      </c>
      <c r="BH47" t="str">
        <f>IF(AND('Network Data'!$C$6 = 1, 'Network Data'!C53 = 0, 'Network Data'!D53 = 0,'Network Data'!G53 &gt; 0, 'Network Data'!T53 &gt; 0),SUBSTITUTE('Network Data'!B53," ","")&amp;"_AE"&amp;" = "&amp;SUBSTITUTE('Network Data'!B53," ","")&amp;"_P"&amp;" + "&amp;SUBSTITUTE('Network Data'!B53," ","")&amp;"_R", IF(AND('Network Data'!$C$6 = 0, 'Network Data'!C53 = 0, 'Network Data'!D53 = 0,'Network Data'!G53 &gt; 0, 'Network Data'!T53 &gt; 0),SUBSTITUTE('Network Data'!B53," ","")&amp;" = "&amp;SUBSTITUTE('Network Data'!B53," ","")&amp;"_P",IF(AND('Network Data'!$C$6 = 1, 'Network Data'!C53 = 0, 'Network Data'!D53 = 0,'Network Data'!G53 &gt; 0, 'Network Data'!U53 &gt; 0),SUBSTITUTE('Network Data'!B53," ","")&amp;"_AE"&amp;" = "&amp;SUBSTITUTE('Network Data'!B53," ","")&amp;"_P"&amp;" + "&amp;SUBSTITUTE('Network Data'!B53," ","")&amp;"_R", IF(AND('Network Data'!$C$6 = 0, 'Network Data'!C53 = 0, 'Network Data'!D53 = 0,'Network Data'!G53 &gt; 0, 'Network Data'!U53 &gt; 0),SUBSTITUTE('Network Data'!B53," ","")&amp;" = "&amp;SUBSTITUTE('Network Data'!B53," ","")&amp;"_P",""))))</f>
        <v/>
      </c>
      <c r="BL47" t="str">
        <f xml:space="preserve"> IF('Network Data'!W53 &gt; 0, 'Network Data'!W53, "")</f>
        <v/>
      </c>
      <c r="BR47" t="str">
        <f>IF('Network Data'!V53&gt;0,SUBSTITUTE('Network Data'!V53, ",",""),"")</f>
        <v/>
      </c>
      <c r="BZ47" t="str">
        <f>IF(AND('Network Data'!$C$6=1,'Network Data'!C53=0,'Network Data'!D53=1,'Network Data'!G53&gt;0),SUBSTITUTE('Network Data'!B53," ","")&amp;"_GPP: CO2 -&gt; "&amp;SUBSTITUTE('Network Data'!B53," ",""),"")</f>
        <v/>
      </c>
      <c r="CB47" s="98"/>
      <c r="CD47" t="str">
        <f>IF(AND('Network Data'!$C$6 = 1,'Network Data'!C53 = 0, 'Network Data'!D53 = 1, 'Network Data'!G53 &gt; 0), SUBSTITUTE('Network Data'!B53, " ", "")&amp;"_R: "&amp;SUBSTITUTE('Network Data'!B53, " ", "")&amp;" -&gt; CO2", "")</f>
        <v/>
      </c>
      <c r="CE47" t="str">
        <f>IF(AND('Network Data'!$C$6 = 1,'Network Data'!C53 = 0, 'Network Data'!D53 = 0, 'Network Data'!G53 &gt; 0), SUBSTITUTE('Network Data'!B53, " ", "")&amp;"_R: "&amp;SUBSTITUTE('Network Data'!B53, " ", "")&amp;" -&gt; CO2", "")</f>
        <v/>
      </c>
      <c r="CG47" s="98"/>
      <c r="CI47" t="str">
        <f>IF(AND('Network Data'!C53 = 1, 'Network Data'!E53 = 1, 'Network Data'!G53 &gt; 0), SUBSTITUTE('Network Data'!B53, " ", "")&amp;"NLNode_IN: "&amp;SUBSTITUTE('Network Data'!B53, " ", "")&amp;"NLNodeInput -&gt; "&amp;SUBSTITUTE('Network Data'!B53, ",", "")&amp;"NLNode", IF(AND('Network Data'!C53 = 0, 'Network Data'!E53 = 1, 'Network Data'!G53 &gt; 0), SUBSTITUTE('Network Data'!B53, " ", "")&amp;"_IN: "&amp;SUBSTITUTE('Network Data'!B53, " ", "")&amp;"Input -&gt; "&amp;SUBSTITUTE('Network Data'!B53, ",", ""),""))</f>
        <v/>
      </c>
      <c r="CK47" s="98"/>
      <c r="CM47" t="str">
        <f>IF(AND('Network Data'!C53 = 1, 'Network Data'!F53 = 1, 'Network Data'!G53 &gt; 0), SUBSTITUTE('Network Data'!B53, " ", "")&amp;"NLNode_EX: "&amp;SUBSTITUTE('Network Data'!B53, " ", "")&amp;"NLNode -&gt; "&amp;SUBSTITUTE('Network Data'!B53, ",", "")&amp;"NLNodeExport", IF(AND('Network Data'!C53 = 0, 'Network Data'!F53 = 1, 'Network Data'!G53 &gt; 0), SUBSTITUTE('Network Data'!B53, " ", "")&amp;"_EX: "&amp;SUBSTITUTE('Network Data'!B53, " ", "")&amp;" -&gt; "&amp;SUBSTITUTE('Network Data'!B53, ",", "")&amp;"Export",""))</f>
        <v/>
      </c>
      <c r="CP47" t="str">
        <f>IF(AND('Network Data'!$C$6=1, 'Network Data'!C53=0,'Network Data'!D53=1,'Network Data'!G53&gt;0, 'Network Data'!L53&gt;0), SUBSTITUTE('Network Data'!B53," ",".")&amp;"_GPP &gt; "&amp;SUBSTITUTE('Network Data'!L53," ","."), IF(AND('Network Data'!$C$6=1, 'Network Data'!C53=0,'Network Data'!D53=0,'Network Data'!G53&gt;0, 'Network Data'!L53&gt;0), SUBSTITUTE('Network Data'!B53," ",".")&amp;"Q &gt; "&amp;SUBSTITUTE('Network Data'!L53," ","."), IF(AND('Network Data'!$C$6=0, 'Network Data'!C53=0,'Network Data'!D53=0,'Network Data'!G53&gt;0, 'Network Data'!L53&gt;0), SUBSTITUTE('Network Data'!B53," ",".")&amp;"Q &gt; "&amp;SUBSTITUTE('Network Data'!L53," ","."),"")))</f>
        <v/>
      </c>
      <c r="CQ47" t="str">
        <f>IF(AND('Network Data'!$C$6=1, 'Network Data'!C53=0,'Network Data'!D53=0,'Network Data'!G53&gt;0, 'Network Data'!L53&gt;0), SUBSTITUTE('Network Data'!B53," ",".")&amp;"Q &gt; "&amp;SUBSTITUTE('Network Data'!L53," ","."), IF(AND('Network Data'!$C$6=0, 'Network Data'!C53=0,'Network Data'!D53=0,'Network Data'!G53&gt;0, 'Network Data'!L53&gt;0), SUBSTITUTE('Network Data'!B53," ",".")&amp;"Q &gt; "&amp;SUBSTITUTE('Network Data'!L53," ","."),""))</f>
        <v/>
      </c>
      <c r="CR47" t="str">
        <f>IF(AND('Network Data'!$C$6=1, 'Network Data'!C53=0,'Network Data'!D53=1,'Network Data'!G53&gt;0, 'Network Data'!M53&gt;0), SUBSTITUTE('Network Data'!B53," ",".")&amp;"_GPP &lt; "&amp;SUBSTITUTE('Network Data'!M53," ","."),"")</f>
        <v/>
      </c>
      <c r="CS47" t="str">
        <f>IF(AND('Network Data'!$C$6=1, 'Network Data'!C53=0,'Network Data'!D53=0,'Network Data'!G53&gt;0, 'Network Data'!M53&gt;0), SUBSTITUTE('Network Data'!B53," ",".")&amp;"Q &lt; "&amp;SUBSTITUTE('Network Data'!M53," ","."),IF(AND('Network Data'!$C$6=0, 'Network Data'!C53=0,'Network Data'!D53=0,'Network Data'!G53&gt;0, 'Network Data'!M53&gt;0), SUBSTITUTE('Network Data'!B53," ",".")&amp;"Q &lt; "&amp;SUBSTITUTE('Network Data'!M53," ","."),""))</f>
        <v/>
      </c>
      <c r="CT47" t="str">
        <f>IF('Network Data'!M53&lt;'Network Data'!L53, "Warning, incompatible constraint", "" )</f>
        <v/>
      </c>
      <c r="CU47" t="str">
        <f>IF(AND('Network Data'!$C$6=1, 'Network Data'!C53 = 0, 'Network Data'!D53 = 1, 'Network Data'!G53 &gt; 0, 'Network Data'!N53&gt;0), SUBSTITUTE('Network Data'!B53, " ", ".")&amp;"_NPP"&amp;" &gt; "&amp;SUBSTITUTE('Network Data'!N53, ",","."), "")</f>
        <v/>
      </c>
      <c r="CV47" t="str">
        <f>IF(AND('Network Data'!$C$6=1, 'Network Data'!C53 = 0, 'Network Data'!D53 = 0, 'Network Data'!G53 &gt; 0, 'Network Data'!N53&gt;0), SUBSTITUTE('Network Data'!B53, " ", ".")&amp;"_P"&amp;" &gt; "&amp;SUBSTITUTE('Network Data'!N53, ",","."), IF(AND('Network Data'!$C$6=0, 'Network Data'!C53 = 0, 'Network Data'!G53 &gt; 0, 'Network Data'!N53&gt;0), SUBSTITUTE('Network Data'!B53, " ", ".")&amp;"_P"&amp;" &gt; "&amp;SUBSTITUTE('Network Data'!N53, ",","."),""))</f>
        <v/>
      </c>
      <c r="CW47" t="str">
        <f>IF(AND('Network Data'!$C$6=1, 'Network Data'!C53 = 0, 'Network Data'!D53 = 1, 'Network Data'!G53 &gt; 0, 'Network Data'!O53&gt;0), SUBSTITUTE('Network Data'!B53, " ", ".")&amp;"_NPP"&amp;" &lt; "&amp;SUBSTITUTE('Network Data'!O53, ",","."), "")</f>
        <v/>
      </c>
      <c r="CX47" t="str">
        <f>IF(AND('Network Data'!$C$6=1, 'Network Data'!C53 = 0, 'Network Data'!D53 = 0, 'Network Data'!G53 &gt; 0, 'Network Data'!O53&gt;0), SUBSTITUTE('Network Data'!B53, " ", ".")&amp;"_P"&amp;" &lt; "&amp;SUBSTITUTE('Network Data'!O53, ",","."), IF(AND('Network Data'!$C$6=0, 'Network Data'!C53 = 0, 'Network Data'!G53 &gt; 0, 'Network Data'!O53&gt;0), SUBSTITUTE('Network Data'!B53, " ", ".")&amp;"_P"&amp;" &lt; "&amp;SUBSTITUTE('Network Data'!O53, ",","."),""))</f>
        <v/>
      </c>
      <c r="CY47" t="str">
        <f>IF('Network Data'!O53&lt;'Network Data'!N53, "Warning, incompatible constraint", "" )</f>
        <v/>
      </c>
      <c r="CZ47" t="str">
        <f>IF(AND('Network Data'!$C$6 = 1, 'Network Data'!C53 = 0, 'Network Data'!D53 = 1, 'Network Data'!G53 &gt; 0, 'Network Data'!P53 &gt; 0), SUBSTITUTE('Network Data'!B53, " ", ".")&amp;"_R &gt; "&amp;SUBSTITUTE('Network Data'!P53, ",","."),"")</f>
        <v/>
      </c>
      <c r="DA47" t="str">
        <f>IF(AND('Network Data'!$C$6 = 1, 'Network Data'!C53 = 0, 'Network Data'!D53 = 0, 'Network Data'!G53 &gt; 0, 'Network Data'!P53 &gt; 0), SUBSTITUTE('Network Data'!B53, " ", ".")&amp;"_R &gt; "&amp;SUBSTITUTE('Network Data'!P53, ",","."),"")</f>
        <v/>
      </c>
      <c r="DB47" t="str">
        <f>IF(AND('Network Data'!$C$6 = 1, 'Network Data'!C53 = 0, 'Network Data'!D53 = 1, 'Network Data'!G53 &gt; 0, 'Network Data'!Q53 &gt; 0), SUBSTITUTE('Network Data'!B53, " ", ".")&amp;"_R &lt; "&amp;SUBSTITUTE('Network Data'!Q53, ",","."),"")</f>
        <v/>
      </c>
      <c r="DC47" t="str">
        <f>IF(AND('Network Data'!$C$6 = 1, 'Network Data'!C53 = 0, 'Network Data'!D53 = 0, 'Network Data'!G53 &gt; 0, 'Network Data'!Q53 &gt; 0), SUBSTITUTE('Network Data'!B53, " ", ".")&amp;"_R &lt; "&amp;SUBSTITUTE('Network Data'!Q53, ",","."),"")</f>
        <v/>
      </c>
      <c r="DD47" t="str">
        <f>IF(AND('Network Data'!$C$7 = 1, 'Network Data'!C53 = 0, 'Network Data'!D53 =1, 'Network Data'!G53 &gt; 0, 'Network Data'!R53 &gt; 0), SUBSTITUTE('Network Data'!B53, ",",".")&amp;"_U &gt; "&amp;SUBSTITUTE('Network Data'!R53, ",","."),"")</f>
        <v/>
      </c>
      <c r="DE47" t="str">
        <f>IF(AND('Network Data'!$C$7 = 1, 'Network Data'!C53 = 0, 'Network Data'!D53 =0, 'Network Data'!G53 &gt; 0, 'Network Data'!R53 &gt; 0), SUBSTITUTE('Network Data'!B53, ",",".")&amp;"_U &gt; "&amp;SUBSTITUTE('Network Data'!R53, ",","."),"")</f>
        <v/>
      </c>
      <c r="DF47" t="str">
        <f>IF(AND('Network Data'!$C$7 = 1, 'Network Data'!C53 = 0, 'Network Data'!D53 = 1, 'Network Data'!G53 &gt; 0, 'Network Data'!S53 &gt; 0), SUBSTITUTE('Network Data'!B53, ",",".")&amp;"_U &lt; "&amp;SUBSTITUTE('Network Data'!S53, ",","."),"")</f>
        <v/>
      </c>
      <c r="DG47" t="str">
        <f>IF(AND('Network Data'!$C$7 = 1, 'Network Data'!C53 = 0, 'Network Data'!D53 = 0, 'Network Data'!G53 &gt; 0, 'Network Data'!S53 &gt; 0), SUBSTITUTE('Network Data'!B53, ",",".")&amp;"_U &lt; "&amp;SUBSTITUTE('Network Data'!S53, ",","."),"")</f>
        <v/>
      </c>
      <c r="DJ47" t="str">
        <f>IF(AND('Network Data'!C53 = 0, 'Network Data'!E53 = 1,'Network Data'!G53 &gt; 0, 'Network Data'!H53 &gt; 0), SUBSTITUTE('Network Data'!B53, " ", ".")&amp;"_IN &gt; "&amp;SUBSTITUTE('Network Data'!H53,",","."), IF(AND('Network Data'!C53 = 1, 'Network Data'!E53 = 1,'Network Data'!G53 &gt; 0, 'Network Data'!H53 &gt; 0), SUBSTITUTE('Network Data'!B53, " ", ".")&amp;"NLNode_IN &gt; "&amp;SUBSTITUTE('Network Data'!H53,",","."), ""))</f>
        <v/>
      </c>
      <c r="DL47" t="str">
        <f>IF(AND('Network Data'!C53 = 0, 'Network Data'!E53 = 1,'Network Data'!G53 &gt; 0, 'Network Data'!I53 &gt; 0), SUBSTITUTE('Network Data'!B53, " ", ".")&amp;"_IN &lt; "&amp;SUBSTITUTE('Network Data'!I53,",","."), IF(AND('Network Data'!C53 = 1, 'Network Data'!E53 = 1,'Network Data'!G53 &gt; 0, 'Network Data'!H53 &gt; 0), SUBSTITUTE('Network Data'!B53, " ", ".")&amp;"NLNode_IN &lt; "&amp;SUBSTITUTE('Network Data'!I53,",","."), ""))</f>
        <v/>
      </c>
      <c r="DP47" t="str">
        <f>IF(AND('Network Data'!C53 = 0, 'Network Data'!F53 = 1,'Network Data'!G53 &gt; 0, 'Network Data'!J53 &gt; 0), SUBSTITUTE('Network Data'!B53, " ", ".")&amp;"_EX &gt; "&amp;SUBSTITUTE('Network Data'!J53,",","."), IF(AND('Network Data'!C53 = 1, 'Network Data'!F53 = 1,'Network Data'!G53 &gt; 0, 'Network Data'!J53 &gt; 0), SUBSTITUTE('Network Data'!B53, " ", ".")&amp;"NLNode_EX &gt; "&amp;SUBSTITUTE('Network Data'!J53,",","."), ""))</f>
        <v/>
      </c>
      <c r="DR47" t="str">
        <f>IF(AND('Network Data'!C53 = 0, 'Network Data'!F53 = 1,'Network Data'!G53 &gt; 0, 'Network Data'!K53 &gt; 0), SUBSTITUTE('Network Data'!B53, " ", ".")&amp;"_EX &lt; "&amp;SUBSTITUTE('Network Data'!K53,",","."), IF(AND('Network Data'!C53 = 1, 'Network Data'!F53 = 1,'Network Data'!G53 &gt; 0, 'Network Data'!K53 &gt; 0), SUBSTITUTE('Network Data'!B53, " ", ".")&amp;"NLNode_EX &lt; "&amp;SUBSTITUTE('Network Data'!K53,",","."), ""))</f>
        <v/>
      </c>
      <c r="DV47" t="str">
        <f>IF(AND('Network Data'!C53=0, 'Network Data'!D53=0, 'Network Data'!G53&gt;0, 'Network Data'!T53&gt;0), SUBSTITUTE('Network Data'!B53," ",".")&amp;"_AE &gt; "&amp;SUBSTITUTE('Network Data'!T53,",","."),"")</f>
        <v/>
      </c>
      <c r="DW47" t="str">
        <f>IF(AND('Network Data'!C53=0, 'Network Data'!D53=0, 'Network Data'!G53&gt;0, 'Network Data'!U53&gt;0), SUBSTITUTE('Network Data'!B53," ",".")&amp;"_AE &lt; "&amp;SUBSTITUTE('Network Data'!U53,",","."),"")</f>
        <v/>
      </c>
      <c r="EA47" t="str">
        <f>IF(AND('Network Data'!X53 &gt;0), 'Network Data'!X53, "")</f>
        <v/>
      </c>
      <c r="EB47" s="22"/>
      <c r="EC47" s="22"/>
      <c r="FD47"/>
      <c r="FE47"/>
      <c r="FF47"/>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row>
    <row r="48" spans="1:218" x14ac:dyDescent="0.3">
      <c r="A48" s="7">
        <v>43</v>
      </c>
      <c r="B48" t="str">
        <f>IF(AND('Network Data'!C54 = 0, 'Network Data'!G54 &gt;0), SUBSTITUTE('Network Data'!B54, " ", ""), IF(AND('Network Data'!C54 = 1, 'Network Data'!G54 &gt; 0), SUBSTITUTE('Network Data'!B54&amp;"NLNode", " ",""), ""))</f>
        <v/>
      </c>
      <c r="H48" s="98"/>
      <c r="AE48" t="str">
        <f>IF(AND('Network Data'!C54 = 0, 'Network Data'!G54 &gt;0), SUBSTITUTE('Network Data'!B54, " ", "")&amp;" = "&amp;SUBSTITUTE('Network Data'!G54, ",", "."), "")</f>
        <v/>
      </c>
      <c r="AF48" t="str">
        <f>IF(AND('Network Data'!C54 = 1, 'Network Data'!G54 &gt;0), SUBSTITUTE('Network Data'!B54, " ", "")&amp;"NLNode"&amp;" = "&amp;SUBSTITUTE('Network Data'!G54, ",", "."), "")</f>
        <v/>
      </c>
      <c r="AM48" t="str">
        <f>IF(AND('Network Data'!C54 = 0, 'Network Data'!G54 &gt; 0, 'Network Data'!E54 = 1), SUBSTITUTE('Network Data'!B54, " ", "")&amp;"Input", IF(AND('Network Data'!C54 = 1, 'Network Data'!G54 &gt; 0, 'Network Data'!E54 = 1), SUBSTITUTE('Network Data'!B54, " ", "")&amp;"NLNodeInput",""))</f>
        <v/>
      </c>
      <c r="AN48" t="str">
        <f>IF(AND('Network Data'!C54 = 0, 'Network Data'!G54 &gt; 0, 'Network Data'!F54 = 1), SUBSTITUTE('Network Data'!B54, " ", "")&amp;"Export", IF(AND('Network Data'!C54 = 1, 'Network Data'!G54 &gt; 0, 'Network Data'!F54 = 1), SUBSTITUTE('Network Data'!B54, " ", "")&amp;"NLNodeExport",""))</f>
        <v/>
      </c>
      <c r="AV48" t="str">
        <f>IF(AND('Network Data'!$C$6=1, 'Network Data'!C54 = 0, 'Network Data'!D54=1,'Network Data'!G54&gt;0,'Network Data'!E54=1), SUBSTITUTE('Network Data'!B54," ","")&amp;"_GPP"&amp;" = "&amp;"Flowto("&amp;SUBSTITUTE('Network Data'!B54," ","")&amp;")"&amp;" - "&amp;SUBSTITUTE('Network Data'!B54," ","")&amp;"_IN", IF(AND('Network Data'!$C$6=1, 'Network Data'!C54 = 0, 'Network Data'!D54=1,'Network Data'!G54&gt;0,'Network Data'!E54=0), SUBSTITUTE('Network Data'!B54," ","")&amp;"_GPP"&amp;" = "&amp;"Flowto("&amp;SUBSTITUTE('Network Data'!B54," ","")&amp;")", IF(OR('Network Data'!$C$6=1, 'Network Data'!$C$6=0), IF(AND('Network Data'!C54 = 0,'Network Data'!G54&gt;0,'Network Data'!E54=1), SUBSTITUTE('Network Data'!B54," ","")&amp;"_Q"&amp;" = "&amp;"Flowto("&amp;SUBSTITUTE('Network Data'!B54," ","")&amp;")"&amp;" - "&amp;SUBSTITUTE('Network Data'!B54," ","")&amp;"_IN", IF(AND('Network Data'!C54 = 0,'Network Data'!G54&gt;0,'Network Data'!E54=0), SUBSTITUTE('Network Data'!B54," ","")&amp;"_Q"&amp;" = "&amp;"Flowto("&amp;SUBSTITUTE('Network Data'!B54," ","")&amp;")","")))))</f>
        <v/>
      </c>
      <c r="AZ48" t="str">
        <f>IF(AND('Network Data'!$C$6=1,'Network Data'!$C$7=1,'Network Data'!C54 = 0,'Network Data'!D54 = 1,'Network Data'!G54&gt;0,'Network Data'!F54=1),SUBSTITUTE('Network Data'!B54," ","")&amp;"_NPP"&amp;" = Flowfrom("&amp;SUBSTITUTE('Network Data'!B54," ","")&amp;") - "&amp;SUBSTITUTE('Network Data'!B54," ","")&amp;"_R"&amp;" - "&amp;SUBSTITUTE('Network Data'!B54," ","")&amp;"_U"&amp;" - "&amp;SUBSTITUTE('Network Data'!B54," ","")&amp;"_EX", IF(AND('Network Data'!$C$6=1,'Network Data'!$C$7=0,'Network Data'!C54 = 0,'Network Data'!D54 = 1,'Network Data'!G54&gt;0,'Network Data'!F54=1),SUBSTITUTE('Network Data'!B54," ","")&amp;"_NPP"&amp;" = Flowfrom("&amp;SUBSTITUTE('Network Data'!B54," ","")&amp;") - "&amp;SUBSTITUTE('Network Data'!B54," ","")&amp;"_R - "&amp;SUBSTITUTE('Network Data'!B54," ","")&amp;"_EX", IF(AND('Network Data'!$C$6=0,'Network Data'!$C$7=1,'Network Data'!C54 = 0,'Network Data'!D54 = 1,'Network Data'!G54&gt;0,'Network Data'!F54=0),SUBSTITUTE('Network Data'!B54," ","")&amp;"_NPP"&amp;" = Flowfrom("&amp;SUBSTITUTE('Network Data'!B54," ","")&amp;") - "&amp;SUBSTITUTE('Network Data'!B54," ","")&amp;"_U - "&amp;SUBSTITUTE('Network Data'!B54," ","")&amp;"_EX", IF(AND('Network Data'!$C$6=1,'Network Data'!$C$7=0,'Network Data'!C54 = 0,'Network Data'!D54 = 1,'Network Data'!G54&gt;0,'Network Data'!F54=0),SUBSTITUTE('Network Data'!B54," ","")&amp;"_NPP"&amp;" = Flowfrom("&amp;SUBSTITUTE('Network Data'!B54," ","")&amp;") - "&amp;SUBSTITUTE('Network Data'!B54," ","")&amp;"_R", IF(AND('Network Data'!$C$6=0,'Network Data'!$C$7=0,'Network Data'!C54 = 0,'Network Data'!D54 = 1,'Network Data'!G54&gt;0,'Network Data'!F54=1),SUBSTITUTE('Network Data'!B54," ","")&amp;"_NPP"&amp;" = Flowfrom("&amp;SUBSTITUTE('Network Data'!B54," ","")&amp;") - "&amp;SUBSTITUTE('Network Data'!B54," ","")&amp;"_EX", IF(AND('Network Data'!$C$6=1,'Network Data'!$C$7=1,'Network Data'!C54 = 0,'Network Data'!D54 = 1,'Network Data'!G54&gt;0,'Network Data'!F54=0),SUBSTITUTE('Network Data'!B54," ","")&amp;"_NPP"&amp;" = Flowfrom("&amp;SUBSTITUTE('Network Data'!B54," ","")&amp;") - "&amp;SUBSTITUTE('Network Data'!B54," ","")&amp;"_R"&amp;" - "&amp;SUBSTITUTE('Network Data'!B54," ","")&amp;"_U", IF(AND('Network Data'!$C$6=0,'Network Data'!$C$7=0,'Network Data'!C54 = 0,'Network Data'!D54 = 1,'Network Data'!G54&gt;0,'Network Data'!F54=0),SUBSTITUTE('Network Data'!B54," ","")&amp;"_NPP"&amp;" = Flowfrom("&amp;SUBSTITUTE('Network Data'!B54," ","")&amp;") ", IF(AND('Network Data'!$C$6=1,'Network Data'!$C$7=1,'Network Data'!C54 = 0,'Network Data'!D54 = 0,'Network Data'!G54&gt;0,'Network Data'!F54=1),SUBSTITUTE('Network Data'!B54," ","")&amp;"_P"&amp;" = Flowfrom("&amp;SUBSTITUTE('Network Data'!B54," ","")&amp;") - "&amp;SUBSTITUTE('Network Data'!B54," ","")&amp;"_R"&amp;" - "&amp;SUBSTITUTE('Network Data'!B54," ","")&amp;"_U"&amp;" - "&amp;SUBSTITUTE('Network Data'!B54," ","")&amp;"_EX", IF(AND('Network Data'!$C$6=1,'Network Data'!$C$7=0,'Network Data'!C54 = 0,'Network Data'!D54 = 0,'Network Data'!G54&gt;0,'Network Data'!F54=1),SUBSTITUTE('Network Data'!B54," ","")&amp;"_P"&amp;" = Flowfrom("&amp;SUBSTITUTE('Network Data'!B54," ","")&amp;") - "&amp;SUBSTITUTE('Network Data'!B54," ","")&amp;"_R - "&amp;SUBSTITUTE('Network Data'!B54," ","")&amp;"_EX", IF(AND('Network Data'!$C$6=0,'Network Data'!$C$7=1,'Network Data'!C54 = 0,'Network Data'!D54 = 0,'Network Data'!G54&gt;0,'Network Data'!F54=0),SUBSTITUTE('Network Data'!B54," ","")&amp;"_P"&amp;" = Flowfrom("&amp;SUBSTITUTE('Network Data'!B54," ","")&amp;") - "&amp;SUBSTITUTE('Network Data'!B54," ","")&amp;"_U - "&amp;SUBSTITUTE('Network Data'!B54," ","")&amp;"_EX", IF(AND('Network Data'!$C$6=1,'Network Data'!$C$7=0,'Network Data'!C54 = 0,'Network Data'!D54 = 0,'Network Data'!G54&gt;0,'Network Data'!F54=0),SUBSTITUTE('Network Data'!B54," ","")&amp;"_P"&amp;" = Flowfrom("&amp;SUBSTITUTE('Network Data'!B54," ","")&amp;") - "&amp;SUBSTITUTE('Network Data'!B54," ","")&amp;"_R", IF(AND('Network Data'!$C$6=0,'Network Data'!$C$7=0,'Network Data'!C54 = 0,'Network Data'!D54 = 0,'Network Data'!G54&gt;0,'Network Data'!F54=1),SUBSTITUTE('Network Data'!B54," ","")&amp;"_P"&amp;" = Flowfrom("&amp;SUBSTITUTE('Network Data'!B54," ","")&amp;") - "&amp;SUBSTITUTE('Network Data'!B54," ","")&amp;"_EX", IF(AND('Network Data'!$C$6=1,'Network Data'!$C$7=1,'Network Data'!C54 = 0,'Network Data'!D54 = 0,'Network Data'!G54&gt;0,'Network Data'!F54=0),SUBSTITUTE('Network Data'!B54," ","")&amp;"_P"&amp;" = Flowfrom("&amp;SUBSTITUTE('Network Data'!B54," ","")&amp;") - "&amp;SUBSTITUTE('Network Data'!B54," ","")&amp;"_R"&amp;" - "&amp;SUBSTITUTE('Network Data'!B54," ","")&amp;"_U", IF(AND('Network Data'!$C$6=0,'Network Data'!$C$7=0,'Network Data'!C54 = 0,'Network Data'!D54 = 0,'Network Data'!G54&gt;0,'Network Data'!F54=0),SUBSTITUTE('Network Data'!B54," ","")&amp;"_P"&amp;" = Flowfrom("&amp;SUBSTITUTE('Network Data'!B54," ","")&amp;") ", ""))))))))))))))</f>
        <v/>
      </c>
      <c r="BD48" t="str">
        <f>IF(AND('Network Data'!$C$6=1,'Network Data'!$C$7=1,'Network Data'!C54 = 0, 'Network Data'!D54=1,'Network Data'!F54=1,'Network Data'!G54&gt;0), SUBSTITUTE('Network Data'!B54," ","")&amp;"_U"&amp;" = Flowto("&amp;SUBSTITUTE('Network Data'!B54," ","")&amp;") - "&amp;SUBSTITUTE('Network Data'!B54," ","")&amp;"_NPP"&amp;" - "&amp;SUBSTITUTE('Network Data'!B54," ","")&amp;"_R"&amp;" - "&amp;SUBSTITUTE('Network Data'!B54," ","")&amp;"_EX", IF(AND('Network Data'!$C$6=0,'Network Data'!$C$7=1,'Network Data'!C54 = 0, 'Network Data'!D54=1,'Network Data'!F54=1,'Network Data'!G54&gt;0), SUBSTITUTE('Network Data'!B54," ","")&amp;"_U"&amp;" = Flowto("&amp;SUBSTITUTE('Network Data'!B54," ","")&amp;") - "&amp;SUBSTITUTE('Network Data'!B54," ","")&amp;"_P"&amp;" - "&amp;SUBSTITUTE('Network Data'!B54," ","")&amp;"_EX", IF(AND('Network Data'!$C$6=0,'Network Data'!$C$7=1,'Network Data'!C54 = 0, 'Network Data'!D54=1,'Network Data'!F54=0,'Network Data'!G54&gt;0), SUBSTITUTE('Network Data'!B54," ","")&amp;"_U"&amp;" = Flowto("&amp;SUBSTITUTE('Network Data'!B54," ","")&amp;") - "&amp;SUBSTITUTE('Network Data'!B54," ","")&amp;"_P",IF(AND('Network Data'!$C$6=1,'Network Data'!$C$7=1,'Network Data'!C54 = 0, 'Network Data'!D54=0,'Network Data'!F54=1,'Network Data'!G54&gt;0), SUBSTITUTE('Network Data'!B54," ","")&amp;"_U"&amp;" = Flowto("&amp;SUBSTITUTE('Network Data'!B54," ","")&amp;") - "&amp;SUBSTITUTE('Network Data'!B54," ","")&amp;"_P"&amp;" - "&amp;SUBSTITUTE('Network Data'!B54," ","")&amp;"_R"&amp;" - "&amp;SUBSTITUTE('Network Data'!B54," ","")&amp;"_EX", IF(AND('Network Data'!$C$6=0,'Network Data'!$C$7=1,'Network Data'!C54 = 0, 'Network Data'!D54=0,'Network Data'!F54=1,'Network Data'!G54&gt;0), SUBSTITUTE('Network Data'!B54," ","")&amp;"_U"&amp;" = Flowto("&amp;SUBSTITUTE('Network Data'!B54," ","")&amp;") - "&amp;SUBSTITUTE('Network Data'!B54," ","")&amp;"_P"&amp;" - "&amp;SUBSTITUTE('Network Data'!B54," ","")&amp;"_EX", IF(AND('Network Data'!$C$6=0,'Network Data'!$C$7=1,'Network Data'!C54 = 0, 'Network Data'!D54=0,'Network Data'!F54=0,'Network Data'!G54&gt;0), SUBSTITUTE('Network Data'!B54," ","")&amp;"_U"&amp;" = Flowto("&amp;SUBSTITUTE('Network Data'!B54," ","")&amp;") - "&amp;SUBSTITUTE('Network Data'!B54," ","")&amp;"_P",IF(AND('Network Data'!$C$6=1,'Network Data'!$C$7=1,'Network Data'!C54 = 0, 'Network Data'!D54=0,'Network Data'!F54=0,'Network Data'!G54&gt;0), SUBSTITUTE('Network Data'!B54," ","")&amp;"_U"&amp;" = Flowto("&amp;SUBSTITUTE('Network Data'!B54," ","")&amp;") - "&amp;SUBSTITUTE('Network Data'!B54," ","")&amp;"_P - "&amp;SUBSTITUTE('Network Data'!B54," ","")&amp;"_R","")))))))</f>
        <v/>
      </c>
      <c r="BH48" t="str">
        <f>IF(AND('Network Data'!$C$6 = 1, 'Network Data'!C54 = 0, 'Network Data'!D54 = 0,'Network Data'!G54 &gt; 0, 'Network Data'!T54 &gt; 0),SUBSTITUTE('Network Data'!B54," ","")&amp;"_AE"&amp;" = "&amp;SUBSTITUTE('Network Data'!B54," ","")&amp;"_P"&amp;" + "&amp;SUBSTITUTE('Network Data'!B54," ","")&amp;"_R", IF(AND('Network Data'!$C$6 = 0, 'Network Data'!C54 = 0, 'Network Data'!D54 = 0,'Network Data'!G54 &gt; 0, 'Network Data'!T54 &gt; 0),SUBSTITUTE('Network Data'!B54," ","")&amp;" = "&amp;SUBSTITUTE('Network Data'!B54," ","")&amp;"_P",IF(AND('Network Data'!$C$6 = 1, 'Network Data'!C54 = 0, 'Network Data'!D54 = 0,'Network Data'!G54 &gt; 0, 'Network Data'!U54 &gt; 0),SUBSTITUTE('Network Data'!B54," ","")&amp;"_AE"&amp;" = "&amp;SUBSTITUTE('Network Data'!B54," ","")&amp;"_P"&amp;" + "&amp;SUBSTITUTE('Network Data'!B54," ","")&amp;"_R", IF(AND('Network Data'!$C$6 = 0, 'Network Data'!C54 = 0, 'Network Data'!D54 = 0,'Network Data'!G54 &gt; 0, 'Network Data'!U54 &gt; 0),SUBSTITUTE('Network Data'!B54," ","")&amp;" = "&amp;SUBSTITUTE('Network Data'!B54," ","")&amp;"_P",""))))</f>
        <v/>
      </c>
      <c r="BL48" t="str">
        <f xml:space="preserve"> IF('Network Data'!W54 &gt; 0, 'Network Data'!W54, "")</f>
        <v/>
      </c>
      <c r="BR48" t="str">
        <f>IF('Network Data'!V54&gt;0,SUBSTITUTE('Network Data'!V54, ",",""),"")</f>
        <v/>
      </c>
      <c r="BZ48" t="str">
        <f>IF(AND('Network Data'!$C$6=1,'Network Data'!C54=0,'Network Data'!D54=1,'Network Data'!G54&gt;0),SUBSTITUTE('Network Data'!B54," ","")&amp;"_GPP: CO2 -&gt; "&amp;SUBSTITUTE('Network Data'!B54," ",""),"")</f>
        <v/>
      </c>
      <c r="CB48" s="98"/>
      <c r="CD48" t="str">
        <f>IF(AND('Network Data'!$C$6 = 1,'Network Data'!C54 = 0, 'Network Data'!D54 = 1, 'Network Data'!G54 &gt; 0), SUBSTITUTE('Network Data'!B54, " ", "")&amp;"_R: "&amp;SUBSTITUTE('Network Data'!B54, " ", "")&amp;" -&gt; CO2", "")</f>
        <v/>
      </c>
      <c r="CE48" t="str">
        <f>IF(AND('Network Data'!$C$6 = 1,'Network Data'!C54 = 0, 'Network Data'!D54 = 0, 'Network Data'!G54 &gt; 0), SUBSTITUTE('Network Data'!B54, " ", "")&amp;"_R: "&amp;SUBSTITUTE('Network Data'!B54, " ", "")&amp;" -&gt; CO2", "")</f>
        <v/>
      </c>
      <c r="CG48" s="98"/>
      <c r="CI48" t="str">
        <f>IF(AND('Network Data'!C54 = 1, 'Network Data'!E54 = 1, 'Network Data'!G54 &gt; 0), SUBSTITUTE('Network Data'!B54, " ", "")&amp;"NLNode_IN: "&amp;SUBSTITUTE('Network Data'!B54, " ", "")&amp;"NLNodeInput -&gt; "&amp;SUBSTITUTE('Network Data'!B54, ",", "")&amp;"NLNode", IF(AND('Network Data'!C54 = 0, 'Network Data'!E54 = 1, 'Network Data'!G54 &gt; 0), SUBSTITUTE('Network Data'!B54, " ", "")&amp;"_IN: "&amp;SUBSTITUTE('Network Data'!B54, " ", "")&amp;"Input -&gt; "&amp;SUBSTITUTE('Network Data'!B54, ",", ""),""))</f>
        <v/>
      </c>
      <c r="CK48" s="98"/>
      <c r="CM48" t="str">
        <f>IF(AND('Network Data'!C54 = 1, 'Network Data'!F54 = 1, 'Network Data'!G54 &gt; 0), SUBSTITUTE('Network Data'!B54, " ", "")&amp;"NLNode_EX: "&amp;SUBSTITUTE('Network Data'!B54, " ", "")&amp;"NLNode -&gt; "&amp;SUBSTITUTE('Network Data'!B54, ",", "")&amp;"NLNodeExport", IF(AND('Network Data'!C54 = 0, 'Network Data'!F54 = 1, 'Network Data'!G54 &gt; 0), SUBSTITUTE('Network Data'!B54, " ", "")&amp;"_EX: "&amp;SUBSTITUTE('Network Data'!B54, " ", "")&amp;" -&gt; "&amp;SUBSTITUTE('Network Data'!B54, ",", "")&amp;"Export",""))</f>
        <v/>
      </c>
      <c r="CP48" t="str">
        <f>IF(AND('Network Data'!$C$6=1, 'Network Data'!C54=0,'Network Data'!D54=1,'Network Data'!G54&gt;0, 'Network Data'!L54&gt;0), SUBSTITUTE('Network Data'!B54," ",".")&amp;"_GPP &gt; "&amp;SUBSTITUTE('Network Data'!L54," ","."), IF(AND('Network Data'!$C$6=1, 'Network Data'!C54=0,'Network Data'!D54=0,'Network Data'!G54&gt;0, 'Network Data'!L54&gt;0), SUBSTITUTE('Network Data'!B54," ",".")&amp;"Q &gt; "&amp;SUBSTITUTE('Network Data'!L54," ","."), IF(AND('Network Data'!$C$6=0, 'Network Data'!C54=0,'Network Data'!D54=0,'Network Data'!G54&gt;0, 'Network Data'!L54&gt;0), SUBSTITUTE('Network Data'!B54," ",".")&amp;"Q &gt; "&amp;SUBSTITUTE('Network Data'!L54," ","."),"")))</f>
        <v/>
      </c>
      <c r="CQ48" t="str">
        <f>IF(AND('Network Data'!$C$6=1, 'Network Data'!C54=0,'Network Data'!D54=0,'Network Data'!G54&gt;0, 'Network Data'!L54&gt;0), SUBSTITUTE('Network Data'!B54," ",".")&amp;"Q &gt; "&amp;SUBSTITUTE('Network Data'!L54," ","."), IF(AND('Network Data'!$C$6=0, 'Network Data'!C54=0,'Network Data'!D54=0,'Network Data'!G54&gt;0, 'Network Data'!L54&gt;0), SUBSTITUTE('Network Data'!B54," ",".")&amp;"Q &gt; "&amp;SUBSTITUTE('Network Data'!L54," ","."),""))</f>
        <v/>
      </c>
      <c r="CR48" t="str">
        <f>IF(AND('Network Data'!$C$6=1, 'Network Data'!C54=0,'Network Data'!D54=1,'Network Data'!G54&gt;0, 'Network Data'!M54&gt;0), SUBSTITUTE('Network Data'!B54," ",".")&amp;"_GPP &lt; "&amp;SUBSTITUTE('Network Data'!M54," ","."),"")</f>
        <v/>
      </c>
      <c r="CS48" t="str">
        <f>IF(AND('Network Data'!$C$6=1, 'Network Data'!C54=0,'Network Data'!D54=0,'Network Data'!G54&gt;0, 'Network Data'!M54&gt;0), SUBSTITUTE('Network Data'!B54," ",".")&amp;"Q &lt; "&amp;SUBSTITUTE('Network Data'!M54," ","."),IF(AND('Network Data'!$C$6=0, 'Network Data'!C54=0,'Network Data'!D54=0,'Network Data'!G54&gt;0, 'Network Data'!M54&gt;0), SUBSTITUTE('Network Data'!B54," ",".")&amp;"Q &lt; "&amp;SUBSTITUTE('Network Data'!M54," ","."),""))</f>
        <v/>
      </c>
      <c r="CT48" t="str">
        <f>IF('Network Data'!M54&lt;'Network Data'!L54, "Warning, incompatible constraint", "" )</f>
        <v/>
      </c>
      <c r="CU48" t="str">
        <f>IF(AND('Network Data'!$C$6=1, 'Network Data'!C54 = 0, 'Network Data'!D54 = 1, 'Network Data'!G54 &gt; 0, 'Network Data'!N54&gt;0), SUBSTITUTE('Network Data'!B54, " ", ".")&amp;"_NPP"&amp;" &gt; "&amp;SUBSTITUTE('Network Data'!N54, ",","."), "")</f>
        <v/>
      </c>
      <c r="CV48" t="str">
        <f>IF(AND('Network Data'!$C$6=1, 'Network Data'!C54 = 0, 'Network Data'!D54 = 0, 'Network Data'!G54 &gt; 0, 'Network Data'!N54&gt;0), SUBSTITUTE('Network Data'!B54, " ", ".")&amp;"_P"&amp;" &gt; "&amp;SUBSTITUTE('Network Data'!N54, ",","."), IF(AND('Network Data'!$C$6=0, 'Network Data'!C54 = 0, 'Network Data'!G54 &gt; 0, 'Network Data'!N54&gt;0), SUBSTITUTE('Network Data'!B54, " ", ".")&amp;"_P"&amp;" &gt; "&amp;SUBSTITUTE('Network Data'!N54, ",","."),""))</f>
        <v/>
      </c>
      <c r="CW48" t="str">
        <f>IF(AND('Network Data'!$C$6=1, 'Network Data'!C54 = 0, 'Network Data'!D54 = 1, 'Network Data'!G54 &gt; 0, 'Network Data'!O54&gt;0), SUBSTITUTE('Network Data'!B54, " ", ".")&amp;"_NPP"&amp;" &lt; "&amp;SUBSTITUTE('Network Data'!O54, ",","."), "")</f>
        <v/>
      </c>
      <c r="CX48" t="str">
        <f>IF(AND('Network Data'!$C$6=1, 'Network Data'!C54 = 0, 'Network Data'!D54 = 0, 'Network Data'!G54 &gt; 0, 'Network Data'!O54&gt;0), SUBSTITUTE('Network Data'!B54, " ", ".")&amp;"_P"&amp;" &lt; "&amp;SUBSTITUTE('Network Data'!O54, ",","."), IF(AND('Network Data'!$C$6=0, 'Network Data'!C54 = 0, 'Network Data'!G54 &gt; 0, 'Network Data'!O54&gt;0), SUBSTITUTE('Network Data'!B54, " ", ".")&amp;"_P"&amp;" &lt; "&amp;SUBSTITUTE('Network Data'!O54, ",","."),""))</f>
        <v/>
      </c>
      <c r="CY48" t="str">
        <f>IF('Network Data'!O54&lt;'Network Data'!N54, "Warning, incompatible constraint", "" )</f>
        <v/>
      </c>
      <c r="CZ48" t="str">
        <f>IF(AND('Network Data'!$C$6 = 1, 'Network Data'!C54 = 0, 'Network Data'!D54 = 1, 'Network Data'!G54 &gt; 0, 'Network Data'!P54 &gt; 0), SUBSTITUTE('Network Data'!B54, " ", ".")&amp;"_R &gt; "&amp;SUBSTITUTE('Network Data'!P54, ",","."),"")</f>
        <v/>
      </c>
      <c r="DA48" t="str">
        <f>IF(AND('Network Data'!$C$6 = 1, 'Network Data'!C54 = 0, 'Network Data'!D54 = 0, 'Network Data'!G54 &gt; 0, 'Network Data'!P54 &gt; 0), SUBSTITUTE('Network Data'!B54, " ", ".")&amp;"_R &gt; "&amp;SUBSTITUTE('Network Data'!P54, ",","."),"")</f>
        <v/>
      </c>
      <c r="DB48" t="str">
        <f>IF(AND('Network Data'!$C$6 = 1, 'Network Data'!C54 = 0, 'Network Data'!D54 = 1, 'Network Data'!G54 &gt; 0, 'Network Data'!Q54 &gt; 0), SUBSTITUTE('Network Data'!B54, " ", ".")&amp;"_R &lt; "&amp;SUBSTITUTE('Network Data'!Q54, ",","."),"")</f>
        <v/>
      </c>
      <c r="DC48" t="str">
        <f>IF(AND('Network Data'!$C$6 = 1, 'Network Data'!C54 = 0, 'Network Data'!D54 = 0, 'Network Data'!G54 &gt; 0, 'Network Data'!Q54 &gt; 0), SUBSTITUTE('Network Data'!B54, " ", ".")&amp;"_R &lt; "&amp;SUBSTITUTE('Network Data'!Q54, ",","."),"")</f>
        <v/>
      </c>
      <c r="DD48" t="str">
        <f>IF(AND('Network Data'!$C$7 = 1, 'Network Data'!C54 = 0, 'Network Data'!D54 =1, 'Network Data'!G54 &gt; 0, 'Network Data'!R54 &gt; 0), SUBSTITUTE('Network Data'!B54, ",",".")&amp;"_U &gt; "&amp;SUBSTITUTE('Network Data'!R54, ",","."),"")</f>
        <v/>
      </c>
      <c r="DE48" t="str">
        <f>IF(AND('Network Data'!$C$7 = 1, 'Network Data'!C54 = 0, 'Network Data'!D54 =0, 'Network Data'!G54 &gt; 0, 'Network Data'!R54 &gt; 0), SUBSTITUTE('Network Data'!B54, ",",".")&amp;"_U &gt; "&amp;SUBSTITUTE('Network Data'!R54, ",","."),"")</f>
        <v/>
      </c>
      <c r="DF48" t="str">
        <f>IF(AND('Network Data'!$C$7 = 1, 'Network Data'!C54 = 0, 'Network Data'!D54 = 1, 'Network Data'!G54 &gt; 0, 'Network Data'!S54 &gt; 0), SUBSTITUTE('Network Data'!B54, ",",".")&amp;"_U &lt; "&amp;SUBSTITUTE('Network Data'!S54, ",","."),"")</f>
        <v/>
      </c>
      <c r="DG48" t="str">
        <f>IF(AND('Network Data'!$C$7 = 1, 'Network Data'!C54 = 0, 'Network Data'!D54 = 0, 'Network Data'!G54 &gt; 0, 'Network Data'!S54 &gt; 0), SUBSTITUTE('Network Data'!B54, ",",".")&amp;"_U &lt; "&amp;SUBSTITUTE('Network Data'!S54, ",","."),"")</f>
        <v/>
      </c>
      <c r="DJ48" t="str">
        <f>IF(AND('Network Data'!C54 = 0, 'Network Data'!E54 = 1,'Network Data'!G54 &gt; 0, 'Network Data'!H54 &gt; 0), SUBSTITUTE('Network Data'!B54, " ", ".")&amp;"_IN &gt; "&amp;SUBSTITUTE('Network Data'!H54,",","."), IF(AND('Network Data'!C54 = 1, 'Network Data'!E54 = 1,'Network Data'!G54 &gt; 0, 'Network Data'!H54 &gt; 0), SUBSTITUTE('Network Data'!B54, " ", ".")&amp;"NLNode_IN &gt; "&amp;SUBSTITUTE('Network Data'!H54,",","."), ""))</f>
        <v/>
      </c>
      <c r="DL48" t="str">
        <f>IF(AND('Network Data'!C54 = 0, 'Network Data'!E54 = 1,'Network Data'!G54 &gt; 0, 'Network Data'!I54 &gt; 0), SUBSTITUTE('Network Data'!B54, " ", ".")&amp;"_IN &lt; "&amp;SUBSTITUTE('Network Data'!I54,",","."), IF(AND('Network Data'!C54 = 1, 'Network Data'!E54 = 1,'Network Data'!G54 &gt; 0, 'Network Data'!H54 &gt; 0), SUBSTITUTE('Network Data'!B54, " ", ".")&amp;"NLNode_IN &lt; "&amp;SUBSTITUTE('Network Data'!I54,",","."), ""))</f>
        <v/>
      </c>
      <c r="DP48" t="str">
        <f>IF(AND('Network Data'!C54 = 0, 'Network Data'!F54 = 1,'Network Data'!G54 &gt; 0, 'Network Data'!J54 &gt; 0), SUBSTITUTE('Network Data'!B54, " ", ".")&amp;"_EX &gt; "&amp;SUBSTITUTE('Network Data'!J54,",","."), IF(AND('Network Data'!C54 = 1, 'Network Data'!F54 = 1,'Network Data'!G54 &gt; 0, 'Network Data'!J54 &gt; 0), SUBSTITUTE('Network Data'!B54, " ", ".")&amp;"NLNode_EX &gt; "&amp;SUBSTITUTE('Network Data'!J54,",","."), ""))</f>
        <v/>
      </c>
      <c r="DR48" t="str">
        <f>IF(AND('Network Data'!C54 = 0, 'Network Data'!F54 = 1,'Network Data'!G54 &gt; 0, 'Network Data'!K54 &gt; 0), SUBSTITUTE('Network Data'!B54, " ", ".")&amp;"_EX &lt; "&amp;SUBSTITUTE('Network Data'!K54,",","."), IF(AND('Network Data'!C54 = 1, 'Network Data'!F54 = 1,'Network Data'!G54 &gt; 0, 'Network Data'!K54 &gt; 0), SUBSTITUTE('Network Data'!B54, " ", ".")&amp;"NLNode_EX &lt; "&amp;SUBSTITUTE('Network Data'!K54,",","."), ""))</f>
        <v/>
      </c>
      <c r="DV48" t="str">
        <f>IF(AND('Network Data'!C54=0, 'Network Data'!D54=0, 'Network Data'!G54&gt;0, 'Network Data'!T54&gt;0), SUBSTITUTE('Network Data'!B54," ",".")&amp;"_AE &gt; "&amp;SUBSTITUTE('Network Data'!T54,",","."),"")</f>
        <v/>
      </c>
      <c r="DW48" t="str">
        <f>IF(AND('Network Data'!C54=0, 'Network Data'!D54=0, 'Network Data'!G54&gt;0, 'Network Data'!U54&gt;0), SUBSTITUTE('Network Data'!B54," ",".")&amp;"_AE &lt; "&amp;SUBSTITUTE('Network Data'!U54,",","."),"")</f>
        <v/>
      </c>
      <c r="EA48" t="str">
        <f>IF(AND('Network Data'!X54 &gt;0), 'Network Data'!X54, "")</f>
        <v/>
      </c>
      <c r="EB48" s="22"/>
      <c r="EC48" s="22"/>
      <c r="FD48"/>
      <c r="FE48"/>
      <c r="FF48"/>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row>
    <row r="49" spans="1:218" x14ac:dyDescent="0.3">
      <c r="A49" s="7">
        <v>44</v>
      </c>
      <c r="B49" t="str">
        <f>IF(AND('Network Data'!C55 = 0, 'Network Data'!G55 &gt;0), SUBSTITUTE('Network Data'!B55, " ", ""), IF(AND('Network Data'!C55 = 1, 'Network Data'!G55 &gt; 0), SUBSTITUTE('Network Data'!B55&amp;"NLNode", " ",""), ""))</f>
        <v/>
      </c>
      <c r="H49" s="98"/>
      <c r="AE49" t="str">
        <f>IF(AND('Network Data'!C55 = 0, 'Network Data'!G55 &gt;0), SUBSTITUTE('Network Data'!B55, " ", "")&amp;" = "&amp;SUBSTITUTE('Network Data'!G55, ",", "."), "")</f>
        <v/>
      </c>
      <c r="AF49" t="str">
        <f>IF(AND('Network Data'!C55 = 1, 'Network Data'!G55 &gt;0), SUBSTITUTE('Network Data'!B55, " ", "")&amp;"NLNode"&amp;" = "&amp;SUBSTITUTE('Network Data'!G55, ",", "."), "")</f>
        <v/>
      </c>
      <c r="AM49" t="str">
        <f>IF(AND('Network Data'!C55 = 0, 'Network Data'!G55 &gt; 0, 'Network Data'!E55 = 1), SUBSTITUTE('Network Data'!B55, " ", "")&amp;"Input", IF(AND('Network Data'!C55 = 1, 'Network Data'!G55 &gt; 0, 'Network Data'!E55 = 1), SUBSTITUTE('Network Data'!B55, " ", "")&amp;"NLNodeInput",""))</f>
        <v/>
      </c>
      <c r="AN49" t="str">
        <f>IF(AND('Network Data'!C55 = 0, 'Network Data'!G55 &gt; 0, 'Network Data'!F55 = 1), SUBSTITUTE('Network Data'!B55, " ", "")&amp;"Export", IF(AND('Network Data'!C55 = 1, 'Network Data'!G55 &gt; 0, 'Network Data'!F55 = 1), SUBSTITUTE('Network Data'!B55, " ", "")&amp;"NLNodeExport",""))</f>
        <v/>
      </c>
      <c r="AV49" t="str">
        <f>IF(AND('Network Data'!$C$6=1, 'Network Data'!C55 = 0, 'Network Data'!D55=1,'Network Data'!G55&gt;0,'Network Data'!E55=1), SUBSTITUTE('Network Data'!B55," ","")&amp;"_GPP"&amp;" = "&amp;"Flowto("&amp;SUBSTITUTE('Network Data'!B55," ","")&amp;")"&amp;" - "&amp;SUBSTITUTE('Network Data'!B55," ","")&amp;"_IN", IF(AND('Network Data'!$C$6=1, 'Network Data'!C55 = 0, 'Network Data'!D55=1,'Network Data'!G55&gt;0,'Network Data'!E55=0), SUBSTITUTE('Network Data'!B55," ","")&amp;"_GPP"&amp;" = "&amp;"Flowto("&amp;SUBSTITUTE('Network Data'!B55," ","")&amp;")", IF(OR('Network Data'!$C$6=1, 'Network Data'!$C$6=0), IF(AND('Network Data'!C55 = 0,'Network Data'!G55&gt;0,'Network Data'!E55=1), SUBSTITUTE('Network Data'!B55," ","")&amp;"_Q"&amp;" = "&amp;"Flowto("&amp;SUBSTITUTE('Network Data'!B55," ","")&amp;")"&amp;" - "&amp;SUBSTITUTE('Network Data'!B55," ","")&amp;"_IN", IF(AND('Network Data'!C55 = 0,'Network Data'!G55&gt;0,'Network Data'!E55=0), SUBSTITUTE('Network Data'!B55," ","")&amp;"_Q"&amp;" = "&amp;"Flowto("&amp;SUBSTITUTE('Network Data'!B55," ","")&amp;")","")))))</f>
        <v/>
      </c>
      <c r="AZ49" t="str">
        <f>IF(AND('Network Data'!$C$6=1,'Network Data'!$C$7=1,'Network Data'!C55 = 0,'Network Data'!D55 = 1,'Network Data'!G55&gt;0,'Network Data'!F55=1),SUBSTITUTE('Network Data'!B55," ","")&amp;"_NPP"&amp;" = Flowfrom("&amp;SUBSTITUTE('Network Data'!B55," ","")&amp;") - "&amp;SUBSTITUTE('Network Data'!B55," ","")&amp;"_R"&amp;" - "&amp;SUBSTITUTE('Network Data'!B55," ","")&amp;"_U"&amp;" - "&amp;SUBSTITUTE('Network Data'!B55," ","")&amp;"_EX", IF(AND('Network Data'!$C$6=1,'Network Data'!$C$7=0,'Network Data'!C55 = 0,'Network Data'!D55 = 1,'Network Data'!G55&gt;0,'Network Data'!F55=1),SUBSTITUTE('Network Data'!B55," ","")&amp;"_NPP"&amp;" = Flowfrom("&amp;SUBSTITUTE('Network Data'!B55," ","")&amp;") - "&amp;SUBSTITUTE('Network Data'!B55," ","")&amp;"_R - "&amp;SUBSTITUTE('Network Data'!B55," ","")&amp;"_EX", IF(AND('Network Data'!$C$6=0,'Network Data'!$C$7=1,'Network Data'!C55 = 0,'Network Data'!D55 = 1,'Network Data'!G55&gt;0,'Network Data'!F55=0),SUBSTITUTE('Network Data'!B55," ","")&amp;"_NPP"&amp;" = Flowfrom("&amp;SUBSTITUTE('Network Data'!B55," ","")&amp;") - "&amp;SUBSTITUTE('Network Data'!B55," ","")&amp;"_U - "&amp;SUBSTITUTE('Network Data'!B55," ","")&amp;"_EX", IF(AND('Network Data'!$C$6=1,'Network Data'!$C$7=0,'Network Data'!C55 = 0,'Network Data'!D55 = 1,'Network Data'!G55&gt;0,'Network Data'!F55=0),SUBSTITUTE('Network Data'!B55," ","")&amp;"_NPP"&amp;" = Flowfrom("&amp;SUBSTITUTE('Network Data'!B55," ","")&amp;") - "&amp;SUBSTITUTE('Network Data'!B55," ","")&amp;"_R", IF(AND('Network Data'!$C$6=0,'Network Data'!$C$7=0,'Network Data'!C55 = 0,'Network Data'!D55 = 1,'Network Data'!G55&gt;0,'Network Data'!F55=1),SUBSTITUTE('Network Data'!B55," ","")&amp;"_NPP"&amp;" = Flowfrom("&amp;SUBSTITUTE('Network Data'!B55," ","")&amp;") - "&amp;SUBSTITUTE('Network Data'!B55," ","")&amp;"_EX", IF(AND('Network Data'!$C$6=1,'Network Data'!$C$7=1,'Network Data'!C55 = 0,'Network Data'!D55 = 1,'Network Data'!G55&gt;0,'Network Data'!F55=0),SUBSTITUTE('Network Data'!B55," ","")&amp;"_NPP"&amp;" = Flowfrom("&amp;SUBSTITUTE('Network Data'!B55," ","")&amp;") - "&amp;SUBSTITUTE('Network Data'!B55," ","")&amp;"_R"&amp;" - "&amp;SUBSTITUTE('Network Data'!B55," ","")&amp;"_U", IF(AND('Network Data'!$C$6=0,'Network Data'!$C$7=0,'Network Data'!C55 = 0,'Network Data'!D55 = 1,'Network Data'!G55&gt;0,'Network Data'!F55=0),SUBSTITUTE('Network Data'!B55," ","")&amp;"_NPP"&amp;" = Flowfrom("&amp;SUBSTITUTE('Network Data'!B55," ","")&amp;") ", IF(AND('Network Data'!$C$6=1,'Network Data'!$C$7=1,'Network Data'!C55 = 0,'Network Data'!D55 = 0,'Network Data'!G55&gt;0,'Network Data'!F55=1),SUBSTITUTE('Network Data'!B55," ","")&amp;"_P"&amp;" = Flowfrom("&amp;SUBSTITUTE('Network Data'!B55," ","")&amp;") - "&amp;SUBSTITUTE('Network Data'!B55," ","")&amp;"_R"&amp;" - "&amp;SUBSTITUTE('Network Data'!B55," ","")&amp;"_U"&amp;" - "&amp;SUBSTITUTE('Network Data'!B55," ","")&amp;"_EX", IF(AND('Network Data'!$C$6=1,'Network Data'!$C$7=0,'Network Data'!C55 = 0,'Network Data'!D55 = 0,'Network Data'!G55&gt;0,'Network Data'!F55=1),SUBSTITUTE('Network Data'!B55," ","")&amp;"_P"&amp;" = Flowfrom("&amp;SUBSTITUTE('Network Data'!B55," ","")&amp;") - "&amp;SUBSTITUTE('Network Data'!B55," ","")&amp;"_R - "&amp;SUBSTITUTE('Network Data'!B55," ","")&amp;"_EX", IF(AND('Network Data'!$C$6=0,'Network Data'!$C$7=1,'Network Data'!C55 = 0,'Network Data'!D55 = 0,'Network Data'!G55&gt;0,'Network Data'!F55=0),SUBSTITUTE('Network Data'!B55," ","")&amp;"_P"&amp;" = Flowfrom("&amp;SUBSTITUTE('Network Data'!B55," ","")&amp;") - "&amp;SUBSTITUTE('Network Data'!B55," ","")&amp;"_U - "&amp;SUBSTITUTE('Network Data'!B55," ","")&amp;"_EX", IF(AND('Network Data'!$C$6=1,'Network Data'!$C$7=0,'Network Data'!C55 = 0,'Network Data'!D55 = 0,'Network Data'!G55&gt;0,'Network Data'!F55=0),SUBSTITUTE('Network Data'!B55," ","")&amp;"_P"&amp;" = Flowfrom("&amp;SUBSTITUTE('Network Data'!B55," ","")&amp;") - "&amp;SUBSTITUTE('Network Data'!B55," ","")&amp;"_R", IF(AND('Network Data'!$C$6=0,'Network Data'!$C$7=0,'Network Data'!C55 = 0,'Network Data'!D55 = 0,'Network Data'!G55&gt;0,'Network Data'!F55=1),SUBSTITUTE('Network Data'!B55," ","")&amp;"_P"&amp;" = Flowfrom("&amp;SUBSTITUTE('Network Data'!B55," ","")&amp;") - "&amp;SUBSTITUTE('Network Data'!B55," ","")&amp;"_EX", IF(AND('Network Data'!$C$6=1,'Network Data'!$C$7=1,'Network Data'!C55 = 0,'Network Data'!D55 = 0,'Network Data'!G55&gt;0,'Network Data'!F55=0),SUBSTITUTE('Network Data'!B55," ","")&amp;"_P"&amp;" = Flowfrom("&amp;SUBSTITUTE('Network Data'!B55," ","")&amp;") - "&amp;SUBSTITUTE('Network Data'!B55," ","")&amp;"_R"&amp;" - "&amp;SUBSTITUTE('Network Data'!B55," ","")&amp;"_U", IF(AND('Network Data'!$C$6=0,'Network Data'!$C$7=0,'Network Data'!C55 = 0,'Network Data'!D55 = 0,'Network Data'!G55&gt;0,'Network Data'!F55=0),SUBSTITUTE('Network Data'!B55," ","")&amp;"_P"&amp;" = Flowfrom("&amp;SUBSTITUTE('Network Data'!B55," ","")&amp;") ", ""))))))))))))))</f>
        <v/>
      </c>
      <c r="BD49" t="str">
        <f>IF(AND('Network Data'!$C$6=1,'Network Data'!$C$7=1,'Network Data'!C55 = 0, 'Network Data'!D55=1,'Network Data'!F55=1,'Network Data'!G55&gt;0), SUBSTITUTE('Network Data'!B55," ","")&amp;"_U"&amp;" = Flowto("&amp;SUBSTITUTE('Network Data'!B55," ","")&amp;") - "&amp;SUBSTITUTE('Network Data'!B55," ","")&amp;"_NPP"&amp;" - "&amp;SUBSTITUTE('Network Data'!B55," ","")&amp;"_R"&amp;" - "&amp;SUBSTITUTE('Network Data'!B55," ","")&amp;"_EX", IF(AND('Network Data'!$C$6=0,'Network Data'!$C$7=1,'Network Data'!C55 = 0, 'Network Data'!D55=1,'Network Data'!F55=1,'Network Data'!G55&gt;0), SUBSTITUTE('Network Data'!B55," ","")&amp;"_U"&amp;" = Flowto("&amp;SUBSTITUTE('Network Data'!B55," ","")&amp;") - "&amp;SUBSTITUTE('Network Data'!B55," ","")&amp;"_P"&amp;" - "&amp;SUBSTITUTE('Network Data'!B55," ","")&amp;"_EX", IF(AND('Network Data'!$C$6=0,'Network Data'!$C$7=1,'Network Data'!C55 = 0, 'Network Data'!D55=1,'Network Data'!F55=0,'Network Data'!G55&gt;0), SUBSTITUTE('Network Data'!B55," ","")&amp;"_U"&amp;" = Flowto("&amp;SUBSTITUTE('Network Data'!B55," ","")&amp;") - "&amp;SUBSTITUTE('Network Data'!B55," ","")&amp;"_P",IF(AND('Network Data'!$C$6=1,'Network Data'!$C$7=1,'Network Data'!C55 = 0, 'Network Data'!D55=0,'Network Data'!F55=1,'Network Data'!G55&gt;0), SUBSTITUTE('Network Data'!B55," ","")&amp;"_U"&amp;" = Flowto("&amp;SUBSTITUTE('Network Data'!B55," ","")&amp;") - "&amp;SUBSTITUTE('Network Data'!B55," ","")&amp;"_P"&amp;" - "&amp;SUBSTITUTE('Network Data'!B55," ","")&amp;"_R"&amp;" - "&amp;SUBSTITUTE('Network Data'!B55," ","")&amp;"_EX", IF(AND('Network Data'!$C$6=0,'Network Data'!$C$7=1,'Network Data'!C55 = 0, 'Network Data'!D55=0,'Network Data'!F55=1,'Network Data'!G55&gt;0), SUBSTITUTE('Network Data'!B55," ","")&amp;"_U"&amp;" = Flowto("&amp;SUBSTITUTE('Network Data'!B55," ","")&amp;") - "&amp;SUBSTITUTE('Network Data'!B55," ","")&amp;"_P"&amp;" - "&amp;SUBSTITUTE('Network Data'!B55," ","")&amp;"_EX", IF(AND('Network Data'!$C$6=0,'Network Data'!$C$7=1,'Network Data'!C55 = 0, 'Network Data'!D55=0,'Network Data'!F55=0,'Network Data'!G55&gt;0), SUBSTITUTE('Network Data'!B55," ","")&amp;"_U"&amp;" = Flowto("&amp;SUBSTITUTE('Network Data'!B55," ","")&amp;") - "&amp;SUBSTITUTE('Network Data'!B55," ","")&amp;"_P",IF(AND('Network Data'!$C$6=1,'Network Data'!$C$7=1,'Network Data'!C55 = 0, 'Network Data'!D55=0,'Network Data'!F55=0,'Network Data'!G55&gt;0), SUBSTITUTE('Network Data'!B55," ","")&amp;"_U"&amp;" = Flowto("&amp;SUBSTITUTE('Network Data'!B55," ","")&amp;") - "&amp;SUBSTITUTE('Network Data'!B55," ","")&amp;"_P - "&amp;SUBSTITUTE('Network Data'!B55," ","")&amp;"_R","")))))))</f>
        <v/>
      </c>
      <c r="BH49" t="str">
        <f>IF(AND('Network Data'!$C$6 = 1, 'Network Data'!C55 = 0, 'Network Data'!D55 = 0,'Network Data'!G55 &gt; 0, 'Network Data'!T55 &gt; 0),SUBSTITUTE('Network Data'!B55," ","")&amp;"_AE"&amp;" = "&amp;SUBSTITUTE('Network Data'!B55," ","")&amp;"_P"&amp;" + "&amp;SUBSTITUTE('Network Data'!B55," ","")&amp;"_R", IF(AND('Network Data'!$C$6 = 0, 'Network Data'!C55 = 0, 'Network Data'!D55 = 0,'Network Data'!G55 &gt; 0, 'Network Data'!T55 &gt; 0),SUBSTITUTE('Network Data'!B55," ","")&amp;" = "&amp;SUBSTITUTE('Network Data'!B55," ","")&amp;"_P",IF(AND('Network Data'!$C$6 = 1, 'Network Data'!C55 = 0, 'Network Data'!D55 = 0,'Network Data'!G55 &gt; 0, 'Network Data'!U55 &gt; 0),SUBSTITUTE('Network Data'!B55," ","")&amp;"_AE"&amp;" = "&amp;SUBSTITUTE('Network Data'!B55," ","")&amp;"_P"&amp;" + "&amp;SUBSTITUTE('Network Data'!B55," ","")&amp;"_R", IF(AND('Network Data'!$C$6 = 0, 'Network Data'!C55 = 0, 'Network Data'!D55 = 0,'Network Data'!G55 &gt; 0, 'Network Data'!U55 &gt; 0),SUBSTITUTE('Network Data'!B55," ","")&amp;" = "&amp;SUBSTITUTE('Network Data'!B55," ","")&amp;"_P",""))))</f>
        <v/>
      </c>
      <c r="BL49" t="str">
        <f xml:space="preserve"> IF('Network Data'!W55 &gt; 0, 'Network Data'!W55, "")</f>
        <v/>
      </c>
      <c r="BR49" t="str">
        <f>IF('Network Data'!V55&gt;0,SUBSTITUTE('Network Data'!V55, ",",""),"")</f>
        <v/>
      </c>
      <c r="BZ49" t="str">
        <f>IF(AND('Network Data'!$C$6=1,'Network Data'!C55=0,'Network Data'!D55=1,'Network Data'!G55&gt;0),SUBSTITUTE('Network Data'!B55," ","")&amp;"_GPP: CO2 -&gt; "&amp;SUBSTITUTE('Network Data'!B55," ",""),"")</f>
        <v/>
      </c>
      <c r="CB49" s="98"/>
      <c r="CD49" t="str">
        <f>IF(AND('Network Data'!$C$6 = 1,'Network Data'!C55 = 0, 'Network Data'!D55 = 1, 'Network Data'!G55 &gt; 0), SUBSTITUTE('Network Data'!B55, " ", "")&amp;"_R: "&amp;SUBSTITUTE('Network Data'!B55, " ", "")&amp;" -&gt; CO2", "")</f>
        <v/>
      </c>
      <c r="CE49" t="str">
        <f>IF(AND('Network Data'!$C$6 = 1,'Network Data'!C55 = 0, 'Network Data'!D55 = 0, 'Network Data'!G55 &gt; 0), SUBSTITUTE('Network Data'!B55, " ", "")&amp;"_R: "&amp;SUBSTITUTE('Network Data'!B55, " ", "")&amp;" -&gt; CO2", "")</f>
        <v/>
      </c>
      <c r="CG49" s="98"/>
      <c r="CI49" t="str">
        <f>IF(AND('Network Data'!C55 = 1, 'Network Data'!E55 = 1, 'Network Data'!G55 &gt; 0), SUBSTITUTE('Network Data'!B55, " ", "")&amp;"NLNode_IN: "&amp;SUBSTITUTE('Network Data'!B55, " ", "")&amp;"NLNodeInput -&gt; "&amp;SUBSTITUTE('Network Data'!B55, ",", "")&amp;"NLNode", IF(AND('Network Data'!C55 = 0, 'Network Data'!E55 = 1, 'Network Data'!G55 &gt; 0), SUBSTITUTE('Network Data'!B55, " ", "")&amp;"_IN: "&amp;SUBSTITUTE('Network Data'!B55, " ", "")&amp;"Input -&gt; "&amp;SUBSTITUTE('Network Data'!B55, ",", ""),""))</f>
        <v/>
      </c>
      <c r="CK49" s="98"/>
      <c r="CM49" t="str">
        <f>IF(AND('Network Data'!C55 = 1, 'Network Data'!F55 = 1, 'Network Data'!G55 &gt; 0), SUBSTITUTE('Network Data'!B55, " ", "")&amp;"NLNode_EX: "&amp;SUBSTITUTE('Network Data'!B55, " ", "")&amp;"NLNode -&gt; "&amp;SUBSTITUTE('Network Data'!B55, ",", "")&amp;"NLNodeExport", IF(AND('Network Data'!C55 = 0, 'Network Data'!F55 = 1, 'Network Data'!G55 &gt; 0), SUBSTITUTE('Network Data'!B55, " ", "")&amp;"_EX: "&amp;SUBSTITUTE('Network Data'!B55, " ", "")&amp;" -&gt; "&amp;SUBSTITUTE('Network Data'!B55, ",", "")&amp;"Export",""))</f>
        <v/>
      </c>
      <c r="CP49" t="str">
        <f>IF(AND('Network Data'!$C$6=1, 'Network Data'!C55=0,'Network Data'!D55=1,'Network Data'!G55&gt;0, 'Network Data'!L55&gt;0), SUBSTITUTE('Network Data'!B55," ",".")&amp;"_GPP &gt; "&amp;SUBSTITUTE('Network Data'!L55," ","."), IF(AND('Network Data'!$C$6=1, 'Network Data'!C55=0,'Network Data'!D55=0,'Network Data'!G55&gt;0, 'Network Data'!L55&gt;0), SUBSTITUTE('Network Data'!B55," ",".")&amp;"Q &gt; "&amp;SUBSTITUTE('Network Data'!L55," ","."), IF(AND('Network Data'!$C$6=0, 'Network Data'!C55=0,'Network Data'!D55=0,'Network Data'!G55&gt;0, 'Network Data'!L55&gt;0), SUBSTITUTE('Network Data'!B55," ",".")&amp;"Q &gt; "&amp;SUBSTITUTE('Network Data'!L55," ","."),"")))</f>
        <v/>
      </c>
      <c r="CQ49" t="str">
        <f>IF(AND('Network Data'!$C$6=1, 'Network Data'!C55=0,'Network Data'!D55=0,'Network Data'!G55&gt;0, 'Network Data'!L55&gt;0), SUBSTITUTE('Network Data'!B55," ",".")&amp;"Q &gt; "&amp;SUBSTITUTE('Network Data'!L55," ","."), IF(AND('Network Data'!$C$6=0, 'Network Data'!C55=0,'Network Data'!D55=0,'Network Data'!G55&gt;0, 'Network Data'!L55&gt;0), SUBSTITUTE('Network Data'!B55," ",".")&amp;"Q &gt; "&amp;SUBSTITUTE('Network Data'!L55," ","."),""))</f>
        <v/>
      </c>
      <c r="CR49" t="str">
        <f>IF(AND('Network Data'!$C$6=1, 'Network Data'!C55=0,'Network Data'!D55=1,'Network Data'!G55&gt;0, 'Network Data'!M55&gt;0), SUBSTITUTE('Network Data'!B55," ",".")&amp;"_GPP &lt; "&amp;SUBSTITUTE('Network Data'!M55," ","."),"")</f>
        <v/>
      </c>
      <c r="CS49" t="str">
        <f>IF(AND('Network Data'!$C$6=1, 'Network Data'!C55=0,'Network Data'!D55=0,'Network Data'!G55&gt;0, 'Network Data'!M55&gt;0), SUBSTITUTE('Network Data'!B55," ",".")&amp;"Q &lt; "&amp;SUBSTITUTE('Network Data'!M55," ","."),IF(AND('Network Data'!$C$6=0, 'Network Data'!C55=0,'Network Data'!D55=0,'Network Data'!G55&gt;0, 'Network Data'!M55&gt;0), SUBSTITUTE('Network Data'!B55," ",".")&amp;"Q &lt; "&amp;SUBSTITUTE('Network Data'!M55," ","."),""))</f>
        <v/>
      </c>
      <c r="CT49" t="str">
        <f>IF('Network Data'!M55&lt;'Network Data'!L55, "Warning, incompatible constraint", "" )</f>
        <v/>
      </c>
      <c r="CU49" t="str">
        <f>IF(AND('Network Data'!$C$6=1, 'Network Data'!C55 = 0, 'Network Data'!D55 = 1, 'Network Data'!G55 &gt; 0, 'Network Data'!N55&gt;0), SUBSTITUTE('Network Data'!B55, " ", ".")&amp;"_NPP"&amp;" &gt; "&amp;SUBSTITUTE('Network Data'!N55, ",","."), "")</f>
        <v/>
      </c>
      <c r="CV49" t="str">
        <f>IF(AND('Network Data'!$C$6=1, 'Network Data'!C55 = 0, 'Network Data'!D55 = 0, 'Network Data'!G55 &gt; 0, 'Network Data'!N55&gt;0), SUBSTITUTE('Network Data'!B55, " ", ".")&amp;"_P"&amp;" &gt; "&amp;SUBSTITUTE('Network Data'!N55, ",","."), IF(AND('Network Data'!$C$6=0, 'Network Data'!C55 = 0, 'Network Data'!G55 &gt; 0, 'Network Data'!N55&gt;0), SUBSTITUTE('Network Data'!B55, " ", ".")&amp;"_P"&amp;" &gt; "&amp;SUBSTITUTE('Network Data'!N55, ",","."),""))</f>
        <v/>
      </c>
      <c r="CW49" t="str">
        <f>IF(AND('Network Data'!$C$6=1, 'Network Data'!C55 = 0, 'Network Data'!D55 = 1, 'Network Data'!G55 &gt; 0, 'Network Data'!O55&gt;0), SUBSTITUTE('Network Data'!B55, " ", ".")&amp;"_NPP"&amp;" &lt; "&amp;SUBSTITUTE('Network Data'!O55, ",","."), "")</f>
        <v/>
      </c>
      <c r="CX49" t="str">
        <f>IF(AND('Network Data'!$C$6=1, 'Network Data'!C55 = 0, 'Network Data'!D55 = 0, 'Network Data'!G55 &gt; 0, 'Network Data'!O55&gt;0), SUBSTITUTE('Network Data'!B55, " ", ".")&amp;"_P"&amp;" &lt; "&amp;SUBSTITUTE('Network Data'!O55, ",","."), IF(AND('Network Data'!$C$6=0, 'Network Data'!C55 = 0, 'Network Data'!G55 &gt; 0, 'Network Data'!O55&gt;0), SUBSTITUTE('Network Data'!B55, " ", ".")&amp;"_P"&amp;" &lt; "&amp;SUBSTITUTE('Network Data'!O55, ",","."),""))</f>
        <v/>
      </c>
      <c r="CY49" t="str">
        <f>IF('Network Data'!O55&lt;'Network Data'!N55, "Warning, incompatible constraint", "" )</f>
        <v/>
      </c>
      <c r="CZ49" t="str">
        <f>IF(AND('Network Data'!$C$6 = 1, 'Network Data'!C55 = 0, 'Network Data'!D55 = 1, 'Network Data'!G55 &gt; 0, 'Network Data'!P55 &gt; 0), SUBSTITUTE('Network Data'!B55, " ", ".")&amp;"_R &gt; "&amp;SUBSTITUTE('Network Data'!P55, ",","."),"")</f>
        <v/>
      </c>
      <c r="DA49" t="str">
        <f>IF(AND('Network Data'!$C$6 = 1, 'Network Data'!C55 = 0, 'Network Data'!D55 = 0, 'Network Data'!G55 &gt; 0, 'Network Data'!P55 &gt; 0), SUBSTITUTE('Network Data'!B55, " ", ".")&amp;"_R &gt; "&amp;SUBSTITUTE('Network Data'!P55, ",","."),"")</f>
        <v/>
      </c>
      <c r="DB49" t="str">
        <f>IF(AND('Network Data'!$C$6 = 1, 'Network Data'!C55 = 0, 'Network Data'!D55 = 1, 'Network Data'!G55 &gt; 0, 'Network Data'!Q55 &gt; 0), SUBSTITUTE('Network Data'!B55, " ", ".")&amp;"_R &lt; "&amp;SUBSTITUTE('Network Data'!Q55, ",","."),"")</f>
        <v/>
      </c>
      <c r="DC49" t="str">
        <f>IF(AND('Network Data'!$C$6 = 1, 'Network Data'!C55 = 0, 'Network Data'!D55 = 0, 'Network Data'!G55 &gt; 0, 'Network Data'!Q55 &gt; 0), SUBSTITUTE('Network Data'!B55, " ", ".")&amp;"_R &lt; "&amp;SUBSTITUTE('Network Data'!Q55, ",","."),"")</f>
        <v/>
      </c>
      <c r="DD49" t="str">
        <f>IF(AND('Network Data'!$C$7 = 1, 'Network Data'!C55 = 0, 'Network Data'!D55 =1, 'Network Data'!G55 &gt; 0, 'Network Data'!R55 &gt; 0), SUBSTITUTE('Network Data'!B55, ",",".")&amp;"_U &gt; "&amp;SUBSTITUTE('Network Data'!R55, ",","."),"")</f>
        <v/>
      </c>
      <c r="DE49" t="str">
        <f>IF(AND('Network Data'!$C$7 = 1, 'Network Data'!C55 = 0, 'Network Data'!D55 =0, 'Network Data'!G55 &gt; 0, 'Network Data'!R55 &gt; 0), SUBSTITUTE('Network Data'!B55, ",",".")&amp;"_U &gt; "&amp;SUBSTITUTE('Network Data'!R55, ",","."),"")</f>
        <v/>
      </c>
      <c r="DF49" t="str">
        <f>IF(AND('Network Data'!$C$7 = 1, 'Network Data'!C55 = 0, 'Network Data'!D55 = 1, 'Network Data'!G55 &gt; 0, 'Network Data'!S55 &gt; 0), SUBSTITUTE('Network Data'!B55, ",",".")&amp;"_U &lt; "&amp;SUBSTITUTE('Network Data'!S55, ",","."),"")</f>
        <v/>
      </c>
      <c r="DG49" t="str">
        <f>IF(AND('Network Data'!$C$7 = 1, 'Network Data'!C55 = 0, 'Network Data'!D55 = 0, 'Network Data'!G55 &gt; 0, 'Network Data'!S55 &gt; 0), SUBSTITUTE('Network Data'!B55, ",",".")&amp;"_U &lt; "&amp;SUBSTITUTE('Network Data'!S55, ",","."),"")</f>
        <v/>
      </c>
      <c r="DJ49" t="str">
        <f>IF(AND('Network Data'!C55 = 0, 'Network Data'!E55 = 1,'Network Data'!G55 &gt; 0, 'Network Data'!H55 &gt; 0), SUBSTITUTE('Network Data'!B55, " ", ".")&amp;"_IN &gt; "&amp;SUBSTITUTE('Network Data'!H55,",","."), IF(AND('Network Data'!C55 = 1, 'Network Data'!E55 = 1,'Network Data'!G55 &gt; 0, 'Network Data'!H55 &gt; 0), SUBSTITUTE('Network Data'!B55, " ", ".")&amp;"NLNode_IN &gt; "&amp;SUBSTITUTE('Network Data'!H55,",","."), ""))</f>
        <v/>
      </c>
      <c r="DL49" t="str">
        <f>IF(AND('Network Data'!C55 = 0, 'Network Data'!E55 = 1,'Network Data'!G55 &gt; 0, 'Network Data'!I55 &gt; 0), SUBSTITUTE('Network Data'!B55, " ", ".")&amp;"_IN &lt; "&amp;SUBSTITUTE('Network Data'!I55,",","."), IF(AND('Network Data'!C55 = 1, 'Network Data'!E55 = 1,'Network Data'!G55 &gt; 0, 'Network Data'!H55 &gt; 0), SUBSTITUTE('Network Data'!B55, " ", ".")&amp;"NLNode_IN &lt; "&amp;SUBSTITUTE('Network Data'!I55,",","."), ""))</f>
        <v/>
      </c>
      <c r="DP49" t="str">
        <f>IF(AND('Network Data'!C55 = 0, 'Network Data'!F55 = 1,'Network Data'!G55 &gt; 0, 'Network Data'!J55 &gt; 0), SUBSTITUTE('Network Data'!B55, " ", ".")&amp;"_EX &gt; "&amp;SUBSTITUTE('Network Data'!J55,",","."), IF(AND('Network Data'!C55 = 1, 'Network Data'!F55 = 1,'Network Data'!G55 &gt; 0, 'Network Data'!J55 &gt; 0), SUBSTITUTE('Network Data'!B55, " ", ".")&amp;"NLNode_EX &gt; "&amp;SUBSTITUTE('Network Data'!J55,",","."), ""))</f>
        <v/>
      </c>
      <c r="DR49" t="str">
        <f>IF(AND('Network Data'!C55 = 0, 'Network Data'!F55 = 1,'Network Data'!G55 &gt; 0, 'Network Data'!K55 &gt; 0), SUBSTITUTE('Network Data'!B55, " ", ".")&amp;"_EX &lt; "&amp;SUBSTITUTE('Network Data'!K55,",","."), IF(AND('Network Data'!C55 = 1, 'Network Data'!F55 = 1,'Network Data'!G55 &gt; 0, 'Network Data'!K55 &gt; 0), SUBSTITUTE('Network Data'!B55, " ", ".")&amp;"NLNode_EX &lt; "&amp;SUBSTITUTE('Network Data'!K55,",","."), ""))</f>
        <v/>
      </c>
      <c r="DV49" t="str">
        <f>IF(AND('Network Data'!C55=0, 'Network Data'!D55=0, 'Network Data'!G55&gt;0, 'Network Data'!T55&gt;0), SUBSTITUTE('Network Data'!B55," ",".")&amp;"_AE &gt; "&amp;SUBSTITUTE('Network Data'!T55,",","."),"")</f>
        <v/>
      </c>
      <c r="DW49" t="str">
        <f>IF(AND('Network Data'!C55=0, 'Network Data'!D55=0, 'Network Data'!G55&gt;0, 'Network Data'!U55&gt;0), SUBSTITUTE('Network Data'!B55," ",".")&amp;"_AE &lt; "&amp;SUBSTITUTE('Network Data'!U55,",","."),"")</f>
        <v/>
      </c>
      <c r="EA49" t="str">
        <f>IF(AND('Network Data'!X55 &gt;0), 'Network Data'!X55, "")</f>
        <v/>
      </c>
      <c r="EB49" s="22"/>
      <c r="EC49" s="22"/>
      <c r="FD49"/>
      <c r="FE49"/>
      <c r="FF49"/>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row>
    <row r="50" spans="1:218" x14ac:dyDescent="0.3">
      <c r="A50" s="7">
        <v>45</v>
      </c>
      <c r="B50" t="str">
        <f>IF(AND('Network Data'!C56 = 0, 'Network Data'!G56 &gt;0), SUBSTITUTE('Network Data'!B56, " ", ""), IF(AND('Network Data'!C56 = 1, 'Network Data'!G56 &gt; 0), SUBSTITUTE('Network Data'!B56&amp;"NLNode", " ",""), ""))</f>
        <v/>
      </c>
      <c r="H50" s="98"/>
      <c r="AE50" t="str">
        <f>IF(AND('Network Data'!C56 = 0, 'Network Data'!G56 &gt;0), SUBSTITUTE('Network Data'!B56, " ", "")&amp;" = "&amp;SUBSTITUTE('Network Data'!G56, ",", "."), "")</f>
        <v/>
      </c>
      <c r="AF50" t="str">
        <f>IF(AND('Network Data'!C56 = 1, 'Network Data'!G56 &gt;0), SUBSTITUTE('Network Data'!B56, " ", "")&amp;"NLNode"&amp;" = "&amp;SUBSTITUTE('Network Data'!G56, ",", "."), "")</f>
        <v/>
      </c>
      <c r="AM50" t="str">
        <f>IF(AND('Network Data'!C56 = 0, 'Network Data'!G56 &gt; 0, 'Network Data'!E56 = 1), SUBSTITUTE('Network Data'!B56, " ", "")&amp;"Input", IF(AND('Network Data'!C56 = 1, 'Network Data'!G56 &gt; 0, 'Network Data'!E56 = 1), SUBSTITUTE('Network Data'!B56, " ", "")&amp;"NLNodeInput",""))</f>
        <v/>
      </c>
      <c r="AN50" t="str">
        <f>IF(AND('Network Data'!C56 = 0, 'Network Data'!G56 &gt; 0, 'Network Data'!F56 = 1), SUBSTITUTE('Network Data'!B56, " ", "")&amp;"Export", IF(AND('Network Data'!C56 = 1, 'Network Data'!G56 &gt; 0, 'Network Data'!F56 = 1), SUBSTITUTE('Network Data'!B56, " ", "")&amp;"NLNodeExport",""))</f>
        <v/>
      </c>
      <c r="AV50" t="str">
        <f>IF(AND('Network Data'!$C$6=1, 'Network Data'!C56 = 0, 'Network Data'!D56=1,'Network Data'!G56&gt;0,'Network Data'!E56=1), SUBSTITUTE('Network Data'!B56," ","")&amp;"_GPP"&amp;" = "&amp;"Flowto("&amp;SUBSTITUTE('Network Data'!B56," ","")&amp;")"&amp;" - "&amp;SUBSTITUTE('Network Data'!B56," ","")&amp;"_IN", IF(AND('Network Data'!$C$6=1, 'Network Data'!C56 = 0, 'Network Data'!D56=1,'Network Data'!G56&gt;0,'Network Data'!E56=0), SUBSTITUTE('Network Data'!B56," ","")&amp;"_GPP"&amp;" = "&amp;"Flowto("&amp;SUBSTITUTE('Network Data'!B56," ","")&amp;")", IF(OR('Network Data'!$C$6=1, 'Network Data'!$C$6=0), IF(AND('Network Data'!C56 = 0,'Network Data'!G56&gt;0,'Network Data'!E56=1), SUBSTITUTE('Network Data'!B56," ","")&amp;"_Q"&amp;" = "&amp;"Flowto("&amp;SUBSTITUTE('Network Data'!B56," ","")&amp;")"&amp;" - "&amp;SUBSTITUTE('Network Data'!B56," ","")&amp;"_IN", IF(AND('Network Data'!C56 = 0,'Network Data'!G56&gt;0,'Network Data'!E56=0), SUBSTITUTE('Network Data'!B56," ","")&amp;"_Q"&amp;" = "&amp;"Flowto("&amp;SUBSTITUTE('Network Data'!B56," ","")&amp;")","")))))</f>
        <v/>
      </c>
      <c r="AZ50" t="str">
        <f>IF(AND('Network Data'!$C$6=1,'Network Data'!$C$7=1,'Network Data'!C56 = 0,'Network Data'!D56 = 1,'Network Data'!G56&gt;0,'Network Data'!F56=1),SUBSTITUTE('Network Data'!B56," ","")&amp;"_NPP"&amp;" = Flowfrom("&amp;SUBSTITUTE('Network Data'!B56," ","")&amp;") - "&amp;SUBSTITUTE('Network Data'!B56," ","")&amp;"_R"&amp;" - "&amp;SUBSTITUTE('Network Data'!B56," ","")&amp;"_U"&amp;" - "&amp;SUBSTITUTE('Network Data'!B56," ","")&amp;"_EX", IF(AND('Network Data'!$C$6=1,'Network Data'!$C$7=0,'Network Data'!C56 = 0,'Network Data'!D56 = 1,'Network Data'!G56&gt;0,'Network Data'!F56=1),SUBSTITUTE('Network Data'!B56," ","")&amp;"_NPP"&amp;" = Flowfrom("&amp;SUBSTITUTE('Network Data'!B56," ","")&amp;") - "&amp;SUBSTITUTE('Network Data'!B56," ","")&amp;"_R - "&amp;SUBSTITUTE('Network Data'!B56," ","")&amp;"_EX", IF(AND('Network Data'!$C$6=0,'Network Data'!$C$7=1,'Network Data'!C56 = 0,'Network Data'!D56 = 1,'Network Data'!G56&gt;0,'Network Data'!F56=0),SUBSTITUTE('Network Data'!B56," ","")&amp;"_NPP"&amp;" = Flowfrom("&amp;SUBSTITUTE('Network Data'!B56," ","")&amp;") - "&amp;SUBSTITUTE('Network Data'!B56," ","")&amp;"_U - "&amp;SUBSTITUTE('Network Data'!B56," ","")&amp;"_EX", IF(AND('Network Data'!$C$6=1,'Network Data'!$C$7=0,'Network Data'!C56 = 0,'Network Data'!D56 = 1,'Network Data'!G56&gt;0,'Network Data'!F56=0),SUBSTITUTE('Network Data'!B56," ","")&amp;"_NPP"&amp;" = Flowfrom("&amp;SUBSTITUTE('Network Data'!B56," ","")&amp;") - "&amp;SUBSTITUTE('Network Data'!B56," ","")&amp;"_R", IF(AND('Network Data'!$C$6=0,'Network Data'!$C$7=0,'Network Data'!C56 = 0,'Network Data'!D56 = 1,'Network Data'!G56&gt;0,'Network Data'!F56=1),SUBSTITUTE('Network Data'!B56," ","")&amp;"_NPP"&amp;" = Flowfrom("&amp;SUBSTITUTE('Network Data'!B56," ","")&amp;") - "&amp;SUBSTITUTE('Network Data'!B56," ","")&amp;"_EX", IF(AND('Network Data'!$C$6=1,'Network Data'!$C$7=1,'Network Data'!C56 = 0,'Network Data'!D56 = 1,'Network Data'!G56&gt;0,'Network Data'!F56=0),SUBSTITUTE('Network Data'!B56," ","")&amp;"_NPP"&amp;" = Flowfrom("&amp;SUBSTITUTE('Network Data'!B56," ","")&amp;") - "&amp;SUBSTITUTE('Network Data'!B56," ","")&amp;"_R"&amp;" - "&amp;SUBSTITUTE('Network Data'!B56," ","")&amp;"_U", IF(AND('Network Data'!$C$6=0,'Network Data'!$C$7=0,'Network Data'!C56 = 0,'Network Data'!D56 = 1,'Network Data'!G56&gt;0,'Network Data'!F56=0),SUBSTITUTE('Network Data'!B56," ","")&amp;"_NPP"&amp;" = Flowfrom("&amp;SUBSTITUTE('Network Data'!B56," ","")&amp;") ", IF(AND('Network Data'!$C$6=1,'Network Data'!$C$7=1,'Network Data'!C56 = 0,'Network Data'!D56 = 0,'Network Data'!G56&gt;0,'Network Data'!F56=1),SUBSTITUTE('Network Data'!B56," ","")&amp;"_P"&amp;" = Flowfrom("&amp;SUBSTITUTE('Network Data'!B56," ","")&amp;") - "&amp;SUBSTITUTE('Network Data'!B56," ","")&amp;"_R"&amp;" - "&amp;SUBSTITUTE('Network Data'!B56," ","")&amp;"_U"&amp;" - "&amp;SUBSTITUTE('Network Data'!B56," ","")&amp;"_EX", IF(AND('Network Data'!$C$6=1,'Network Data'!$C$7=0,'Network Data'!C56 = 0,'Network Data'!D56 = 0,'Network Data'!G56&gt;0,'Network Data'!F56=1),SUBSTITUTE('Network Data'!B56," ","")&amp;"_P"&amp;" = Flowfrom("&amp;SUBSTITUTE('Network Data'!B56," ","")&amp;") - "&amp;SUBSTITUTE('Network Data'!B56," ","")&amp;"_R - "&amp;SUBSTITUTE('Network Data'!B56," ","")&amp;"_EX", IF(AND('Network Data'!$C$6=0,'Network Data'!$C$7=1,'Network Data'!C56 = 0,'Network Data'!D56 = 0,'Network Data'!G56&gt;0,'Network Data'!F56=0),SUBSTITUTE('Network Data'!B56," ","")&amp;"_P"&amp;" = Flowfrom("&amp;SUBSTITUTE('Network Data'!B56," ","")&amp;") - "&amp;SUBSTITUTE('Network Data'!B56," ","")&amp;"_U - "&amp;SUBSTITUTE('Network Data'!B56," ","")&amp;"_EX", IF(AND('Network Data'!$C$6=1,'Network Data'!$C$7=0,'Network Data'!C56 = 0,'Network Data'!D56 = 0,'Network Data'!G56&gt;0,'Network Data'!F56=0),SUBSTITUTE('Network Data'!B56," ","")&amp;"_P"&amp;" = Flowfrom("&amp;SUBSTITUTE('Network Data'!B56," ","")&amp;") - "&amp;SUBSTITUTE('Network Data'!B56," ","")&amp;"_R", IF(AND('Network Data'!$C$6=0,'Network Data'!$C$7=0,'Network Data'!C56 = 0,'Network Data'!D56 = 0,'Network Data'!G56&gt;0,'Network Data'!F56=1),SUBSTITUTE('Network Data'!B56," ","")&amp;"_P"&amp;" = Flowfrom("&amp;SUBSTITUTE('Network Data'!B56," ","")&amp;") - "&amp;SUBSTITUTE('Network Data'!B56," ","")&amp;"_EX", IF(AND('Network Data'!$C$6=1,'Network Data'!$C$7=1,'Network Data'!C56 = 0,'Network Data'!D56 = 0,'Network Data'!G56&gt;0,'Network Data'!F56=0),SUBSTITUTE('Network Data'!B56," ","")&amp;"_P"&amp;" = Flowfrom("&amp;SUBSTITUTE('Network Data'!B56," ","")&amp;") - "&amp;SUBSTITUTE('Network Data'!B56," ","")&amp;"_R"&amp;" - "&amp;SUBSTITUTE('Network Data'!B56," ","")&amp;"_U", IF(AND('Network Data'!$C$6=0,'Network Data'!$C$7=0,'Network Data'!C56 = 0,'Network Data'!D56 = 0,'Network Data'!G56&gt;0,'Network Data'!F56=0),SUBSTITUTE('Network Data'!B56," ","")&amp;"_P"&amp;" = Flowfrom("&amp;SUBSTITUTE('Network Data'!B56," ","")&amp;") ", ""))))))))))))))</f>
        <v/>
      </c>
      <c r="BD50" t="str">
        <f>IF(AND('Network Data'!$C$6=1,'Network Data'!$C$7=1,'Network Data'!C56 = 0, 'Network Data'!D56=1,'Network Data'!F56=1,'Network Data'!G56&gt;0), SUBSTITUTE('Network Data'!B56," ","")&amp;"_U"&amp;" = Flowto("&amp;SUBSTITUTE('Network Data'!B56," ","")&amp;") - "&amp;SUBSTITUTE('Network Data'!B56," ","")&amp;"_NPP"&amp;" - "&amp;SUBSTITUTE('Network Data'!B56," ","")&amp;"_R"&amp;" - "&amp;SUBSTITUTE('Network Data'!B56," ","")&amp;"_EX", IF(AND('Network Data'!$C$6=0,'Network Data'!$C$7=1,'Network Data'!C56 = 0, 'Network Data'!D56=1,'Network Data'!F56=1,'Network Data'!G56&gt;0), SUBSTITUTE('Network Data'!B56," ","")&amp;"_U"&amp;" = Flowto("&amp;SUBSTITUTE('Network Data'!B56," ","")&amp;") - "&amp;SUBSTITUTE('Network Data'!B56," ","")&amp;"_P"&amp;" - "&amp;SUBSTITUTE('Network Data'!B56," ","")&amp;"_EX", IF(AND('Network Data'!$C$6=0,'Network Data'!$C$7=1,'Network Data'!C56 = 0, 'Network Data'!D56=1,'Network Data'!F56=0,'Network Data'!G56&gt;0), SUBSTITUTE('Network Data'!B56," ","")&amp;"_U"&amp;" = Flowto("&amp;SUBSTITUTE('Network Data'!B56," ","")&amp;") - "&amp;SUBSTITUTE('Network Data'!B56," ","")&amp;"_P",IF(AND('Network Data'!$C$6=1,'Network Data'!$C$7=1,'Network Data'!C56 = 0, 'Network Data'!D56=0,'Network Data'!F56=1,'Network Data'!G56&gt;0), SUBSTITUTE('Network Data'!B56," ","")&amp;"_U"&amp;" = Flowto("&amp;SUBSTITUTE('Network Data'!B56," ","")&amp;") - "&amp;SUBSTITUTE('Network Data'!B56," ","")&amp;"_P"&amp;" - "&amp;SUBSTITUTE('Network Data'!B56," ","")&amp;"_R"&amp;" - "&amp;SUBSTITUTE('Network Data'!B56," ","")&amp;"_EX", IF(AND('Network Data'!$C$6=0,'Network Data'!$C$7=1,'Network Data'!C56 = 0, 'Network Data'!D56=0,'Network Data'!F56=1,'Network Data'!G56&gt;0), SUBSTITUTE('Network Data'!B56," ","")&amp;"_U"&amp;" = Flowto("&amp;SUBSTITUTE('Network Data'!B56," ","")&amp;") - "&amp;SUBSTITUTE('Network Data'!B56," ","")&amp;"_P"&amp;" - "&amp;SUBSTITUTE('Network Data'!B56," ","")&amp;"_EX", IF(AND('Network Data'!$C$6=0,'Network Data'!$C$7=1,'Network Data'!C56 = 0, 'Network Data'!D56=0,'Network Data'!F56=0,'Network Data'!G56&gt;0), SUBSTITUTE('Network Data'!B56," ","")&amp;"_U"&amp;" = Flowto("&amp;SUBSTITUTE('Network Data'!B56," ","")&amp;") - "&amp;SUBSTITUTE('Network Data'!B56," ","")&amp;"_P",IF(AND('Network Data'!$C$6=1,'Network Data'!$C$7=1,'Network Data'!C56 = 0, 'Network Data'!D56=0,'Network Data'!F56=0,'Network Data'!G56&gt;0), SUBSTITUTE('Network Data'!B56," ","")&amp;"_U"&amp;" = Flowto("&amp;SUBSTITUTE('Network Data'!B56," ","")&amp;") - "&amp;SUBSTITUTE('Network Data'!B56," ","")&amp;"_P - "&amp;SUBSTITUTE('Network Data'!B56," ","")&amp;"_R","")))))))</f>
        <v/>
      </c>
      <c r="BH50" t="str">
        <f>IF(AND('Network Data'!$C$6 = 1, 'Network Data'!C56 = 0, 'Network Data'!D56 = 0,'Network Data'!G56 &gt; 0, 'Network Data'!T56 &gt; 0),SUBSTITUTE('Network Data'!B56," ","")&amp;"_AE"&amp;" = "&amp;SUBSTITUTE('Network Data'!B56," ","")&amp;"_P"&amp;" + "&amp;SUBSTITUTE('Network Data'!B56," ","")&amp;"_R", IF(AND('Network Data'!$C$6 = 0, 'Network Data'!C56 = 0, 'Network Data'!D56 = 0,'Network Data'!G56 &gt; 0, 'Network Data'!T56 &gt; 0),SUBSTITUTE('Network Data'!B56," ","")&amp;" = "&amp;SUBSTITUTE('Network Data'!B56," ","")&amp;"_P",IF(AND('Network Data'!$C$6 = 1, 'Network Data'!C56 = 0, 'Network Data'!D56 = 0,'Network Data'!G56 &gt; 0, 'Network Data'!U56 &gt; 0),SUBSTITUTE('Network Data'!B56," ","")&amp;"_AE"&amp;" = "&amp;SUBSTITUTE('Network Data'!B56," ","")&amp;"_P"&amp;" + "&amp;SUBSTITUTE('Network Data'!B56," ","")&amp;"_R", IF(AND('Network Data'!$C$6 = 0, 'Network Data'!C56 = 0, 'Network Data'!D56 = 0,'Network Data'!G56 &gt; 0, 'Network Data'!U56 &gt; 0),SUBSTITUTE('Network Data'!B56," ","")&amp;" = "&amp;SUBSTITUTE('Network Data'!B56," ","")&amp;"_P",""))))</f>
        <v/>
      </c>
      <c r="BL50" t="str">
        <f xml:space="preserve"> IF('Network Data'!W56 &gt; 0, 'Network Data'!W56, "")</f>
        <v/>
      </c>
      <c r="BR50" t="str">
        <f>IF('Network Data'!V56&gt;0,SUBSTITUTE('Network Data'!V56, ",",""),"")</f>
        <v/>
      </c>
      <c r="BZ50" t="str">
        <f>IF(AND('Network Data'!$C$6=1,'Network Data'!C56=0,'Network Data'!D56=1,'Network Data'!G56&gt;0),SUBSTITUTE('Network Data'!B56," ","")&amp;"_GPP: CO2 -&gt; "&amp;SUBSTITUTE('Network Data'!B56," ",""),"")</f>
        <v/>
      </c>
      <c r="CB50" s="98"/>
      <c r="CD50" t="str">
        <f>IF(AND('Network Data'!$C$6 = 1,'Network Data'!C56 = 0, 'Network Data'!D56 = 1, 'Network Data'!G56 &gt; 0), SUBSTITUTE('Network Data'!B56, " ", "")&amp;"_R: "&amp;SUBSTITUTE('Network Data'!B56, " ", "")&amp;" -&gt; CO2", "")</f>
        <v/>
      </c>
      <c r="CE50" t="str">
        <f>IF(AND('Network Data'!$C$6 = 1,'Network Data'!C56 = 0, 'Network Data'!D56 = 0, 'Network Data'!G56 &gt; 0), SUBSTITUTE('Network Data'!B56, " ", "")&amp;"_R: "&amp;SUBSTITUTE('Network Data'!B56, " ", "")&amp;" -&gt; CO2", "")</f>
        <v/>
      </c>
      <c r="CG50" s="98"/>
      <c r="CI50" t="str">
        <f>IF(AND('Network Data'!C56 = 1, 'Network Data'!E56 = 1, 'Network Data'!G56 &gt; 0), SUBSTITUTE('Network Data'!B56, " ", "")&amp;"NLNode_IN: "&amp;SUBSTITUTE('Network Data'!B56, " ", "")&amp;"NLNodeInput -&gt; "&amp;SUBSTITUTE('Network Data'!B56, ",", "")&amp;"NLNode", IF(AND('Network Data'!C56 = 0, 'Network Data'!E56 = 1, 'Network Data'!G56 &gt; 0), SUBSTITUTE('Network Data'!B56, " ", "")&amp;"_IN: "&amp;SUBSTITUTE('Network Data'!B56, " ", "")&amp;"Input -&gt; "&amp;SUBSTITUTE('Network Data'!B56, ",", ""),""))</f>
        <v/>
      </c>
      <c r="CK50" s="98"/>
      <c r="CM50" t="str">
        <f>IF(AND('Network Data'!C56 = 1, 'Network Data'!F56 = 1, 'Network Data'!G56 &gt; 0), SUBSTITUTE('Network Data'!B56, " ", "")&amp;"NLNode_EX: "&amp;SUBSTITUTE('Network Data'!B56, " ", "")&amp;"NLNode -&gt; "&amp;SUBSTITUTE('Network Data'!B56, ",", "")&amp;"NLNodeExport", IF(AND('Network Data'!C56 = 0, 'Network Data'!F56 = 1, 'Network Data'!G56 &gt; 0), SUBSTITUTE('Network Data'!B56, " ", "")&amp;"_EX: "&amp;SUBSTITUTE('Network Data'!B56, " ", "")&amp;" -&gt; "&amp;SUBSTITUTE('Network Data'!B56, ",", "")&amp;"Export",""))</f>
        <v/>
      </c>
      <c r="CP50" t="str">
        <f>IF(AND('Network Data'!$C$6=1, 'Network Data'!C56=0,'Network Data'!D56=1,'Network Data'!G56&gt;0, 'Network Data'!L56&gt;0), SUBSTITUTE('Network Data'!B56," ",".")&amp;"_GPP &gt; "&amp;SUBSTITUTE('Network Data'!L56," ","."), IF(AND('Network Data'!$C$6=1, 'Network Data'!C56=0,'Network Data'!D56=0,'Network Data'!G56&gt;0, 'Network Data'!L56&gt;0), SUBSTITUTE('Network Data'!B56," ",".")&amp;"Q &gt; "&amp;SUBSTITUTE('Network Data'!L56," ","."), IF(AND('Network Data'!$C$6=0, 'Network Data'!C56=0,'Network Data'!D56=0,'Network Data'!G56&gt;0, 'Network Data'!L56&gt;0), SUBSTITUTE('Network Data'!B56," ",".")&amp;"Q &gt; "&amp;SUBSTITUTE('Network Data'!L56," ","."),"")))</f>
        <v/>
      </c>
      <c r="CQ50" t="str">
        <f>IF(AND('Network Data'!$C$6=1, 'Network Data'!C56=0,'Network Data'!D56=0,'Network Data'!G56&gt;0, 'Network Data'!L56&gt;0), SUBSTITUTE('Network Data'!B56," ",".")&amp;"Q &gt; "&amp;SUBSTITUTE('Network Data'!L56," ","."), IF(AND('Network Data'!$C$6=0, 'Network Data'!C56=0,'Network Data'!D56=0,'Network Data'!G56&gt;0, 'Network Data'!L56&gt;0), SUBSTITUTE('Network Data'!B56," ",".")&amp;"Q &gt; "&amp;SUBSTITUTE('Network Data'!L56," ","."),""))</f>
        <v/>
      </c>
      <c r="CR50" t="str">
        <f>IF(AND('Network Data'!$C$6=1, 'Network Data'!C56=0,'Network Data'!D56=1,'Network Data'!G56&gt;0, 'Network Data'!M56&gt;0), SUBSTITUTE('Network Data'!B56," ",".")&amp;"_GPP &lt; "&amp;SUBSTITUTE('Network Data'!M56," ","."),"")</f>
        <v/>
      </c>
      <c r="CS50" t="str">
        <f>IF(AND('Network Data'!$C$6=1, 'Network Data'!C56=0,'Network Data'!D56=0,'Network Data'!G56&gt;0, 'Network Data'!M56&gt;0), SUBSTITUTE('Network Data'!B56," ",".")&amp;"Q &lt; "&amp;SUBSTITUTE('Network Data'!M56," ","."),IF(AND('Network Data'!$C$6=0, 'Network Data'!C56=0,'Network Data'!D56=0,'Network Data'!G56&gt;0, 'Network Data'!M56&gt;0), SUBSTITUTE('Network Data'!B56," ",".")&amp;"Q &lt; "&amp;SUBSTITUTE('Network Data'!M56," ","."),""))</f>
        <v/>
      </c>
      <c r="CT50" t="str">
        <f>IF('Network Data'!M56&lt;'Network Data'!L56, "Warning, incompatible constraint", "" )</f>
        <v/>
      </c>
      <c r="CU50" t="str">
        <f>IF(AND('Network Data'!$C$6=1, 'Network Data'!C56 = 0, 'Network Data'!D56 = 1, 'Network Data'!G56 &gt; 0, 'Network Data'!N56&gt;0), SUBSTITUTE('Network Data'!B56, " ", ".")&amp;"_NPP"&amp;" &gt; "&amp;SUBSTITUTE('Network Data'!N56, ",","."), "")</f>
        <v/>
      </c>
      <c r="CV50" t="str">
        <f>IF(AND('Network Data'!$C$6=1, 'Network Data'!C56 = 0, 'Network Data'!D56 = 0, 'Network Data'!G56 &gt; 0, 'Network Data'!N56&gt;0), SUBSTITUTE('Network Data'!B56, " ", ".")&amp;"_P"&amp;" &gt; "&amp;SUBSTITUTE('Network Data'!N56, ",","."), IF(AND('Network Data'!$C$6=0, 'Network Data'!C56 = 0, 'Network Data'!G56 &gt; 0, 'Network Data'!N56&gt;0), SUBSTITUTE('Network Data'!B56, " ", ".")&amp;"_P"&amp;" &gt; "&amp;SUBSTITUTE('Network Data'!N56, ",","."),""))</f>
        <v/>
      </c>
      <c r="CW50" t="str">
        <f>IF(AND('Network Data'!$C$6=1, 'Network Data'!C56 = 0, 'Network Data'!D56 = 1, 'Network Data'!G56 &gt; 0, 'Network Data'!O56&gt;0), SUBSTITUTE('Network Data'!B56, " ", ".")&amp;"_NPP"&amp;" &lt; "&amp;SUBSTITUTE('Network Data'!O56, ",","."), "")</f>
        <v/>
      </c>
      <c r="CX50" t="str">
        <f>IF(AND('Network Data'!$C$6=1, 'Network Data'!C56 = 0, 'Network Data'!D56 = 0, 'Network Data'!G56 &gt; 0, 'Network Data'!O56&gt;0), SUBSTITUTE('Network Data'!B56, " ", ".")&amp;"_P"&amp;" &lt; "&amp;SUBSTITUTE('Network Data'!O56, ",","."), IF(AND('Network Data'!$C$6=0, 'Network Data'!C56 = 0, 'Network Data'!G56 &gt; 0, 'Network Data'!O56&gt;0), SUBSTITUTE('Network Data'!B56, " ", ".")&amp;"_P"&amp;" &lt; "&amp;SUBSTITUTE('Network Data'!O56, ",","."),""))</f>
        <v/>
      </c>
      <c r="CY50" t="str">
        <f>IF('Network Data'!O56&lt;'Network Data'!N56, "Warning, incompatible constraint", "" )</f>
        <v/>
      </c>
      <c r="CZ50" t="str">
        <f>IF(AND('Network Data'!$C$6 = 1, 'Network Data'!C56 = 0, 'Network Data'!D56 = 1, 'Network Data'!G56 &gt; 0, 'Network Data'!P56 &gt; 0), SUBSTITUTE('Network Data'!B56, " ", ".")&amp;"_R &gt; "&amp;SUBSTITUTE('Network Data'!P56, ",","."),"")</f>
        <v/>
      </c>
      <c r="DA50" t="str">
        <f>IF(AND('Network Data'!$C$6 = 1, 'Network Data'!C56 = 0, 'Network Data'!D56 = 0, 'Network Data'!G56 &gt; 0, 'Network Data'!P56 &gt; 0), SUBSTITUTE('Network Data'!B56, " ", ".")&amp;"_R &gt; "&amp;SUBSTITUTE('Network Data'!P56, ",","."),"")</f>
        <v/>
      </c>
      <c r="DB50" t="str">
        <f>IF(AND('Network Data'!$C$6 = 1, 'Network Data'!C56 = 0, 'Network Data'!D56 = 1, 'Network Data'!G56 &gt; 0, 'Network Data'!Q56 &gt; 0), SUBSTITUTE('Network Data'!B56, " ", ".")&amp;"_R &lt; "&amp;SUBSTITUTE('Network Data'!Q56, ",","."),"")</f>
        <v/>
      </c>
      <c r="DC50" t="str">
        <f>IF(AND('Network Data'!$C$6 = 1, 'Network Data'!C56 = 0, 'Network Data'!D56 = 0, 'Network Data'!G56 &gt; 0, 'Network Data'!Q56 &gt; 0), SUBSTITUTE('Network Data'!B56, " ", ".")&amp;"_R &lt; "&amp;SUBSTITUTE('Network Data'!Q56, ",","."),"")</f>
        <v/>
      </c>
      <c r="DD50" t="str">
        <f>IF(AND('Network Data'!$C$7 = 1, 'Network Data'!C56 = 0, 'Network Data'!D56 =1, 'Network Data'!G56 &gt; 0, 'Network Data'!R56 &gt; 0), SUBSTITUTE('Network Data'!B56, ",",".")&amp;"_U &gt; "&amp;SUBSTITUTE('Network Data'!R56, ",","."),"")</f>
        <v/>
      </c>
      <c r="DE50" t="str">
        <f>IF(AND('Network Data'!$C$7 = 1, 'Network Data'!C56 = 0, 'Network Data'!D56 =0, 'Network Data'!G56 &gt; 0, 'Network Data'!R56 &gt; 0), SUBSTITUTE('Network Data'!B56, ",",".")&amp;"_U &gt; "&amp;SUBSTITUTE('Network Data'!R56, ",","."),"")</f>
        <v/>
      </c>
      <c r="DF50" t="str">
        <f>IF(AND('Network Data'!$C$7 = 1, 'Network Data'!C56 = 0, 'Network Data'!D56 = 1, 'Network Data'!G56 &gt; 0, 'Network Data'!S56 &gt; 0), SUBSTITUTE('Network Data'!B56, ",",".")&amp;"_U &lt; "&amp;SUBSTITUTE('Network Data'!S56, ",","."),"")</f>
        <v/>
      </c>
      <c r="DG50" t="str">
        <f>IF(AND('Network Data'!$C$7 = 1, 'Network Data'!C56 = 0, 'Network Data'!D56 = 0, 'Network Data'!G56 &gt; 0, 'Network Data'!S56 &gt; 0), SUBSTITUTE('Network Data'!B56, ",",".")&amp;"_U &lt; "&amp;SUBSTITUTE('Network Data'!S56, ",","."),"")</f>
        <v/>
      </c>
      <c r="DJ50" t="str">
        <f>IF(AND('Network Data'!C56 = 0, 'Network Data'!E56 = 1,'Network Data'!G56 &gt; 0, 'Network Data'!H56 &gt; 0), SUBSTITUTE('Network Data'!B56, " ", ".")&amp;"_IN &gt; "&amp;SUBSTITUTE('Network Data'!H56,",","."), IF(AND('Network Data'!C56 = 1, 'Network Data'!E56 = 1,'Network Data'!G56 &gt; 0, 'Network Data'!H56 &gt; 0), SUBSTITUTE('Network Data'!B56, " ", ".")&amp;"NLNode_IN &gt; "&amp;SUBSTITUTE('Network Data'!H56,",","."), ""))</f>
        <v/>
      </c>
      <c r="DL50" t="str">
        <f>IF(AND('Network Data'!C56 = 0, 'Network Data'!E56 = 1,'Network Data'!G56 &gt; 0, 'Network Data'!I56 &gt; 0), SUBSTITUTE('Network Data'!B56, " ", ".")&amp;"_IN &lt; "&amp;SUBSTITUTE('Network Data'!I56,",","."), IF(AND('Network Data'!C56 = 1, 'Network Data'!E56 = 1,'Network Data'!G56 &gt; 0, 'Network Data'!H56 &gt; 0), SUBSTITUTE('Network Data'!B56, " ", ".")&amp;"NLNode_IN &lt; "&amp;SUBSTITUTE('Network Data'!I56,",","."), ""))</f>
        <v/>
      </c>
      <c r="DP50" t="str">
        <f>IF(AND('Network Data'!C56 = 0, 'Network Data'!F56 = 1,'Network Data'!G56 &gt; 0, 'Network Data'!J56 &gt; 0), SUBSTITUTE('Network Data'!B56, " ", ".")&amp;"_EX &gt; "&amp;SUBSTITUTE('Network Data'!J56,",","."), IF(AND('Network Data'!C56 = 1, 'Network Data'!F56 = 1,'Network Data'!G56 &gt; 0, 'Network Data'!J56 &gt; 0), SUBSTITUTE('Network Data'!B56, " ", ".")&amp;"NLNode_EX &gt; "&amp;SUBSTITUTE('Network Data'!J56,",","."), ""))</f>
        <v/>
      </c>
      <c r="DR50" t="str">
        <f>IF(AND('Network Data'!C56 = 0, 'Network Data'!F56 = 1,'Network Data'!G56 &gt; 0, 'Network Data'!K56 &gt; 0), SUBSTITUTE('Network Data'!B56, " ", ".")&amp;"_EX &lt; "&amp;SUBSTITUTE('Network Data'!K56,",","."), IF(AND('Network Data'!C56 = 1, 'Network Data'!F56 = 1,'Network Data'!G56 &gt; 0, 'Network Data'!K56 &gt; 0), SUBSTITUTE('Network Data'!B56, " ", ".")&amp;"NLNode_EX &lt; "&amp;SUBSTITUTE('Network Data'!K56,",","."), ""))</f>
        <v/>
      </c>
      <c r="DV50" t="str">
        <f>IF(AND('Network Data'!C56=0, 'Network Data'!D56=0, 'Network Data'!G56&gt;0, 'Network Data'!T56&gt;0), SUBSTITUTE('Network Data'!B56," ",".")&amp;"_AE &gt; "&amp;SUBSTITUTE('Network Data'!T56,",","."),"")</f>
        <v/>
      </c>
      <c r="DW50" t="str">
        <f>IF(AND('Network Data'!C56=0, 'Network Data'!D56=0, 'Network Data'!G56&gt;0, 'Network Data'!U56&gt;0), SUBSTITUTE('Network Data'!B56," ",".")&amp;"_AE &lt; "&amp;SUBSTITUTE('Network Data'!U56,",","."),"")</f>
        <v/>
      </c>
      <c r="EA50" t="str">
        <f>IF(AND('Network Data'!X56 &gt;0), 'Network Data'!X56, "")</f>
        <v/>
      </c>
      <c r="EB50" s="22"/>
      <c r="EC50" s="22"/>
      <c r="FD50"/>
      <c r="FE50"/>
      <c r="FF50"/>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row>
    <row r="51" spans="1:218" x14ac:dyDescent="0.3">
      <c r="A51" s="7">
        <v>46</v>
      </c>
      <c r="B51" t="str">
        <f>IF(AND('Network Data'!C57 = 0, 'Network Data'!G57 &gt;0), SUBSTITUTE('Network Data'!B57, " ", ""), IF(AND('Network Data'!C57 = 1, 'Network Data'!G57 &gt; 0), SUBSTITUTE('Network Data'!B57&amp;"NLNode", " ",""), ""))</f>
        <v/>
      </c>
      <c r="H51" s="98"/>
      <c r="AE51" t="str">
        <f>IF(AND('Network Data'!C57 = 0, 'Network Data'!G57 &gt;0), SUBSTITUTE('Network Data'!B57, " ", "")&amp;" = "&amp;SUBSTITUTE('Network Data'!G57, ",", "."), "")</f>
        <v/>
      </c>
      <c r="AF51" t="str">
        <f>IF(AND('Network Data'!C57 = 1, 'Network Data'!G57 &gt;0), SUBSTITUTE('Network Data'!B57, " ", "")&amp;"NLNode"&amp;" = "&amp;SUBSTITUTE('Network Data'!G57, ",", "."), "")</f>
        <v/>
      </c>
      <c r="AM51" t="str">
        <f>IF(AND('Network Data'!C57 = 0, 'Network Data'!G57 &gt; 0, 'Network Data'!E57 = 1), SUBSTITUTE('Network Data'!B57, " ", "")&amp;"Input", IF(AND('Network Data'!C57 = 1, 'Network Data'!G57 &gt; 0, 'Network Data'!E57 = 1), SUBSTITUTE('Network Data'!B57, " ", "")&amp;"NLNodeInput",""))</f>
        <v/>
      </c>
      <c r="AN51" t="str">
        <f>IF(AND('Network Data'!C57 = 0, 'Network Data'!G57 &gt; 0, 'Network Data'!F57 = 1), SUBSTITUTE('Network Data'!B57, " ", "")&amp;"Export", IF(AND('Network Data'!C57 = 1, 'Network Data'!G57 &gt; 0, 'Network Data'!F57 = 1), SUBSTITUTE('Network Data'!B57, " ", "")&amp;"NLNodeExport",""))</f>
        <v/>
      </c>
      <c r="AV51" t="str">
        <f>IF(AND('Network Data'!$C$6=1, 'Network Data'!C57 = 0, 'Network Data'!D57=1,'Network Data'!G57&gt;0,'Network Data'!E57=1), SUBSTITUTE('Network Data'!B57," ","")&amp;"_GPP"&amp;" = "&amp;"Flowto("&amp;SUBSTITUTE('Network Data'!B57," ","")&amp;")"&amp;" - "&amp;SUBSTITUTE('Network Data'!B57," ","")&amp;"_IN", IF(AND('Network Data'!$C$6=1, 'Network Data'!C57 = 0, 'Network Data'!D57=1,'Network Data'!G57&gt;0,'Network Data'!E57=0), SUBSTITUTE('Network Data'!B57," ","")&amp;"_GPP"&amp;" = "&amp;"Flowto("&amp;SUBSTITUTE('Network Data'!B57," ","")&amp;")", IF(OR('Network Data'!$C$6=1, 'Network Data'!$C$6=0), IF(AND('Network Data'!C57 = 0,'Network Data'!G57&gt;0,'Network Data'!E57=1), SUBSTITUTE('Network Data'!B57," ","")&amp;"_Q"&amp;" = "&amp;"Flowto("&amp;SUBSTITUTE('Network Data'!B57," ","")&amp;")"&amp;" - "&amp;SUBSTITUTE('Network Data'!B57," ","")&amp;"_IN", IF(AND('Network Data'!C57 = 0,'Network Data'!G57&gt;0,'Network Data'!E57=0), SUBSTITUTE('Network Data'!B57," ","")&amp;"_Q"&amp;" = "&amp;"Flowto("&amp;SUBSTITUTE('Network Data'!B57," ","")&amp;")","")))))</f>
        <v/>
      </c>
      <c r="AZ51" t="str">
        <f>IF(AND('Network Data'!$C$6=1,'Network Data'!$C$7=1,'Network Data'!C57 = 0,'Network Data'!D57 = 1,'Network Data'!G57&gt;0,'Network Data'!F57=1),SUBSTITUTE('Network Data'!B57," ","")&amp;"_NPP"&amp;" = Flowfrom("&amp;SUBSTITUTE('Network Data'!B57," ","")&amp;") - "&amp;SUBSTITUTE('Network Data'!B57," ","")&amp;"_R"&amp;" - "&amp;SUBSTITUTE('Network Data'!B57," ","")&amp;"_U"&amp;" - "&amp;SUBSTITUTE('Network Data'!B57," ","")&amp;"_EX", IF(AND('Network Data'!$C$6=1,'Network Data'!$C$7=0,'Network Data'!C57 = 0,'Network Data'!D57 = 1,'Network Data'!G57&gt;0,'Network Data'!F57=1),SUBSTITUTE('Network Data'!B57," ","")&amp;"_NPP"&amp;" = Flowfrom("&amp;SUBSTITUTE('Network Data'!B57," ","")&amp;") - "&amp;SUBSTITUTE('Network Data'!B57," ","")&amp;"_R - "&amp;SUBSTITUTE('Network Data'!B57," ","")&amp;"_EX", IF(AND('Network Data'!$C$6=0,'Network Data'!$C$7=1,'Network Data'!C57 = 0,'Network Data'!D57 = 1,'Network Data'!G57&gt;0,'Network Data'!F57=0),SUBSTITUTE('Network Data'!B57," ","")&amp;"_NPP"&amp;" = Flowfrom("&amp;SUBSTITUTE('Network Data'!B57," ","")&amp;") - "&amp;SUBSTITUTE('Network Data'!B57," ","")&amp;"_U - "&amp;SUBSTITUTE('Network Data'!B57," ","")&amp;"_EX", IF(AND('Network Data'!$C$6=1,'Network Data'!$C$7=0,'Network Data'!C57 = 0,'Network Data'!D57 = 1,'Network Data'!G57&gt;0,'Network Data'!F57=0),SUBSTITUTE('Network Data'!B57," ","")&amp;"_NPP"&amp;" = Flowfrom("&amp;SUBSTITUTE('Network Data'!B57," ","")&amp;") - "&amp;SUBSTITUTE('Network Data'!B57," ","")&amp;"_R", IF(AND('Network Data'!$C$6=0,'Network Data'!$C$7=0,'Network Data'!C57 = 0,'Network Data'!D57 = 1,'Network Data'!G57&gt;0,'Network Data'!F57=1),SUBSTITUTE('Network Data'!B57," ","")&amp;"_NPP"&amp;" = Flowfrom("&amp;SUBSTITUTE('Network Data'!B57," ","")&amp;") - "&amp;SUBSTITUTE('Network Data'!B57," ","")&amp;"_EX", IF(AND('Network Data'!$C$6=1,'Network Data'!$C$7=1,'Network Data'!C57 = 0,'Network Data'!D57 = 1,'Network Data'!G57&gt;0,'Network Data'!F57=0),SUBSTITUTE('Network Data'!B57," ","")&amp;"_NPP"&amp;" = Flowfrom("&amp;SUBSTITUTE('Network Data'!B57," ","")&amp;") - "&amp;SUBSTITUTE('Network Data'!B57," ","")&amp;"_R"&amp;" - "&amp;SUBSTITUTE('Network Data'!B57," ","")&amp;"_U", IF(AND('Network Data'!$C$6=0,'Network Data'!$C$7=0,'Network Data'!C57 = 0,'Network Data'!D57 = 1,'Network Data'!G57&gt;0,'Network Data'!F57=0),SUBSTITUTE('Network Data'!B57," ","")&amp;"_NPP"&amp;" = Flowfrom("&amp;SUBSTITUTE('Network Data'!B57," ","")&amp;") ", IF(AND('Network Data'!$C$6=1,'Network Data'!$C$7=1,'Network Data'!C57 = 0,'Network Data'!D57 = 0,'Network Data'!G57&gt;0,'Network Data'!F57=1),SUBSTITUTE('Network Data'!B57," ","")&amp;"_P"&amp;" = Flowfrom("&amp;SUBSTITUTE('Network Data'!B57," ","")&amp;") - "&amp;SUBSTITUTE('Network Data'!B57," ","")&amp;"_R"&amp;" - "&amp;SUBSTITUTE('Network Data'!B57," ","")&amp;"_U"&amp;" - "&amp;SUBSTITUTE('Network Data'!B57," ","")&amp;"_EX", IF(AND('Network Data'!$C$6=1,'Network Data'!$C$7=0,'Network Data'!C57 = 0,'Network Data'!D57 = 0,'Network Data'!G57&gt;0,'Network Data'!F57=1),SUBSTITUTE('Network Data'!B57," ","")&amp;"_P"&amp;" = Flowfrom("&amp;SUBSTITUTE('Network Data'!B57," ","")&amp;") - "&amp;SUBSTITUTE('Network Data'!B57," ","")&amp;"_R - "&amp;SUBSTITUTE('Network Data'!B57," ","")&amp;"_EX", IF(AND('Network Data'!$C$6=0,'Network Data'!$C$7=1,'Network Data'!C57 = 0,'Network Data'!D57 = 0,'Network Data'!G57&gt;0,'Network Data'!F57=0),SUBSTITUTE('Network Data'!B57," ","")&amp;"_P"&amp;" = Flowfrom("&amp;SUBSTITUTE('Network Data'!B57," ","")&amp;") - "&amp;SUBSTITUTE('Network Data'!B57," ","")&amp;"_U - "&amp;SUBSTITUTE('Network Data'!B57," ","")&amp;"_EX", IF(AND('Network Data'!$C$6=1,'Network Data'!$C$7=0,'Network Data'!C57 = 0,'Network Data'!D57 = 0,'Network Data'!G57&gt;0,'Network Data'!F57=0),SUBSTITUTE('Network Data'!B57," ","")&amp;"_P"&amp;" = Flowfrom("&amp;SUBSTITUTE('Network Data'!B57," ","")&amp;") - "&amp;SUBSTITUTE('Network Data'!B57," ","")&amp;"_R", IF(AND('Network Data'!$C$6=0,'Network Data'!$C$7=0,'Network Data'!C57 = 0,'Network Data'!D57 = 0,'Network Data'!G57&gt;0,'Network Data'!F57=1),SUBSTITUTE('Network Data'!B57," ","")&amp;"_P"&amp;" = Flowfrom("&amp;SUBSTITUTE('Network Data'!B57," ","")&amp;") - "&amp;SUBSTITUTE('Network Data'!B57," ","")&amp;"_EX", IF(AND('Network Data'!$C$6=1,'Network Data'!$C$7=1,'Network Data'!C57 = 0,'Network Data'!D57 = 0,'Network Data'!G57&gt;0,'Network Data'!F57=0),SUBSTITUTE('Network Data'!B57," ","")&amp;"_P"&amp;" = Flowfrom("&amp;SUBSTITUTE('Network Data'!B57," ","")&amp;") - "&amp;SUBSTITUTE('Network Data'!B57," ","")&amp;"_R"&amp;" - "&amp;SUBSTITUTE('Network Data'!B57," ","")&amp;"_U", IF(AND('Network Data'!$C$6=0,'Network Data'!$C$7=0,'Network Data'!C57 = 0,'Network Data'!D57 = 0,'Network Data'!G57&gt;0,'Network Data'!F57=0),SUBSTITUTE('Network Data'!B57," ","")&amp;"_P"&amp;" = Flowfrom("&amp;SUBSTITUTE('Network Data'!B57," ","")&amp;") ", ""))))))))))))))</f>
        <v/>
      </c>
      <c r="BD51" t="str">
        <f>IF(AND('Network Data'!$C$6=1,'Network Data'!$C$7=1,'Network Data'!C57 = 0, 'Network Data'!D57=1,'Network Data'!F57=1,'Network Data'!G57&gt;0), SUBSTITUTE('Network Data'!B57," ","")&amp;"_U"&amp;" = Flowto("&amp;SUBSTITUTE('Network Data'!B57," ","")&amp;") - "&amp;SUBSTITUTE('Network Data'!B57," ","")&amp;"_NPP"&amp;" - "&amp;SUBSTITUTE('Network Data'!B57," ","")&amp;"_R"&amp;" - "&amp;SUBSTITUTE('Network Data'!B57," ","")&amp;"_EX", IF(AND('Network Data'!$C$6=0,'Network Data'!$C$7=1,'Network Data'!C57 = 0, 'Network Data'!D57=1,'Network Data'!F57=1,'Network Data'!G57&gt;0), SUBSTITUTE('Network Data'!B57," ","")&amp;"_U"&amp;" = Flowto("&amp;SUBSTITUTE('Network Data'!B57," ","")&amp;") - "&amp;SUBSTITUTE('Network Data'!B57," ","")&amp;"_P"&amp;" - "&amp;SUBSTITUTE('Network Data'!B57," ","")&amp;"_EX", IF(AND('Network Data'!$C$6=0,'Network Data'!$C$7=1,'Network Data'!C57 = 0, 'Network Data'!D57=1,'Network Data'!F57=0,'Network Data'!G57&gt;0), SUBSTITUTE('Network Data'!B57," ","")&amp;"_U"&amp;" = Flowto("&amp;SUBSTITUTE('Network Data'!B57," ","")&amp;") - "&amp;SUBSTITUTE('Network Data'!B57," ","")&amp;"_P",IF(AND('Network Data'!$C$6=1,'Network Data'!$C$7=1,'Network Data'!C57 = 0, 'Network Data'!D57=0,'Network Data'!F57=1,'Network Data'!G57&gt;0), SUBSTITUTE('Network Data'!B57," ","")&amp;"_U"&amp;" = Flowto("&amp;SUBSTITUTE('Network Data'!B57," ","")&amp;") - "&amp;SUBSTITUTE('Network Data'!B57," ","")&amp;"_P"&amp;" - "&amp;SUBSTITUTE('Network Data'!B57," ","")&amp;"_R"&amp;" - "&amp;SUBSTITUTE('Network Data'!B57," ","")&amp;"_EX", IF(AND('Network Data'!$C$6=0,'Network Data'!$C$7=1,'Network Data'!C57 = 0, 'Network Data'!D57=0,'Network Data'!F57=1,'Network Data'!G57&gt;0), SUBSTITUTE('Network Data'!B57," ","")&amp;"_U"&amp;" = Flowto("&amp;SUBSTITUTE('Network Data'!B57," ","")&amp;") - "&amp;SUBSTITUTE('Network Data'!B57," ","")&amp;"_P"&amp;" - "&amp;SUBSTITUTE('Network Data'!B57," ","")&amp;"_EX", IF(AND('Network Data'!$C$6=0,'Network Data'!$C$7=1,'Network Data'!C57 = 0, 'Network Data'!D57=0,'Network Data'!F57=0,'Network Data'!G57&gt;0), SUBSTITUTE('Network Data'!B57," ","")&amp;"_U"&amp;" = Flowto("&amp;SUBSTITUTE('Network Data'!B57," ","")&amp;") - "&amp;SUBSTITUTE('Network Data'!B57," ","")&amp;"_P",IF(AND('Network Data'!$C$6=1,'Network Data'!$C$7=1,'Network Data'!C57 = 0, 'Network Data'!D57=0,'Network Data'!F57=0,'Network Data'!G57&gt;0), SUBSTITUTE('Network Data'!B57," ","")&amp;"_U"&amp;" = Flowto("&amp;SUBSTITUTE('Network Data'!B57," ","")&amp;") - "&amp;SUBSTITUTE('Network Data'!B57," ","")&amp;"_P - "&amp;SUBSTITUTE('Network Data'!B57," ","")&amp;"_R","")))))))</f>
        <v/>
      </c>
      <c r="BH51" t="str">
        <f>IF(AND('Network Data'!$C$6 = 1, 'Network Data'!C57 = 0, 'Network Data'!D57 = 0,'Network Data'!G57 &gt; 0, 'Network Data'!T57 &gt; 0),SUBSTITUTE('Network Data'!B57," ","")&amp;"_AE"&amp;" = "&amp;SUBSTITUTE('Network Data'!B57," ","")&amp;"_P"&amp;" + "&amp;SUBSTITUTE('Network Data'!B57," ","")&amp;"_R", IF(AND('Network Data'!$C$6 = 0, 'Network Data'!C57 = 0, 'Network Data'!D57 = 0,'Network Data'!G57 &gt; 0, 'Network Data'!T57 &gt; 0),SUBSTITUTE('Network Data'!B57," ","")&amp;" = "&amp;SUBSTITUTE('Network Data'!B57," ","")&amp;"_P",IF(AND('Network Data'!$C$6 = 1, 'Network Data'!C57 = 0, 'Network Data'!D57 = 0,'Network Data'!G57 &gt; 0, 'Network Data'!U57 &gt; 0),SUBSTITUTE('Network Data'!B57," ","")&amp;"_AE"&amp;" = "&amp;SUBSTITUTE('Network Data'!B57," ","")&amp;"_P"&amp;" + "&amp;SUBSTITUTE('Network Data'!B57," ","")&amp;"_R", IF(AND('Network Data'!$C$6 = 0, 'Network Data'!C57 = 0, 'Network Data'!D57 = 0,'Network Data'!G57 &gt; 0, 'Network Data'!U57 &gt; 0),SUBSTITUTE('Network Data'!B57," ","")&amp;" = "&amp;SUBSTITUTE('Network Data'!B57," ","")&amp;"_P",""))))</f>
        <v/>
      </c>
      <c r="BL51" t="str">
        <f xml:space="preserve"> IF('Network Data'!W57 &gt; 0, 'Network Data'!W57, "")</f>
        <v/>
      </c>
      <c r="BR51" t="str">
        <f>IF('Network Data'!V57&gt;0,SUBSTITUTE('Network Data'!V57, ",",""),"")</f>
        <v/>
      </c>
      <c r="BZ51" t="str">
        <f>IF(AND('Network Data'!$C$6=1,'Network Data'!C57=0,'Network Data'!D57=1,'Network Data'!G57&gt;0),SUBSTITUTE('Network Data'!B57," ","")&amp;"_GPP: CO2 -&gt; "&amp;SUBSTITUTE('Network Data'!B57," ",""),"")</f>
        <v/>
      </c>
      <c r="CB51" s="98"/>
      <c r="CD51" t="str">
        <f>IF(AND('Network Data'!$C$6 = 1,'Network Data'!C57 = 0, 'Network Data'!D57 = 1, 'Network Data'!G57 &gt; 0), SUBSTITUTE('Network Data'!B57, " ", "")&amp;"_R: "&amp;SUBSTITUTE('Network Data'!B57, " ", "")&amp;" -&gt; CO2", "")</f>
        <v/>
      </c>
      <c r="CE51" t="str">
        <f>IF(AND('Network Data'!$C$6 = 1,'Network Data'!C57 = 0, 'Network Data'!D57 = 0, 'Network Data'!G57 &gt; 0), SUBSTITUTE('Network Data'!B57, " ", "")&amp;"_R: "&amp;SUBSTITUTE('Network Data'!B57, " ", "")&amp;" -&gt; CO2", "")</f>
        <v/>
      </c>
      <c r="CG51" s="98"/>
      <c r="CI51" t="str">
        <f>IF(AND('Network Data'!C57 = 1, 'Network Data'!E57 = 1, 'Network Data'!G57 &gt; 0), SUBSTITUTE('Network Data'!B57, " ", "")&amp;"NLNode_IN: "&amp;SUBSTITUTE('Network Data'!B57, " ", "")&amp;"NLNodeInput -&gt; "&amp;SUBSTITUTE('Network Data'!B57, ",", "")&amp;"NLNode", IF(AND('Network Data'!C57 = 0, 'Network Data'!E57 = 1, 'Network Data'!G57 &gt; 0), SUBSTITUTE('Network Data'!B57, " ", "")&amp;"_IN: "&amp;SUBSTITUTE('Network Data'!B57, " ", "")&amp;"Input -&gt; "&amp;SUBSTITUTE('Network Data'!B57, ",", ""),""))</f>
        <v/>
      </c>
      <c r="CK51" s="98"/>
      <c r="CM51" t="str">
        <f>IF(AND('Network Data'!C57 = 1, 'Network Data'!F57 = 1, 'Network Data'!G57 &gt; 0), SUBSTITUTE('Network Data'!B57, " ", "")&amp;"NLNode_EX: "&amp;SUBSTITUTE('Network Data'!B57, " ", "")&amp;"NLNode -&gt; "&amp;SUBSTITUTE('Network Data'!B57, ",", "")&amp;"NLNodeExport", IF(AND('Network Data'!C57 = 0, 'Network Data'!F57 = 1, 'Network Data'!G57 &gt; 0), SUBSTITUTE('Network Data'!B57, " ", "")&amp;"_EX: "&amp;SUBSTITUTE('Network Data'!B57, " ", "")&amp;" -&gt; "&amp;SUBSTITUTE('Network Data'!B57, ",", "")&amp;"Export",""))</f>
        <v/>
      </c>
      <c r="CP51" t="str">
        <f>IF(AND('Network Data'!$C$6=1, 'Network Data'!C57=0,'Network Data'!D57=1,'Network Data'!G57&gt;0, 'Network Data'!L57&gt;0), SUBSTITUTE('Network Data'!B57," ",".")&amp;"_GPP &gt; "&amp;SUBSTITUTE('Network Data'!L57," ","."), IF(AND('Network Data'!$C$6=1, 'Network Data'!C57=0,'Network Data'!D57=0,'Network Data'!G57&gt;0, 'Network Data'!L57&gt;0), SUBSTITUTE('Network Data'!B57," ",".")&amp;"Q &gt; "&amp;SUBSTITUTE('Network Data'!L57," ","."), IF(AND('Network Data'!$C$6=0, 'Network Data'!C57=0,'Network Data'!D57=0,'Network Data'!G57&gt;0, 'Network Data'!L57&gt;0), SUBSTITUTE('Network Data'!B57," ",".")&amp;"Q &gt; "&amp;SUBSTITUTE('Network Data'!L57," ","."),"")))</f>
        <v/>
      </c>
      <c r="CQ51" t="str">
        <f>IF(AND('Network Data'!$C$6=1, 'Network Data'!C57=0,'Network Data'!D57=0,'Network Data'!G57&gt;0, 'Network Data'!L57&gt;0), SUBSTITUTE('Network Data'!B57," ",".")&amp;"Q &gt; "&amp;SUBSTITUTE('Network Data'!L57," ","."), IF(AND('Network Data'!$C$6=0, 'Network Data'!C57=0,'Network Data'!D57=0,'Network Data'!G57&gt;0, 'Network Data'!L57&gt;0), SUBSTITUTE('Network Data'!B57," ",".")&amp;"Q &gt; "&amp;SUBSTITUTE('Network Data'!L57," ","."),""))</f>
        <v/>
      </c>
      <c r="CR51" t="str">
        <f>IF(AND('Network Data'!$C$6=1, 'Network Data'!C57=0,'Network Data'!D57=1,'Network Data'!G57&gt;0, 'Network Data'!M57&gt;0), SUBSTITUTE('Network Data'!B57," ",".")&amp;"_GPP &lt; "&amp;SUBSTITUTE('Network Data'!M57," ","."),"")</f>
        <v/>
      </c>
      <c r="CS51" t="str">
        <f>IF(AND('Network Data'!$C$6=1, 'Network Data'!C57=0,'Network Data'!D57=0,'Network Data'!G57&gt;0, 'Network Data'!M57&gt;0), SUBSTITUTE('Network Data'!B57," ",".")&amp;"Q &lt; "&amp;SUBSTITUTE('Network Data'!M57," ","."),IF(AND('Network Data'!$C$6=0, 'Network Data'!C57=0,'Network Data'!D57=0,'Network Data'!G57&gt;0, 'Network Data'!M57&gt;0), SUBSTITUTE('Network Data'!B57," ",".")&amp;"Q &lt; "&amp;SUBSTITUTE('Network Data'!M57," ","."),""))</f>
        <v/>
      </c>
      <c r="CT51" t="str">
        <f>IF('Network Data'!M57&lt;'Network Data'!L57, "Warning, incompatible constraint", "" )</f>
        <v/>
      </c>
      <c r="CU51" t="str">
        <f>IF(AND('Network Data'!$C$6=1, 'Network Data'!C57 = 0, 'Network Data'!D57 = 1, 'Network Data'!G57 &gt; 0, 'Network Data'!N57&gt;0), SUBSTITUTE('Network Data'!B57, " ", ".")&amp;"_NPP"&amp;" &gt; "&amp;SUBSTITUTE('Network Data'!N57, ",","."), "")</f>
        <v/>
      </c>
      <c r="CV51" t="str">
        <f>IF(AND('Network Data'!$C$6=1, 'Network Data'!C57 = 0, 'Network Data'!D57 = 0, 'Network Data'!G57 &gt; 0, 'Network Data'!N57&gt;0), SUBSTITUTE('Network Data'!B57, " ", ".")&amp;"_P"&amp;" &gt; "&amp;SUBSTITUTE('Network Data'!N57, ",","."), IF(AND('Network Data'!$C$6=0, 'Network Data'!C57 = 0, 'Network Data'!G57 &gt; 0, 'Network Data'!N57&gt;0), SUBSTITUTE('Network Data'!B57, " ", ".")&amp;"_P"&amp;" &gt; "&amp;SUBSTITUTE('Network Data'!N57, ",","."),""))</f>
        <v/>
      </c>
      <c r="CW51" t="str">
        <f>IF(AND('Network Data'!$C$6=1, 'Network Data'!C57 = 0, 'Network Data'!D57 = 1, 'Network Data'!G57 &gt; 0, 'Network Data'!O57&gt;0), SUBSTITUTE('Network Data'!B57, " ", ".")&amp;"_NPP"&amp;" &lt; "&amp;SUBSTITUTE('Network Data'!O57, ",","."), "")</f>
        <v/>
      </c>
      <c r="CX51" t="str">
        <f>IF(AND('Network Data'!$C$6=1, 'Network Data'!C57 = 0, 'Network Data'!D57 = 0, 'Network Data'!G57 &gt; 0, 'Network Data'!O57&gt;0), SUBSTITUTE('Network Data'!B57, " ", ".")&amp;"_P"&amp;" &lt; "&amp;SUBSTITUTE('Network Data'!O57, ",","."), IF(AND('Network Data'!$C$6=0, 'Network Data'!C57 = 0, 'Network Data'!G57 &gt; 0, 'Network Data'!O57&gt;0), SUBSTITUTE('Network Data'!B57, " ", ".")&amp;"_P"&amp;" &lt; "&amp;SUBSTITUTE('Network Data'!O57, ",","."),""))</f>
        <v/>
      </c>
      <c r="CY51" t="str">
        <f>IF('Network Data'!O57&lt;'Network Data'!N57, "Warning, incompatible constraint", "" )</f>
        <v/>
      </c>
      <c r="CZ51" t="str">
        <f>IF(AND('Network Data'!$C$6 = 1, 'Network Data'!C57 = 0, 'Network Data'!D57 = 1, 'Network Data'!G57 &gt; 0, 'Network Data'!P57 &gt; 0), SUBSTITUTE('Network Data'!B57, " ", ".")&amp;"_R &gt; "&amp;SUBSTITUTE('Network Data'!P57, ",","."),"")</f>
        <v/>
      </c>
      <c r="DA51" t="str">
        <f>IF(AND('Network Data'!$C$6 = 1, 'Network Data'!C57 = 0, 'Network Data'!D57 = 0, 'Network Data'!G57 &gt; 0, 'Network Data'!P57 &gt; 0), SUBSTITUTE('Network Data'!B57, " ", ".")&amp;"_R &gt; "&amp;SUBSTITUTE('Network Data'!P57, ",","."),"")</f>
        <v/>
      </c>
      <c r="DB51" t="str">
        <f>IF(AND('Network Data'!$C$6 = 1, 'Network Data'!C57 = 0, 'Network Data'!D57 = 1, 'Network Data'!G57 &gt; 0, 'Network Data'!Q57 &gt; 0), SUBSTITUTE('Network Data'!B57, " ", ".")&amp;"_R &lt; "&amp;SUBSTITUTE('Network Data'!Q57, ",","."),"")</f>
        <v/>
      </c>
      <c r="DC51" t="str">
        <f>IF(AND('Network Data'!$C$6 = 1, 'Network Data'!C57 = 0, 'Network Data'!D57 = 0, 'Network Data'!G57 &gt; 0, 'Network Data'!Q57 &gt; 0), SUBSTITUTE('Network Data'!B57, " ", ".")&amp;"_R &lt; "&amp;SUBSTITUTE('Network Data'!Q57, ",","."),"")</f>
        <v/>
      </c>
      <c r="DD51" t="str">
        <f>IF(AND('Network Data'!$C$7 = 1, 'Network Data'!C57 = 0, 'Network Data'!D57 =1, 'Network Data'!G57 &gt; 0, 'Network Data'!R57 &gt; 0), SUBSTITUTE('Network Data'!B57, ",",".")&amp;"_U &gt; "&amp;SUBSTITUTE('Network Data'!R57, ",","."),"")</f>
        <v/>
      </c>
      <c r="DE51" t="str">
        <f>IF(AND('Network Data'!$C$7 = 1, 'Network Data'!C57 = 0, 'Network Data'!D57 =0, 'Network Data'!G57 &gt; 0, 'Network Data'!R57 &gt; 0), SUBSTITUTE('Network Data'!B57, ",",".")&amp;"_U &gt; "&amp;SUBSTITUTE('Network Data'!R57, ",","."),"")</f>
        <v/>
      </c>
      <c r="DF51" t="str">
        <f>IF(AND('Network Data'!$C$7 = 1, 'Network Data'!C57 = 0, 'Network Data'!D57 = 1, 'Network Data'!G57 &gt; 0, 'Network Data'!S57 &gt; 0), SUBSTITUTE('Network Data'!B57, ",",".")&amp;"_U &lt; "&amp;SUBSTITUTE('Network Data'!S57, ",","."),"")</f>
        <v/>
      </c>
      <c r="DG51" t="str">
        <f>IF(AND('Network Data'!$C$7 = 1, 'Network Data'!C57 = 0, 'Network Data'!D57 = 0, 'Network Data'!G57 &gt; 0, 'Network Data'!S57 &gt; 0), SUBSTITUTE('Network Data'!B57, ",",".")&amp;"_U &lt; "&amp;SUBSTITUTE('Network Data'!S57, ",","."),"")</f>
        <v/>
      </c>
      <c r="DJ51" t="str">
        <f>IF(AND('Network Data'!C57 = 0, 'Network Data'!E57 = 1,'Network Data'!G57 &gt; 0, 'Network Data'!H57 &gt; 0), SUBSTITUTE('Network Data'!B57, " ", ".")&amp;"_IN &gt; "&amp;SUBSTITUTE('Network Data'!H57,",","."), IF(AND('Network Data'!C57 = 1, 'Network Data'!E57 = 1,'Network Data'!G57 &gt; 0, 'Network Data'!H57 &gt; 0), SUBSTITUTE('Network Data'!B57, " ", ".")&amp;"NLNode_IN &gt; "&amp;SUBSTITUTE('Network Data'!H57,",","."), ""))</f>
        <v/>
      </c>
      <c r="DL51" t="str">
        <f>IF(AND('Network Data'!C57 = 0, 'Network Data'!E57 = 1,'Network Data'!G57 &gt; 0, 'Network Data'!I57 &gt; 0), SUBSTITUTE('Network Data'!B57, " ", ".")&amp;"_IN &lt; "&amp;SUBSTITUTE('Network Data'!I57,",","."), IF(AND('Network Data'!C57 = 1, 'Network Data'!E57 = 1,'Network Data'!G57 &gt; 0, 'Network Data'!H57 &gt; 0), SUBSTITUTE('Network Data'!B57, " ", ".")&amp;"NLNode_IN &lt; "&amp;SUBSTITUTE('Network Data'!I57,",","."), ""))</f>
        <v/>
      </c>
      <c r="DP51" t="str">
        <f>IF(AND('Network Data'!C57 = 0, 'Network Data'!F57 = 1,'Network Data'!G57 &gt; 0, 'Network Data'!J57 &gt; 0), SUBSTITUTE('Network Data'!B57, " ", ".")&amp;"_EX &gt; "&amp;SUBSTITUTE('Network Data'!J57,",","."), IF(AND('Network Data'!C57 = 1, 'Network Data'!F57 = 1,'Network Data'!G57 &gt; 0, 'Network Data'!J57 &gt; 0), SUBSTITUTE('Network Data'!B57, " ", ".")&amp;"NLNode_EX &gt; "&amp;SUBSTITUTE('Network Data'!J57,",","."), ""))</f>
        <v/>
      </c>
      <c r="DR51" t="str">
        <f>IF(AND('Network Data'!C57 = 0, 'Network Data'!F57 = 1,'Network Data'!G57 &gt; 0, 'Network Data'!K57 &gt; 0), SUBSTITUTE('Network Data'!B57, " ", ".")&amp;"_EX &lt; "&amp;SUBSTITUTE('Network Data'!K57,",","."), IF(AND('Network Data'!C57 = 1, 'Network Data'!F57 = 1,'Network Data'!G57 &gt; 0, 'Network Data'!K57 &gt; 0), SUBSTITUTE('Network Data'!B57, " ", ".")&amp;"NLNode_EX &lt; "&amp;SUBSTITUTE('Network Data'!K57,",","."), ""))</f>
        <v/>
      </c>
      <c r="DV51" t="str">
        <f>IF(AND('Network Data'!C57=0, 'Network Data'!D57=0, 'Network Data'!G57&gt;0, 'Network Data'!T57&gt;0), SUBSTITUTE('Network Data'!B57," ",".")&amp;"_AE &gt; "&amp;SUBSTITUTE('Network Data'!T57,",","."),"")</f>
        <v/>
      </c>
      <c r="DW51" t="str">
        <f>IF(AND('Network Data'!C57=0, 'Network Data'!D57=0, 'Network Data'!G57&gt;0, 'Network Data'!U57&gt;0), SUBSTITUTE('Network Data'!B57," ",".")&amp;"_AE &lt; "&amp;SUBSTITUTE('Network Data'!U57,",","."),"")</f>
        <v/>
      </c>
      <c r="EA51" t="str">
        <f>IF(AND('Network Data'!X57 &gt;0), 'Network Data'!X57, "")</f>
        <v/>
      </c>
      <c r="EB51" s="22"/>
      <c r="EC51" s="22"/>
      <c r="FD51"/>
      <c r="FE51"/>
      <c r="FF51"/>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row>
    <row r="52" spans="1:218" x14ac:dyDescent="0.3">
      <c r="A52" s="7">
        <v>47</v>
      </c>
      <c r="B52" t="str">
        <f>IF(AND('Network Data'!C58 = 0, 'Network Data'!G58 &gt;0), SUBSTITUTE('Network Data'!B58, " ", ""), IF(AND('Network Data'!C58 = 1, 'Network Data'!G58 &gt; 0), SUBSTITUTE('Network Data'!B58&amp;"NLNode", " ",""), ""))</f>
        <v/>
      </c>
      <c r="H52" s="98"/>
      <c r="AE52" t="str">
        <f>IF(AND('Network Data'!C58 = 0, 'Network Data'!G58 &gt;0), SUBSTITUTE('Network Data'!B58, " ", "")&amp;" = "&amp;SUBSTITUTE('Network Data'!G58, ",", "."), "")</f>
        <v/>
      </c>
      <c r="AF52" t="str">
        <f>IF(AND('Network Data'!C58 = 1, 'Network Data'!G58 &gt;0), SUBSTITUTE('Network Data'!B58, " ", "")&amp;"NLNode"&amp;" = "&amp;SUBSTITUTE('Network Data'!G58, ",", "."), "")</f>
        <v/>
      </c>
      <c r="AM52" t="str">
        <f>IF(AND('Network Data'!C58 = 0, 'Network Data'!G58 &gt; 0, 'Network Data'!E58 = 1), SUBSTITUTE('Network Data'!B58, " ", "")&amp;"Input", IF(AND('Network Data'!C58 = 1, 'Network Data'!G58 &gt; 0, 'Network Data'!E58 = 1), SUBSTITUTE('Network Data'!B58, " ", "")&amp;"NLNodeInput",""))</f>
        <v/>
      </c>
      <c r="AN52" t="str">
        <f>IF(AND('Network Data'!C58 = 0, 'Network Data'!G58 &gt; 0, 'Network Data'!F58 = 1), SUBSTITUTE('Network Data'!B58, " ", "")&amp;"Export", IF(AND('Network Data'!C58 = 1, 'Network Data'!G58 &gt; 0, 'Network Data'!F58 = 1), SUBSTITUTE('Network Data'!B58, " ", "")&amp;"NLNodeExport",""))</f>
        <v/>
      </c>
      <c r="AV52" t="str">
        <f>IF(AND('Network Data'!$C$6=1, 'Network Data'!C58 = 0, 'Network Data'!D58=1,'Network Data'!G58&gt;0,'Network Data'!E58=1), SUBSTITUTE('Network Data'!B58," ","")&amp;"_GPP"&amp;" = "&amp;"Flowto("&amp;SUBSTITUTE('Network Data'!B58," ","")&amp;")"&amp;" - "&amp;SUBSTITUTE('Network Data'!B58," ","")&amp;"_IN", IF(AND('Network Data'!$C$6=1, 'Network Data'!C58 = 0, 'Network Data'!D58=1,'Network Data'!G58&gt;0,'Network Data'!E58=0), SUBSTITUTE('Network Data'!B58," ","")&amp;"_GPP"&amp;" = "&amp;"Flowto("&amp;SUBSTITUTE('Network Data'!B58," ","")&amp;")", IF(OR('Network Data'!$C$6=1, 'Network Data'!$C$6=0), IF(AND('Network Data'!C58 = 0,'Network Data'!G58&gt;0,'Network Data'!E58=1), SUBSTITUTE('Network Data'!B58," ","")&amp;"_Q"&amp;" = "&amp;"Flowto("&amp;SUBSTITUTE('Network Data'!B58," ","")&amp;")"&amp;" - "&amp;SUBSTITUTE('Network Data'!B58," ","")&amp;"_IN", IF(AND('Network Data'!C58 = 0,'Network Data'!G58&gt;0,'Network Data'!E58=0), SUBSTITUTE('Network Data'!B58," ","")&amp;"_Q"&amp;" = "&amp;"Flowto("&amp;SUBSTITUTE('Network Data'!B58," ","")&amp;")","")))))</f>
        <v/>
      </c>
      <c r="AZ52" t="str">
        <f>IF(AND('Network Data'!$C$6=1,'Network Data'!$C$7=1,'Network Data'!C58 = 0,'Network Data'!D58 = 1,'Network Data'!G58&gt;0,'Network Data'!F58=1),SUBSTITUTE('Network Data'!B58," ","")&amp;"_NPP"&amp;" = Flowfrom("&amp;SUBSTITUTE('Network Data'!B58," ","")&amp;") - "&amp;SUBSTITUTE('Network Data'!B58," ","")&amp;"_R"&amp;" - "&amp;SUBSTITUTE('Network Data'!B58," ","")&amp;"_U"&amp;" - "&amp;SUBSTITUTE('Network Data'!B58," ","")&amp;"_EX", IF(AND('Network Data'!$C$6=1,'Network Data'!$C$7=0,'Network Data'!C58 = 0,'Network Data'!D58 = 1,'Network Data'!G58&gt;0,'Network Data'!F58=1),SUBSTITUTE('Network Data'!B58," ","")&amp;"_NPP"&amp;" = Flowfrom("&amp;SUBSTITUTE('Network Data'!B58," ","")&amp;") - "&amp;SUBSTITUTE('Network Data'!B58," ","")&amp;"_R - "&amp;SUBSTITUTE('Network Data'!B58," ","")&amp;"_EX", IF(AND('Network Data'!$C$6=0,'Network Data'!$C$7=1,'Network Data'!C58 = 0,'Network Data'!D58 = 1,'Network Data'!G58&gt;0,'Network Data'!F58=0),SUBSTITUTE('Network Data'!B58," ","")&amp;"_NPP"&amp;" = Flowfrom("&amp;SUBSTITUTE('Network Data'!B58," ","")&amp;") - "&amp;SUBSTITUTE('Network Data'!B58," ","")&amp;"_U - "&amp;SUBSTITUTE('Network Data'!B58," ","")&amp;"_EX", IF(AND('Network Data'!$C$6=1,'Network Data'!$C$7=0,'Network Data'!C58 = 0,'Network Data'!D58 = 1,'Network Data'!G58&gt;0,'Network Data'!F58=0),SUBSTITUTE('Network Data'!B58," ","")&amp;"_NPP"&amp;" = Flowfrom("&amp;SUBSTITUTE('Network Data'!B58," ","")&amp;") - "&amp;SUBSTITUTE('Network Data'!B58," ","")&amp;"_R", IF(AND('Network Data'!$C$6=0,'Network Data'!$C$7=0,'Network Data'!C58 = 0,'Network Data'!D58 = 1,'Network Data'!G58&gt;0,'Network Data'!F58=1),SUBSTITUTE('Network Data'!B58," ","")&amp;"_NPP"&amp;" = Flowfrom("&amp;SUBSTITUTE('Network Data'!B58," ","")&amp;") - "&amp;SUBSTITUTE('Network Data'!B58," ","")&amp;"_EX", IF(AND('Network Data'!$C$6=1,'Network Data'!$C$7=1,'Network Data'!C58 = 0,'Network Data'!D58 = 1,'Network Data'!G58&gt;0,'Network Data'!F58=0),SUBSTITUTE('Network Data'!B58," ","")&amp;"_NPP"&amp;" = Flowfrom("&amp;SUBSTITUTE('Network Data'!B58," ","")&amp;") - "&amp;SUBSTITUTE('Network Data'!B58," ","")&amp;"_R"&amp;" - "&amp;SUBSTITUTE('Network Data'!B58," ","")&amp;"_U", IF(AND('Network Data'!$C$6=0,'Network Data'!$C$7=0,'Network Data'!C58 = 0,'Network Data'!D58 = 1,'Network Data'!G58&gt;0,'Network Data'!F58=0),SUBSTITUTE('Network Data'!B58," ","")&amp;"_NPP"&amp;" = Flowfrom("&amp;SUBSTITUTE('Network Data'!B58," ","")&amp;") ", IF(AND('Network Data'!$C$6=1,'Network Data'!$C$7=1,'Network Data'!C58 = 0,'Network Data'!D58 = 0,'Network Data'!G58&gt;0,'Network Data'!F58=1),SUBSTITUTE('Network Data'!B58," ","")&amp;"_P"&amp;" = Flowfrom("&amp;SUBSTITUTE('Network Data'!B58," ","")&amp;") - "&amp;SUBSTITUTE('Network Data'!B58," ","")&amp;"_R"&amp;" - "&amp;SUBSTITUTE('Network Data'!B58," ","")&amp;"_U"&amp;" - "&amp;SUBSTITUTE('Network Data'!B58," ","")&amp;"_EX", IF(AND('Network Data'!$C$6=1,'Network Data'!$C$7=0,'Network Data'!C58 = 0,'Network Data'!D58 = 0,'Network Data'!G58&gt;0,'Network Data'!F58=1),SUBSTITUTE('Network Data'!B58," ","")&amp;"_P"&amp;" = Flowfrom("&amp;SUBSTITUTE('Network Data'!B58," ","")&amp;") - "&amp;SUBSTITUTE('Network Data'!B58," ","")&amp;"_R - "&amp;SUBSTITUTE('Network Data'!B58," ","")&amp;"_EX", IF(AND('Network Data'!$C$6=0,'Network Data'!$C$7=1,'Network Data'!C58 = 0,'Network Data'!D58 = 0,'Network Data'!G58&gt;0,'Network Data'!F58=0),SUBSTITUTE('Network Data'!B58," ","")&amp;"_P"&amp;" = Flowfrom("&amp;SUBSTITUTE('Network Data'!B58," ","")&amp;") - "&amp;SUBSTITUTE('Network Data'!B58," ","")&amp;"_U - "&amp;SUBSTITUTE('Network Data'!B58," ","")&amp;"_EX", IF(AND('Network Data'!$C$6=1,'Network Data'!$C$7=0,'Network Data'!C58 = 0,'Network Data'!D58 = 0,'Network Data'!G58&gt;0,'Network Data'!F58=0),SUBSTITUTE('Network Data'!B58," ","")&amp;"_P"&amp;" = Flowfrom("&amp;SUBSTITUTE('Network Data'!B58," ","")&amp;") - "&amp;SUBSTITUTE('Network Data'!B58," ","")&amp;"_R", IF(AND('Network Data'!$C$6=0,'Network Data'!$C$7=0,'Network Data'!C58 = 0,'Network Data'!D58 = 0,'Network Data'!G58&gt;0,'Network Data'!F58=1),SUBSTITUTE('Network Data'!B58," ","")&amp;"_P"&amp;" = Flowfrom("&amp;SUBSTITUTE('Network Data'!B58," ","")&amp;") - "&amp;SUBSTITUTE('Network Data'!B58," ","")&amp;"_EX", IF(AND('Network Data'!$C$6=1,'Network Data'!$C$7=1,'Network Data'!C58 = 0,'Network Data'!D58 = 0,'Network Data'!G58&gt;0,'Network Data'!F58=0),SUBSTITUTE('Network Data'!B58," ","")&amp;"_P"&amp;" = Flowfrom("&amp;SUBSTITUTE('Network Data'!B58," ","")&amp;") - "&amp;SUBSTITUTE('Network Data'!B58," ","")&amp;"_R"&amp;" - "&amp;SUBSTITUTE('Network Data'!B58," ","")&amp;"_U", IF(AND('Network Data'!$C$6=0,'Network Data'!$C$7=0,'Network Data'!C58 = 0,'Network Data'!D58 = 0,'Network Data'!G58&gt;0,'Network Data'!F58=0),SUBSTITUTE('Network Data'!B58," ","")&amp;"_P"&amp;" = Flowfrom("&amp;SUBSTITUTE('Network Data'!B58," ","")&amp;") ", ""))))))))))))))</f>
        <v/>
      </c>
      <c r="BD52" t="str">
        <f>IF(AND('Network Data'!$C$6=1,'Network Data'!$C$7=1,'Network Data'!C58 = 0, 'Network Data'!D58=1,'Network Data'!F58=1,'Network Data'!G58&gt;0), SUBSTITUTE('Network Data'!B58," ","")&amp;"_U"&amp;" = Flowto("&amp;SUBSTITUTE('Network Data'!B58," ","")&amp;") - "&amp;SUBSTITUTE('Network Data'!B58," ","")&amp;"_NPP"&amp;" - "&amp;SUBSTITUTE('Network Data'!B58," ","")&amp;"_R"&amp;" - "&amp;SUBSTITUTE('Network Data'!B58," ","")&amp;"_EX", IF(AND('Network Data'!$C$6=0,'Network Data'!$C$7=1,'Network Data'!C58 = 0, 'Network Data'!D58=1,'Network Data'!F58=1,'Network Data'!G58&gt;0), SUBSTITUTE('Network Data'!B58," ","")&amp;"_U"&amp;" = Flowto("&amp;SUBSTITUTE('Network Data'!B58," ","")&amp;") - "&amp;SUBSTITUTE('Network Data'!B58," ","")&amp;"_P"&amp;" - "&amp;SUBSTITUTE('Network Data'!B58," ","")&amp;"_EX", IF(AND('Network Data'!$C$6=0,'Network Data'!$C$7=1,'Network Data'!C58 = 0, 'Network Data'!D58=1,'Network Data'!F58=0,'Network Data'!G58&gt;0), SUBSTITUTE('Network Data'!B58," ","")&amp;"_U"&amp;" = Flowto("&amp;SUBSTITUTE('Network Data'!B58," ","")&amp;") - "&amp;SUBSTITUTE('Network Data'!B58," ","")&amp;"_P",IF(AND('Network Data'!$C$6=1,'Network Data'!$C$7=1,'Network Data'!C58 = 0, 'Network Data'!D58=0,'Network Data'!F58=1,'Network Data'!G58&gt;0), SUBSTITUTE('Network Data'!B58," ","")&amp;"_U"&amp;" = Flowto("&amp;SUBSTITUTE('Network Data'!B58," ","")&amp;") - "&amp;SUBSTITUTE('Network Data'!B58," ","")&amp;"_P"&amp;" - "&amp;SUBSTITUTE('Network Data'!B58," ","")&amp;"_R"&amp;" - "&amp;SUBSTITUTE('Network Data'!B58," ","")&amp;"_EX", IF(AND('Network Data'!$C$6=0,'Network Data'!$C$7=1,'Network Data'!C58 = 0, 'Network Data'!D58=0,'Network Data'!F58=1,'Network Data'!G58&gt;0), SUBSTITUTE('Network Data'!B58," ","")&amp;"_U"&amp;" = Flowto("&amp;SUBSTITUTE('Network Data'!B58," ","")&amp;") - "&amp;SUBSTITUTE('Network Data'!B58," ","")&amp;"_P"&amp;" - "&amp;SUBSTITUTE('Network Data'!B58," ","")&amp;"_EX", IF(AND('Network Data'!$C$6=0,'Network Data'!$C$7=1,'Network Data'!C58 = 0, 'Network Data'!D58=0,'Network Data'!F58=0,'Network Data'!G58&gt;0), SUBSTITUTE('Network Data'!B58," ","")&amp;"_U"&amp;" = Flowto("&amp;SUBSTITUTE('Network Data'!B58," ","")&amp;") - "&amp;SUBSTITUTE('Network Data'!B58," ","")&amp;"_P",IF(AND('Network Data'!$C$6=1,'Network Data'!$C$7=1,'Network Data'!C58 = 0, 'Network Data'!D58=0,'Network Data'!F58=0,'Network Data'!G58&gt;0), SUBSTITUTE('Network Data'!B58," ","")&amp;"_U"&amp;" = Flowto("&amp;SUBSTITUTE('Network Data'!B58," ","")&amp;") - "&amp;SUBSTITUTE('Network Data'!B58," ","")&amp;"_P - "&amp;SUBSTITUTE('Network Data'!B58," ","")&amp;"_R","")))))))</f>
        <v/>
      </c>
      <c r="BH52" t="str">
        <f>IF(AND('Network Data'!$C$6 = 1, 'Network Data'!C58 = 0, 'Network Data'!D58 = 0,'Network Data'!G58 &gt; 0, 'Network Data'!T58 &gt; 0),SUBSTITUTE('Network Data'!B58," ","")&amp;"_AE"&amp;" = "&amp;SUBSTITUTE('Network Data'!B58," ","")&amp;"_P"&amp;" + "&amp;SUBSTITUTE('Network Data'!B58," ","")&amp;"_R", IF(AND('Network Data'!$C$6 = 0, 'Network Data'!C58 = 0, 'Network Data'!D58 = 0,'Network Data'!G58 &gt; 0, 'Network Data'!T58 &gt; 0),SUBSTITUTE('Network Data'!B58," ","")&amp;" = "&amp;SUBSTITUTE('Network Data'!B58," ","")&amp;"_P",IF(AND('Network Data'!$C$6 = 1, 'Network Data'!C58 = 0, 'Network Data'!D58 = 0,'Network Data'!G58 &gt; 0, 'Network Data'!U58 &gt; 0),SUBSTITUTE('Network Data'!B58," ","")&amp;"_AE"&amp;" = "&amp;SUBSTITUTE('Network Data'!B58," ","")&amp;"_P"&amp;" + "&amp;SUBSTITUTE('Network Data'!B58," ","")&amp;"_R", IF(AND('Network Data'!$C$6 = 0, 'Network Data'!C58 = 0, 'Network Data'!D58 = 0,'Network Data'!G58 &gt; 0, 'Network Data'!U58 &gt; 0),SUBSTITUTE('Network Data'!B58," ","")&amp;" = "&amp;SUBSTITUTE('Network Data'!B58," ","")&amp;"_P",""))))</f>
        <v/>
      </c>
      <c r="BL52" t="str">
        <f xml:space="preserve"> IF('Network Data'!W58 &gt; 0, 'Network Data'!W58, "")</f>
        <v/>
      </c>
      <c r="BR52" t="str">
        <f>IF('Network Data'!V58&gt;0,SUBSTITUTE('Network Data'!V58, ",",""),"")</f>
        <v/>
      </c>
      <c r="BZ52" t="str">
        <f>IF(AND('Network Data'!$C$6=1,'Network Data'!C58=0,'Network Data'!D58=1,'Network Data'!G58&gt;0),SUBSTITUTE('Network Data'!B58," ","")&amp;"_GPP: CO2 -&gt; "&amp;SUBSTITUTE('Network Data'!B58," ",""),"")</f>
        <v/>
      </c>
      <c r="CB52" s="98"/>
      <c r="CD52" t="str">
        <f>IF(AND('Network Data'!$C$6 = 1,'Network Data'!C58 = 0, 'Network Data'!D58 = 1, 'Network Data'!G58 &gt; 0), SUBSTITUTE('Network Data'!B58, " ", "")&amp;"_R: "&amp;SUBSTITUTE('Network Data'!B58, " ", "")&amp;" -&gt; CO2", "")</f>
        <v/>
      </c>
      <c r="CE52" t="str">
        <f>IF(AND('Network Data'!$C$6 = 1,'Network Data'!C58 = 0, 'Network Data'!D58 = 0, 'Network Data'!G58 &gt; 0), SUBSTITUTE('Network Data'!B58, " ", "")&amp;"_R: "&amp;SUBSTITUTE('Network Data'!B58, " ", "")&amp;" -&gt; CO2", "")</f>
        <v/>
      </c>
      <c r="CG52" s="98"/>
      <c r="CI52" t="str">
        <f>IF(AND('Network Data'!C58 = 1, 'Network Data'!E58 = 1, 'Network Data'!G58 &gt; 0), SUBSTITUTE('Network Data'!B58, " ", "")&amp;"NLNode_IN: "&amp;SUBSTITUTE('Network Data'!B58, " ", "")&amp;"NLNodeInput -&gt; "&amp;SUBSTITUTE('Network Data'!B58, ",", "")&amp;"NLNode", IF(AND('Network Data'!C58 = 0, 'Network Data'!E58 = 1, 'Network Data'!G58 &gt; 0), SUBSTITUTE('Network Data'!B58, " ", "")&amp;"_IN: "&amp;SUBSTITUTE('Network Data'!B58, " ", "")&amp;"Input -&gt; "&amp;SUBSTITUTE('Network Data'!B58, ",", ""),""))</f>
        <v/>
      </c>
      <c r="CK52" s="98"/>
      <c r="CM52" t="str">
        <f>IF(AND('Network Data'!C58 = 1, 'Network Data'!F58 = 1, 'Network Data'!G58 &gt; 0), SUBSTITUTE('Network Data'!B58, " ", "")&amp;"NLNode_EX: "&amp;SUBSTITUTE('Network Data'!B58, " ", "")&amp;"NLNode -&gt; "&amp;SUBSTITUTE('Network Data'!B58, ",", "")&amp;"NLNodeExport", IF(AND('Network Data'!C58 = 0, 'Network Data'!F58 = 1, 'Network Data'!G58 &gt; 0), SUBSTITUTE('Network Data'!B58, " ", "")&amp;"_EX: "&amp;SUBSTITUTE('Network Data'!B58, " ", "")&amp;" -&gt; "&amp;SUBSTITUTE('Network Data'!B58, ",", "")&amp;"Export",""))</f>
        <v/>
      </c>
      <c r="CP52" t="str">
        <f>IF(AND('Network Data'!$C$6=1, 'Network Data'!C58=0,'Network Data'!D58=1,'Network Data'!G58&gt;0, 'Network Data'!L58&gt;0), SUBSTITUTE('Network Data'!B58," ",".")&amp;"_GPP &gt; "&amp;SUBSTITUTE('Network Data'!L58," ","."), IF(AND('Network Data'!$C$6=1, 'Network Data'!C58=0,'Network Data'!D58=0,'Network Data'!G58&gt;0, 'Network Data'!L58&gt;0), SUBSTITUTE('Network Data'!B58," ",".")&amp;"Q &gt; "&amp;SUBSTITUTE('Network Data'!L58," ","."), IF(AND('Network Data'!$C$6=0, 'Network Data'!C58=0,'Network Data'!D58=0,'Network Data'!G58&gt;0, 'Network Data'!L58&gt;0), SUBSTITUTE('Network Data'!B58," ",".")&amp;"Q &gt; "&amp;SUBSTITUTE('Network Data'!L58," ","."),"")))</f>
        <v/>
      </c>
      <c r="CQ52" t="str">
        <f>IF(AND('Network Data'!$C$6=1, 'Network Data'!C58=0,'Network Data'!D58=0,'Network Data'!G58&gt;0, 'Network Data'!L58&gt;0), SUBSTITUTE('Network Data'!B58," ",".")&amp;"Q &gt; "&amp;SUBSTITUTE('Network Data'!L58," ","."), IF(AND('Network Data'!$C$6=0, 'Network Data'!C58=0,'Network Data'!D58=0,'Network Data'!G58&gt;0, 'Network Data'!L58&gt;0), SUBSTITUTE('Network Data'!B58," ",".")&amp;"Q &gt; "&amp;SUBSTITUTE('Network Data'!L58," ","."),""))</f>
        <v/>
      </c>
      <c r="CR52" t="str">
        <f>IF(AND('Network Data'!$C$6=1, 'Network Data'!C58=0,'Network Data'!D58=1,'Network Data'!G58&gt;0, 'Network Data'!M58&gt;0), SUBSTITUTE('Network Data'!B58," ",".")&amp;"_GPP &lt; "&amp;SUBSTITUTE('Network Data'!M58," ","."),"")</f>
        <v/>
      </c>
      <c r="CS52" t="str">
        <f>IF(AND('Network Data'!$C$6=1, 'Network Data'!C58=0,'Network Data'!D58=0,'Network Data'!G58&gt;0, 'Network Data'!M58&gt;0), SUBSTITUTE('Network Data'!B58," ",".")&amp;"Q &lt; "&amp;SUBSTITUTE('Network Data'!M58," ","."),IF(AND('Network Data'!$C$6=0, 'Network Data'!C58=0,'Network Data'!D58=0,'Network Data'!G58&gt;0, 'Network Data'!M58&gt;0), SUBSTITUTE('Network Data'!B58," ",".")&amp;"Q &lt; "&amp;SUBSTITUTE('Network Data'!M58," ","."),""))</f>
        <v/>
      </c>
      <c r="CT52" t="str">
        <f>IF('Network Data'!M58&lt;'Network Data'!L58, "Warning, incompatible constraint", "" )</f>
        <v/>
      </c>
      <c r="CU52" t="str">
        <f>IF(AND('Network Data'!$C$6=1, 'Network Data'!C58 = 0, 'Network Data'!D58 = 1, 'Network Data'!G58 &gt; 0, 'Network Data'!N58&gt;0), SUBSTITUTE('Network Data'!B58, " ", ".")&amp;"_NPP"&amp;" &gt; "&amp;SUBSTITUTE('Network Data'!N58, ",","."), "")</f>
        <v/>
      </c>
      <c r="CV52" t="str">
        <f>IF(AND('Network Data'!$C$6=1, 'Network Data'!C58 = 0, 'Network Data'!D58 = 0, 'Network Data'!G58 &gt; 0, 'Network Data'!N58&gt;0), SUBSTITUTE('Network Data'!B58, " ", ".")&amp;"_P"&amp;" &gt; "&amp;SUBSTITUTE('Network Data'!N58, ",","."), IF(AND('Network Data'!$C$6=0, 'Network Data'!C58 = 0, 'Network Data'!G58 &gt; 0, 'Network Data'!N58&gt;0), SUBSTITUTE('Network Data'!B58, " ", ".")&amp;"_P"&amp;" &gt; "&amp;SUBSTITUTE('Network Data'!N58, ",","."),""))</f>
        <v/>
      </c>
      <c r="CW52" t="str">
        <f>IF(AND('Network Data'!$C$6=1, 'Network Data'!C58 = 0, 'Network Data'!D58 = 1, 'Network Data'!G58 &gt; 0, 'Network Data'!O58&gt;0), SUBSTITUTE('Network Data'!B58, " ", ".")&amp;"_NPP"&amp;" &lt; "&amp;SUBSTITUTE('Network Data'!O58, ",","."), "")</f>
        <v/>
      </c>
      <c r="CX52" t="str">
        <f>IF(AND('Network Data'!$C$6=1, 'Network Data'!C58 = 0, 'Network Data'!D58 = 0, 'Network Data'!G58 &gt; 0, 'Network Data'!O58&gt;0), SUBSTITUTE('Network Data'!B58, " ", ".")&amp;"_P"&amp;" &lt; "&amp;SUBSTITUTE('Network Data'!O58, ",","."), IF(AND('Network Data'!$C$6=0, 'Network Data'!C58 = 0, 'Network Data'!G58 &gt; 0, 'Network Data'!O58&gt;0), SUBSTITUTE('Network Data'!B58, " ", ".")&amp;"_P"&amp;" &lt; "&amp;SUBSTITUTE('Network Data'!O58, ",","."),""))</f>
        <v/>
      </c>
      <c r="CY52" t="str">
        <f>IF('Network Data'!O58&lt;'Network Data'!N58, "Warning, incompatible constraint", "" )</f>
        <v/>
      </c>
      <c r="CZ52" t="str">
        <f>IF(AND('Network Data'!$C$6 = 1, 'Network Data'!C58 = 0, 'Network Data'!D58 = 1, 'Network Data'!G58 &gt; 0, 'Network Data'!P58 &gt; 0), SUBSTITUTE('Network Data'!B58, " ", ".")&amp;"_R &gt; "&amp;SUBSTITUTE('Network Data'!P58, ",","."),"")</f>
        <v/>
      </c>
      <c r="DA52" t="str">
        <f>IF(AND('Network Data'!$C$6 = 1, 'Network Data'!C58 = 0, 'Network Data'!D58 = 0, 'Network Data'!G58 &gt; 0, 'Network Data'!P58 &gt; 0), SUBSTITUTE('Network Data'!B58, " ", ".")&amp;"_R &gt; "&amp;SUBSTITUTE('Network Data'!P58, ",","."),"")</f>
        <v/>
      </c>
      <c r="DB52" t="str">
        <f>IF(AND('Network Data'!$C$6 = 1, 'Network Data'!C58 = 0, 'Network Data'!D58 = 1, 'Network Data'!G58 &gt; 0, 'Network Data'!Q58 &gt; 0), SUBSTITUTE('Network Data'!B58, " ", ".")&amp;"_R &lt; "&amp;SUBSTITUTE('Network Data'!Q58, ",","."),"")</f>
        <v/>
      </c>
      <c r="DC52" t="str">
        <f>IF(AND('Network Data'!$C$6 = 1, 'Network Data'!C58 = 0, 'Network Data'!D58 = 0, 'Network Data'!G58 &gt; 0, 'Network Data'!Q58 &gt; 0), SUBSTITUTE('Network Data'!B58, " ", ".")&amp;"_R &lt; "&amp;SUBSTITUTE('Network Data'!Q58, ",","."),"")</f>
        <v/>
      </c>
      <c r="DD52" t="str">
        <f>IF(AND('Network Data'!$C$7 = 1, 'Network Data'!C58 = 0, 'Network Data'!D58 =1, 'Network Data'!G58 &gt; 0, 'Network Data'!R58 &gt; 0), SUBSTITUTE('Network Data'!B58, ",",".")&amp;"_U &gt; "&amp;SUBSTITUTE('Network Data'!R58, ",","."),"")</f>
        <v/>
      </c>
      <c r="DE52" t="str">
        <f>IF(AND('Network Data'!$C$7 = 1, 'Network Data'!C58 = 0, 'Network Data'!D58 =0, 'Network Data'!G58 &gt; 0, 'Network Data'!R58 &gt; 0), SUBSTITUTE('Network Data'!B58, ",",".")&amp;"_U &gt; "&amp;SUBSTITUTE('Network Data'!R58, ",","."),"")</f>
        <v/>
      </c>
      <c r="DF52" t="str">
        <f>IF(AND('Network Data'!$C$7 = 1, 'Network Data'!C58 = 0, 'Network Data'!D58 = 1, 'Network Data'!G58 &gt; 0, 'Network Data'!S58 &gt; 0), SUBSTITUTE('Network Data'!B58, ",",".")&amp;"_U &lt; "&amp;SUBSTITUTE('Network Data'!S58, ",","."),"")</f>
        <v/>
      </c>
      <c r="DG52" t="str">
        <f>IF(AND('Network Data'!$C$7 = 1, 'Network Data'!C58 = 0, 'Network Data'!D58 = 0, 'Network Data'!G58 &gt; 0, 'Network Data'!S58 &gt; 0), SUBSTITUTE('Network Data'!B58, ",",".")&amp;"_U &lt; "&amp;SUBSTITUTE('Network Data'!S58, ",","."),"")</f>
        <v/>
      </c>
      <c r="DJ52" t="str">
        <f>IF(AND('Network Data'!C58 = 0, 'Network Data'!E58 = 1,'Network Data'!G58 &gt; 0, 'Network Data'!H58 &gt; 0), SUBSTITUTE('Network Data'!B58, " ", ".")&amp;"_IN &gt; "&amp;SUBSTITUTE('Network Data'!H58,",","."), IF(AND('Network Data'!C58 = 1, 'Network Data'!E58 = 1,'Network Data'!G58 &gt; 0, 'Network Data'!H58 &gt; 0), SUBSTITUTE('Network Data'!B58, " ", ".")&amp;"NLNode_IN &gt; "&amp;SUBSTITUTE('Network Data'!H58,",","."), ""))</f>
        <v/>
      </c>
      <c r="DL52" t="str">
        <f>IF(AND('Network Data'!C58 = 0, 'Network Data'!E58 = 1,'Network Data'!G58 &gt; 0, 'Network Data'!I58 &gt; 0), SUBSTITUTE('Network Data'!B58, " ", ".")&amp;"_IN &lt; "&amp;SUBSTITUTE('Network Data'!I58,",","."), IF(AND('Network Data'!C58 = 1, 'Network Data'!E58 = 1,'Network Data'!G58 &gt; 0, 'Network Data'!H58 &gt; 0), SUBSTITUTE('Network Data'!B58, " ", ".")&amp;"NLNode_IN &lt; "&amp;SUBSTITUTE('Network Data'!I58,",","."), ""))</f>
        <v/>
      </c>
      <c r="DP52" t="str">
        <f>IF(AND('Network Data'!C58 = 0, 'Network Data'!F58 = 1,'Network Data'!G58 &gt; 0, 'Network Data'!J58 &gt; 0), SUBSTITUTE('Network Data'!B58, " ", ".")&amp;"_EX &gt; "&amp;SUBSTITUTE('Network Data'!J58,",","."), IF(AND('Network Data'!C58 = 1, 'Network Data'!F58 = 1,'Network Data'!G58 &gt; 0, 'Network Data'!J58 &gt; 0), SUBSTITUTE('Network Data'!B58, " ", ".")&amp;"NLNode_EX &gt; "&amp;SUBSTITUTE('Network Data'!J58,",","."), ""))</f>
        <v/>
      </c>
      <c r="DR52" t="str">
        <f>IF(AND('Network Data'!C58 = 0, 'Network Data'!F58 = 1,'Network Data'!G58 &gt; 0, 'Network Data'!K58 &gt; 0), SUBSTITUTE('Network Data'!B58, " ", ".")&amp;"_EX &lt; "&amp;SUBSTITUTE('Network Data'!K58,",","."), IF(AND('Network Data'!C58 = 1, 'Network Data'!F58 = 1,'Network Data'!G58 &gt; 0, 'Network Data'!K58 &gt; 0), SUBSTITUTE('Network Data'!B58, " ", ".")&amp;"NLNode_EX &lt; "&amp;SUBSTITUTE('Network Data'!K58,",","."), ""))</f>
        <v/>
      </c>
      <c r="DV52" t="str">
        <f>IF(AND('Network Data'!C58=0, 'Network Data'!D58=0, 'Network Data'!G58&gt;0, 'Network Data'!T58&gt;0), SUBSTITUTE('Network Data'!B58," ",".")&amp;"_AE &gt; "&amp;SUBSTITUTE('Network Data'!T58,",","."),"")</f>
        <v/>
      </c>
      <c r="DW52" t="str">
        <f>IF(AND('Network Data'!C58=0, 'Network Data'!D58=0, 'Network Data'!G58&gt;0, 'Network Data'!U58&gt;0), SUBSTITUTE('Network Data'!B58," ",".")&amp;"_AE &lt; "&amp;SUBSTITUTE('Network Data'!U58,",","."),"")</f>
        <v/>
      </c>
      <c r="EA52" t="str">
        <f>IF(AND('Network Data'!X58 &gt;0), 'Network Data'!X58, "")</f>
        <v/>
      </c>
      <c r="EB52" s="22"/>
      <c r="EC52" s="22"/>
      <c r="FD52"/>
      <c r="FE52"/>
      <c r="FF52"/>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row>
    <row r="53" spans="1:218" x14ac:dyDescent="0.3">
      <c r="A53" s="7">
        <v>48</v>
      </c>
      <c r="B53" t="str">
        <f>IF(AND('Network Data'!C59 = 0, 'Network Data'!G59 &gt;0), SUBSTITUTE('Network Data'!B59, " ", ""), IF(AND('Network Data'!C59 = 1, 'Network Data'!G59 &gt; 0), SUBSTITUTE('Network Data'!B59&amp;"NLNode", " ",""), ""))</f>
        <v/>
      </c>
      <c r="H53" s="98"/>
      <c r="AE53" t="str">
        <f>IF(AND('Network Data'!C59 = 0, 'Network Data'!G59 &gt;0), SUBSTITUTE('Network Data'!B59, " ", "")&amp;" = "&amp;SUBSTITUTE('Network Data'!G59, ",", "."), "")</f>
        <v/>
      </c>
      <c r="AF53" t="str">
        <f>IF(AND('Network Data'!C59 = 1, 'Network Data'!G59 &gt;0), SUBSTITUTE('Network Data'!B59, " ", "")&amp;"NLNode"&amp;" = "&amp;SUBSTITUTE('Network Data'!G59, ",", "."), "")</f>
        <v/>
      </c>
      <c r="AM53" t="str">
        <f>IF(AND('Network Data'!C59 = 0, 'Network Data'!G59 &gt; 0, 'Network Data'!E59 = 1), SUBSTITUTE('Network Data'!B59, " ", "")&amp;"Input", IF(AND('Network Data'!C59 = 1, 'Network Data'!G59 &gt; 0, 'Network Data'!E59 = 1), SUBSTITUTE('Network Data'!B59, " ", "")&amp;"NLNodeInput",""))</f>
        <v/>
      </c>
      <c r="AN53" t="str">
        <f>IF(AND('Network Data'!C59 = 0, 'Network Data'!G59 &gt; 0, 'Network Data'!F59 = 1), SUBSTITUTE('Network Data'!B59, " ", "")&amp;"Export", IF(AND('Network Data'!C59 = 1, 'Network Data'!G59 &gt; 0, 'Network Data'!F59 = 1), SUBSTITUTE('Network Data'!B59, " ", "")&amp;"NLNodeExport",""))</f>
        <v/>
      </c>
      <c r="AV53" t="str">
        <f>IF(AND('Network Data'!$C$6=1, 'Network Data'!C59 = 0, 'Network Data'!D59=1,'Network Data'!G59&gt;0,'Network Data'!E59=1), SUBSTITUTE('Network Data'!B59," ","")&amp;"_GPP"&amp;" = "&amp;"Flowto("&amp;SUBSTITUTE('Network Data'!B59," ","")&amp;")"&amp;" - "&amp;SUBSTITUTE('Network Data'!B59," ","")&amp;"_IN", IF(AND('Network Data'!$C$6=1, 'Network Data'!C59 = 0, 'Network Data'!D59=1,'Network Data'!G59&gt;0,'Network Data'!E59=0), SUBSTITUTE('Network Data'!B59," ","")&amp;"_GPP"&amp;" = "&amp;"Flowto("&amp;SUBSTITUTE('Network Data'!B59," ","")&amp;")", IF(OR('Network Data'!$C$6=1, 'Network Data'!$C$6=0), IF(AND('Network Data'!C59 = 0,'Network Data'!G59&gt;0,'Network Data'!E59=1), SUBSTITUTE('Network Data'!B59," ","")&amp;"_Q"&amp;" = "&amp;"Flowto("&amp;SUBSTITUTE('Network Data'!B59," ","")&amp;")"&amp;" - "&amp;SUBSTITUTE('Network Data'!B59," ","")&amp;"_IN", IF(AND('Network Data'!C59 = 0,'Network Data'!G59&gt;0,'Network Data'!E59=0), SUBSTITUTE('Network Data'!B59," ","")&amp;"_Q"&amp;" = "&amp;"Flowto("&amp;SUBSTITUTE('Network Data'!B59," ","")&amp;")","")))))</f>
        <v/>
      </c>
      <c r="AZ53" t="str">
        <f>IF(AND('Network Data'!$C$6=1,'Network Data'!$C$7=1,'Network Data'!C59 = 0,'Network Data'!D59 = 1,'Network Data'!G59&gt;0,'Network Data'!F59=1),SUBSTITUTE('Network Data'!B59," ","")&amp;"_NPP"&amp;" = Flowfrom("&amp;SUBSTITUTE('Network Data'!B59," ","")&amp;") - "&amp;SUBSTITUTE('Network Data'!B59," ","")&amp;"_R"&amp;" - "&amp;SUBSTITUTE('Network Data'!B59," ","")&amp;"_U"&amp;" - "&amp;SUBSTITUTE('Network Data'!B59," ","")&amp;"_EX", IF(AND('Network Data'!$C$6=1,'Network Data'!$C$7=0,'Network Data'!C59 = 0,'Network Data'!D59 = 1,'Network Data'!G59&gt;0,'Network Data'!F59=1),SUBSTITUTE('Network Data'!B59," ","")&amp;"_NPP"&amp;" = Flowfrom("&amp;SUBSTITUTE('Network Data'!B59," ","")&amp;") - "&amp;SUBSTITUTE('Network Data'!B59," ","")&amp;"_R - "&amp;SUBSTITUTE('Network Data'!B59," ","")&amp;"_EX", IF(AND('Network Data'!$C$6=0,'Network Data'!$C$7=1,'Network Data'!C59 = 0,'Network Data'!D59 = 1,'Network Data'!G59&gt;0,'Network Data'!F59=0),SUBSTITUTE('Network Data'!B59," ","")&amp;"_NPP"&amp;" = Flowfrom("&amp;SUBSTITUTE('Network Data'!B59," ","")&amp;") - "&amp;SUBSTITUTE('Network Data'!B59," ","")&amp;"_U - "&amp;SUBSTITUTE('Network Data'!B59," ","")&amp;"_EX", IF(AND('Network Data'!$C$6=1,'Network Data'!$C$7=0,'Network Data'!C59 = 0,'Network Data'!D59 = 1,'Network Data'!G59&gt;0,'Network Data'!F59=0),SUBSTITUTE('Network Data'!B59," ","")&amp;"_NPP"&amp;" = Flowfrom("&amp;SUBSTITUTE('Network Data'!B59," ","")&amp;") - "&amp;SUBSTITUTE('Network Data'!B59," ","")&amp;"_R", IF(AND('Network Data'!$C$6=0,'Network Data'!$C$7=0,'Network Data'!C59 = 0,'Network Data'!D59 = 1,'Network Data'!G59&gt;0,'Network Data'!F59=1),SUBSTITUTE('Network Data'!B59," ","")&amp;"_NPP"&amp;" = Flowfrom("&amp;SUBSTITUTE('Network Data'!B59," ","")&amp;") - "&amp;SUBSTITUTE('Network Data'!B59," ","")&amp;"_EX", IF(AND('Network Data'!$C$6=1,'Network Data'!$C$7=1,'Network Data'!C59 = 0,'Network Data'!D59 = 1,'Network Data'!G59&gt;0,'Network Data'!F59=0),SUBSTITUTE('Network Data'!B59," ","")&amp;"_NPP"&amp;" = Flowfrom("&amp;SUBSTITUTE('Network Data'!B59," ","")&amp;") - "&amp;SUBSTITUTE('Network Data'!B59," ","")&amp;"_R"&amp;" - "&amp;SUBSTITUTE('Network Data'!B59," ","")&amp;"_U", IF(AND('Network Data'!$C$6=0,'Network Data'!$C$7=0,'Network Data'!C59 = 0,'Network Data'!D59 = 1,'Network Data'!G59&gt;0,'Network Data'!F59=0),SUBSTITUTE('Network Data'!B59," ","")&amp;"_NPP"&amp;" = Flowfrom("&amp;SUBSTITUTE('Network Data'!B59," ","")&amp;") ", IF(AND('Network Data'!$C$6=1,'Network Data'!$C$7=1,'Network Data'!C59 = 0,'Network Data'!D59 = 0,'Network Data'!G59&gt;0,'Network Data'!F59=1),SUBSTITUTE('Network Data'!B59," ","")&amp;"_P"&amp;" = Flowfrom("&amp;SUBSTITUTE('Network Data'!B59," ","")&amp;") - "&amp;SUBSTITUTE('Network Data'!B59," ","")&amp;"_R"&amp;" - "&amp;SUBSTITUTE('Network Data'!B59," ","")&amp;"_U"&amp;" - "&amp;SUBSTITUTE('Network Data'!B59," ","")&amp;"_EX", IF(AND('Network Data'!$C$6=1,'Network Data'!$C$7=0,'Network Data'!C59 = 0,'Network Data'!D59 = 0,'Network Data'!G59&gt;0,'Network Data'!F59=1),SUBSTITUTE('Network Data'!B59," ","")&amp;"_P"&amp;" = Flowfrom("&amp;SUBSTITUTE('Network Data'!B59," ","")&amp;") - "&amp;SUBSTITUTE('Network Data'!B59," ","")&amp;"_R - "&amp;SUBSTITUTE('Network Data'!B59," ","")&amp;"_EX", IF(AND('Network Data'!$C$6=0,'Network Data'!$C$7=1,'Network Data'!C59 = 0,'Network Data'!D59 = 0,'Network Data'!G59&gt;0,'Network Data'!F59=0),SUBSTITUTE('Network Data'!B59," ","")&amp;"_P"&amp;" = Flowfrom("&amp;SUBSTITUTE('Network Data'!B59," ","")&amp;") - "&amp;SUBSTITUTE('Network Data'!B59," ","")&amp;"_U - "&amp;SUBSTITUTE('Network Data'!B59," ","")&amp;"_EX", IF(AND('Network Data'!$C$6=1,'Network Data'!$C$7=0,'Network Data'!C59 = 0,'Network Data'!D59 = 0,'Network Data'!G59&gt;0,'Network Data'!F59=0),SUBSTITUTE('Network Data'!B59," ","")&amp;"_P"&amp;" = Flowfrom("&amp;SUBSTITUTE('Network Data'!B59," ","")&amp;") - "&amp;SUBSTITUTE('Network Data'!B59," ","")&amp;"_R", IF(AND('Network Data'!$C$6=0,'Network Data'!$C$7=0,'Network Data'!C59 = 0,'Network Data'!D59 = 0,'Network Data'!G59&gt;0,'Network Data'!F59=1),SUBSTITUTE('Network Data'!B59," ","")&amp;"_P"&amp;" = Flowfrom("&amp;SUBSTITUTE('Network Data'!B59," ","")&amp;") - "&amp;SUBSTITUTE('Network Data'!B59," ","")&amp;"_EX", IF(AND('Network Data'!$C$6=1,'Network Data'!$C$7=1,'Network Data'!C59 = 0,'Network Data'!D59 = 0,'Network Data'!G59&gt;0,'Network Data'!F59=0),SUBSTITUTE('Network Data'!B59," ","")&amp;"_P"&amp;" = Flowfrom("&amp;SUBSTITUTE('Network Data'!B59," ","")&amp;") - "&amp;SUBSTITUTE('Network Data'!B59," ","")&amp;"_R"&amp;" - "&amp;SUBSTITUTE('Network Data'!B59," ","")&amp;"_U", IF(AND('Network Data'!$C$6=0,'Network Data'!$C$7=0,'Network Data'!C59 = 0,'Network Data'!D59 = 0,'Network Data'!G59&gt;0,'Network Data'!F59=0),SUBSTITUTE('Network Data'!B59," ","")&amp;"_P"&amp;" = Flowfrom("&amp;SUBSTITUTE('Network Data'!B59," ","")&amp;") ", ""))))))))))))))</f>
        <v/>
      </c>
      <c r="BD53" t="str">
        <f>IF(AND('Network Data'!$C$6=1,'Network Data'!$C$7=1,'Network Data'!C59 = 0, 'Network Data'!D59=1,'Network Data'!F59=1,'Network Data'!G59&gt;0), SUBSTITUTE('Network Data'!B59," ","")&amp;"_U"&amp;" = Flowto("&amp;SUBSTITUTE('Network Data'!B59," ","")&amp;") - "&amp;SUBSTITUTE('Network Data'!B59," ","")&amp;"_NPP"&amp;" - "&amp;SUBSTITUTE('Network Data'!B59," ","")&amp;"_R"&amp;" - "&amp;SUBSTITUTE('Network Data'!B59," ","")&amp;"_EX", IF(AND('Network Data'!$C$6=0,'Network Data'!$C$7=1,'Network Data'!C59 = 0, 'Network Data'!D59=1,'Network Data'!F59=1,'Network Data'!G59&gt;0), SUBSTITUTE('Network Data'!B59," ","")&amp;"_U"&amp;" = Flowto("&amp;SUBSTITUTE('Network Data'!B59," ","")&amp;") - "&amp;SUBSTITUTE('Network Data'!B59," ","")&amp;"_P"&amp;" - "&amp;SUBSTITUTE('Network Data'!B59," ","")&amp;"_EX", IF(AND('Network Data'!$C$6=0,'Network Data'!$C$7=1,'Network Data'!C59 = 0, 'Network Data'!D59=1,'Network Data'!F59=0,'Network Data'!G59&gt;0), SUBSTITUTE('Network Data'!B59," ","")&amp;"_U"&amp;" = Flowto("&amp;SUBSTITUTE('Network Data'!B59," ","")&amp;") - "&amp;SUBSTITUTE('Network Data'!B59," ","")&amp;"_P",IF(AND('Network Data'!$C$6=1,'Network Data'!$C$7=1,'Network Data'!C59 = 0, 'Network Data'!D59=0,'Network Data'!F59=1,'Network Data'!G59&gt;0), SUBSTITUTE('Network Data'!B59," ","")&amp;"_U"&amp;" = Flowto("&amp;SUBSTITUTE('Network Data'!B59," ","")&amp;") - "&amp;SUBSTITUTE('Network Data'!B59," ","")&amp;"_P"&amp;" - "&amp;SUBSTITUTE('Network Data'!B59," ","")&amp;"_R"&amp;" - "&amp;SUBSTITUTE('Network Data'!B59," ","")&amp;"_EX", IF(AND('Network Data'!$C$6=0,'Network Data'!$C$7=1,'Network Data'!C59 = 0, 'Network Data'!D59=0,'Network Data'!F59=1,'Network Data'!G59&gt;0), SUBSTITUTE('Network Data'!B59," ","")&amp;"_U"&amp;" = Flowto("&amp;SUBSTITUTE('Network Data'!B59," ","")&amp;") - "&amp;SUBSTITUTE('Network Data'!B59," ","")&amp;"_P"&amp;" - "&amp;SUBSTITUTE('Network Data'!B59," ","")&amp;"_EX", IF(AND('Network Data'!$C$6=0,'Network Data'!$C$7=1,'Network Data'!C59 = 0, 'Network Data'!D59=0,'Network Data'!F59=0,'Network Data'!G59&gt;0), SUBSTITUTE('Network Data'!B59," ","")&amp;"_U"&amp;" = Flowto("&amp;SUBSTITUTE('Network Data'!B59," ","")&amp;") - "&amp;SUBSTITUTE('Network Data'!B59," ","")&amp;"_P",IF(AND('Network Data'!$C$6=1,'Network Data'!$C$7=1,'Network Data'!C59 = 0, 'Network Data'!D59=0,'Network Data'!F59=0,'Network Data'!G59&gt;0), SUBSTITUTE('Network Data'!B59," ","")&amp;"_U"&amp;" = Flowto("&amp;SUBSTITUTE('Network Data'!B59," ","")&amp;") - "&amp;SUBSTITUTE('Network Data'!B59," ","")&amp;"_P - "&amp;SUBSTITUTE('Network Data'!B59," ","")&amp;"_R","")))))))</f>
        <v/>
      </c>
      <c r="BH53" t="str">
        <f>IF(AND('Network Data'!$C$6 = 1, 'Network Data'!C59 = 0, 'Network Data'!D59 = 0,'Network Data'!G59 &gt; 0, 'Network Data'!T59 &gt; 0),SUBSTITUTE('Network Data'!B59," ","")&amp;"_AE"&amp;" = "&amp;SUBSTITUTE('Network Data'!B59," ","")&amp;"_P"&amp;" + "&amp;SUBSTITUTE('Network Data'!B59," ","")&amp;"_R", IF(AND('Network Data'!$C$6 = 0, 'Network Data'!C59 = 0, 'Network Data'!D59 = 0,'Network Data'!G59 &gt; 0, 'Network Data'!T59 &gt; 0),SUBSTITUTE('Network Data'!B59," ","")&amp;" = "&amp;SUBSTITUTE('Network Data'!B59," ","")&amp;"_P",IF(AND('Network Data'!$C$6 = 1, 'Network Data'!C59 = 0, 'Network Data'!D59 = 0,'Network Data'!G59 &gt; 0, 'Network Data'!U59 &gt; 0),SUBSTITUTE('Network Data'!B59," ","")&amp;"_AE"&amp;" = "&amp;SUBSTITUTE('Network Data'!B59," ","")&amp;"_P"&amp;" + "&amp;SUBSTITUTE('Network Data'!B59," ","")&amp;"_R", IF(AND('Network Data'!$C$6 = 0, 'Network Data'!C59 = 0, 'Network Data'!D59 = 0,'Network Data'!G59 &gt; 0, 'Network Data'!U59 &gt; 0),SUBSTITUTE('Network Data'!B59," ","")&amp;" = "&amp;SUBSTITUTE('Network Data'!B59," ","")&amp;"_P",""))))</f>
        <v/>
      </c>
      <c r="BL53" t="str">
        <f xml:space="preserve"> IF('Network Data'!W59 &gt; 0, 'Network Data'!W59, "")</f>
        <v/>
      </c>
      <c r="BR53" t="str">
        <f>IF('Network Data'!V59&gt;0,SUBSTITUTE('Network Data'!V59, ",",""),"")</f>
        <v/>
      </c>
      <c r="BZ53" t="str">
        <f>IF(AND('Network Data'!$C$6=1,'Network Data'!C59=0,'Network Data'!D59=1,'Network Data'!G59&gt;0),SUBSTITUTE('Network Data'!B59," ","")&amp;"_GPP: CO2 -&gt; "&amp;SUBSTITUTE('Network Data'!B59," ",""),"")</f>
        <v/>
      </c>
      <c r="CB53" s="98"/>
      <c r="CD53" t="str">
        <f>IF(AND('Network Data'!$C$6 = 1,'Network Data'!C59 = 0, 'Network Data'!D59 = 1, 'Network Data'!G59 &gt; 0), SUBSTITUTE('Network Data'!B59, " ", "")&amp;"_R: "&amp;SUBSTITUTE('Network Data'!B59, " ", "")&amp;" -&gt; CO2", "")</f>
        <v/>
      </c>
      <c r="CE53" t="str">
        <f>IF(AND('Network Data'!$C$6 = 1,'Network Data'!C59 = 0, 'Network Data'!D59 = 0, 'Network Data'!G59 &gt; 0), SUBSTITUTE('Network Data'!B59, " ", "")&amp;"_R: "&amp;SUBSTITUTE('Network Data'!B59, " ", "")&amp;" -&gt; CO2", "")</f>
        <v/>
      </c>
      <c r="CG53" s="98"/>
      <c r="CI53" t="str">
        <f>IF(AND('Network Data'!C59 = 1, 'Network Data'!E59 = 1, 'Network Data'!G59 &gt; 0), SUBSTITUTE('Network Data'!B59, " ", "")&amp;"NLNode_IN: "&amp;SUBSTITUTE('Network Data'!B59, " ", "")&amp;"NLNodeInput -&gt; "&amp;SUBSTITUTE('Network Data'!B59, ",", "")&amp;"NLNode", IF(AND('Network Data'!C59 = 0, 'Network Data'!E59 = 1, 'Network Data'!G59 &gt; 0), SUBSTITUTE('Network Data'!B59, " ", "")&amp;"_IN: "&amp;SUBSTITUTE('Network Data'!B59, " ", "")&amp;"Input -&gt; "&amp;SUBSTITUTE('Network Data'!B59, ",", ""),""))</f>
        <v/>
      </c>
      <c r="CK53" s="98"/>
      <c r="CM53" t="str">
        <f>IF(AND('Network Data'!C59 = 1, 'Network Data'!F59 = 1, 'Network Data'!G59 &gt; 0), SUBSTITUTE('Network Data'!B59, " ", "")&amp;"NLNode_EX: "&amp;SUBSTITUTE('Network Data'!B59, " ", "")&amp;"NLNode -&gt; "&amp;SUBSTITUTE('Network Data'!B59, ",", "")&amp;"NLNodeExport", IF(AND('Network Data'!C59 = 0, 'Network Data'!F59 = 1, 'Network Data'!G59 &gt; 0), SUBSTITUTE('Network Data'!B59, " ", "")&amp;"_EX: "&amp;SUBSTITUTE('Network Data'!B59, " ", "")&amp;" -&gt; "&amp;SUBSTITUTE('Network Data'!B59, ",", "")&amp;"Export",""))</f>
        <v/>
      </c>
      <c r="CP53" t="str">
        <f>IF(AND('Network Data'!$C$6=1, 'Network Data'!C59=0,'Network Data'!D59=1,'Network Data'!G59&gt;0, 'Network Data'!L59&gt;0), SUBSTITUTE('Network Data'!B59," ",".")&amp;"_GPP &gt; "&amp;SUBSTITUTE('Network Data'!L59," ","."), IF(AND('Network Data'!$C$6=1, 'Network Data'!C59=0,'Network Data'!D59=0,'Network Data'!G59&gt;0, 'Network Data'!L59&gt;0), SUBSTITUTE('Network Data'!B59," ",".")&amp;"Q &gt; "&amp;SUBSTITUTE('Network Data'!L59," ","."), IF(AND('Network Data'!$C$6=0, 'Network Data'!C59=0,'Network Data'!D59=0,'Network Data'!G59&gt;0, 'Network Data'!L59&gt;0), SUBSTITUTE('Network Data'!B59," ",".")&amp;"Q &gt; "&amp;SUBSTITUTE('Network Data'!L59," ","."),"")))</f>
        <v/>
      </c>
      <c r="CQ53" t="str">
        <f>IF(AND('Network Data'!$C$6=1, 'Network Data'!C59=0,'Network Data'!D59=0,'Network Data'!G59&gt;0, 'Network Data'!L59&gt;0), SUBSTITUTE('Network Data'!B59," ",".")&amp;"Q &gt; "&amp;SUBSTITUTE('Network Data'!L59," ","."), IF(AND('Network Data'!$C$6=0, 'Network Data'!C59=0,'Network Data'!D59=0,'Network Data'!G59&gt;0, 'Network Data'!L59&gt;0), SUBSTITUTE('Network Data'!B59," ",".")&amp;"Q &gt; "&amp;SUBSTITUTE('Network Data'!L59," ","."),""))</f>
        <v/>
      </c>
      <c r="CR53" t="str">
        <f>IF(AND('Network Data'!$C$6=1, 'Network Data'!C59=0,'Network Data'!D59=1,'Network Data'!G59&gt;0, 'Network Data'!M59&gt;0), SUBSTITUTE('Network Data'!B59," ",".")&amp;"_GPP &lt; "&amp;SUBSTITUTE('Network Data'!M59," ","."),"")</f>
        <v/>
      </c>
      <c r="CS53" t="str">
        <f>IF(AND('Network Data'!$C$6=1, 'Network Data'!C59=0,'Network Data'!D59=0,'Network Data'!G59&gt;0, 'Network Data'!M59&gt;0), SUBSTITUTE('Network Data'!B59," ",".")&amp;"Q &lt; "&amp;SUBSTITUTE('Network Data'!M59," ","."),IF(AND('Network Data'!$C$6=0, 'Network Data'!C59=0,'Network Data'!D59=0,'Network Data'!G59&gt;0, 'Network Data'!M59&gt;0), SUBSTITUTE('Network Data'!B59," ",".")&amp;"Q &lt; "&amp;SUBSTITUTE('Network Data'!M59," ","."),""))</f>
        <v/>
      </c>
      <c r="CT53" t="str">
        <f>IF('Network Data'!M59&lt;'Network Data'!L59, "Warning, incompatible constraint", "" )</f>
        <v/>
      </c>
      <c r="CU53" t="str">
        <f>IF(AND('Network Data'!$C$6=1, 'Network Data'!C59 = 0, 'Network Data'!D59 = 1, 'Network Data'!G59 &gt; 0, 'Network Data'!N59&gt;0), SUBSTITUTE('Network Data'!B59, " ", ".")&amp;"_NPP"&amp;" &gt; "&amp;SUBSTITUTE('Network Data'!N59, ",","."), "")</f>
        <v/>
      </c>
      <c r="CV53" t="str">
        <f>IF(AND('Network Data'!$C$6=1, 'Network Data'!C59 = 0, 'Network Data'!D59 = 0, 'Network Data'!G59 &gt; 0, 'Network Data'!N59&gt;0), SUBSTITUTE('Network Data'!B59, " ", ".")&amp;"_P"&amp;" &gt; "&amp;SUBSTITUTE('Network Data'!N59, ",","."), IF(AND('Network Data'!$C$6=0, 'Network Data'!C59 = 0, 'Network Data'!G59 &gt; 0, 'Network Data'!N59&gt;0), SUBSTITUTE('Network Data'!B59, " ", ".")&amp;"_P"&amp;" &gt; "&amp;SUBSTITUTE('Network Data'!N59, ",","."),""))</f>
        <v/>
      </c>
      <c r="CW53" t="str">
        <f>IF(AND('Network Data'!$C$6=1, 'Network Data'!C59 = 0, 'Network Data'!D59 = 1, 'Network Data'!G59 &gt; 0, 'Network Data'!O59&gt;0), SUBSTITUTE('Network Data'!B59, " ", ".")&amp;"_NPP"&amp;" &lt; "&amp;SUBSTITUTE('Network Data'!O59, ",","."), "")</f>
        <v/>
      </c>
      <c r="CX53" t="str">
        <f>IF(AND('Network Data'!$C$6=1, 'Network Data'!C59 = 0, 'Network Data'!D59 = 0, 'Network Data'!G59 &gt; 0, 'Network Data'!O59&gt;0), SUBSTITUTE('Network Data'!B59, " ", ".")&amp;"_P"&amp;" &lt; "&amp;SUBSTITUTE('Network Data'!O59, ",","."), IF(AND('Network Data'!$C$6=0, 'Network Data'!C59 = 0, 'Network Data'!G59 &gt; 0, 'Network Data'!O59&gt;0), SUBSTITUTE('Network Data'!B59, " ", ".")&amp;"_P"&amp;" &lt; "&amp;SUBSTITUTE('Network Data'!O59, ",","."),""))</f>
        <v/>
      </c>
      <c r="CY53" t="str">
        <f>IF('Network Data'!O59&lt;'Network Data'!N59, "Warning, incompatible constraint", "" )</f>
        <v/>
      </c>
      <c r="CZ53" t="str">
        <f>IF(AND('Network Data'!$C$6 = 1, 'Network Data'!C59 = 0, 'Network Data'!D59 = 1, 'Network Data'!G59 &gt; 0, 'Network Data'!P59 &gt; 0), SUBSTITUTE('Network Data'!B59, " ", ".")&amp;"_R &gt; "&amp;SUBSTITUTE('Network Data'!P59, ",","."),"")</f>
        <v/>
      </c>
      <c r="DA53" t="str">
        <f>IF(AND('Network Data'!$C$6 = 1, 'Network Data'!C59 = 0, 'Network Data'!D59 = 0, 'Network Data'!G59 &gt; 0, 'Network Data'!P59 &gt; 0), SUBSTITUTE('Network Data'!B59, " ", ".")&amp;"_R &gt; "&amp;SUBSTITUTE('Network Data'!P59, ",","."),"")</f>
        <v/>
      </c>
      <c r="DB53" t="str">
        <f>IF(AND('Network Data'!$C$6 = 1, 'Network Data'!C59 = 0, 'Network Data'!D59 = 1, 'Network Data'!G59 &gt; 0, 'Network Data'!Q59 &gt; 0), SUBSTITUTE('Network Data'!B59, " ", ".")&amp;"_R &lt; "&amp;SUBSTITUTE('Network Data'!Q59, ",","."),"")</f>
        <v/>
      </c>
      <c r="DC53" t="str">
        <f>IF(AND('Network Data'!$C$6 = 1, 'Network Data'!C59 = 0, 'Network Data'!D59 = 0, 'Network Data'!G59 &gt; 0, 'Network Data'!Q59 &gt; 0), SUBSTITUTE('Network Data'!B59, " ", ".")&amp;"_R &lt; "&amp;SUBSTITUTE('Network Data'!Q59, ",","."),"")</f>
        <v/>
      </c>
      <c r="DD53" t="str">
        <f>IF(AND('Network Data'!$C$7 = 1, 'Network Data'!C59 = 0, 'Network Data'!D59 =1, 'Network Data'!G59 &gt; 0, 'Network Data'!R59 &gt; 0), SUBSTITUTE('Network Data'!B59, ",",".")&amp;"_U &gt; "&amp;SUBSTITUTE('Network Data'!R59, ",","."),"")</f>
        <v/>
      </c>
      <c r="DE53" t="str">
        <f>IF(AND('Network Data'!$C$7 = 1, 'Network Data'!C59 = 0, 'Network Data'!D59 =0, 'Network Data'!G59 &gt; 0, 'Network Data'!R59 &gt; 0), SUBSTITUTE('Network Data'!B59, ",",".")&amp;"_U &gt; "&amp;SUBSTITUTE('Network Data'!R59, ",","."),"")</f>
        <v/>
      </c>
      <c r="DF53" t="str">
        <f>IF(AND('Network Data'!$C$7 = 1, 'Network Data'!C59 = 0, 'Network Data'!D59 = 1, 'Network Data'!G59 &gt; 0, 'Network Data'!S59 &gt; 0), SUBSTITUTE('Network Data'!B59, ",",".")&amp;"_U &lt; "&amp;SUBSTITUTE('Network Data'!S59, ",","."),"")</f>
        <v/>
      </c>
      <c r="DG53" t="str">
        <f>IF(AND('Network Data'!$C$7 = 1, 'Network Data'!C59 = 0, 'Network Data'!D59 = 0, 'Network Data'!G59 &gt; 0, 'Network Data'!S59 &gt; 0), SUBSTITUTE('Network Data'!B59, ",",".")&amp;"_U &lt; "&amp;SUBSTITUTE('Network Data'!S59, ",","."),"")</f>
        <v/>
      </c>
      <c r="DJ53" t="str">
        <f>IF(AND('Network Data'!C59 = 0, 'Network Data'!E59 = 1,'Network Data'!G59 &gt; 0, 'Network Data'!H59 &gt; 0), SUBSTITUTE('Network Data'!B59, " ", ".")&amp;"_IN &gt; "&amp;SUBSTITUTE('Network Data'!H59,",","."), IF(AND('Network Data'!C59 = 1, 'Network Data'!E59 = 1,'Network Data'!G59 &gt; 0, 'Network Data'!H59 &gt; 0), SUBSTITUTE('Network Data'!B59, " ", ".")&amp;"NLNode_IN &gt; "&amp;SUBSTITUTE('Network Data'!H59,",","."), ""))</f>
        <v/>
      </c>
      <c r="DL53" t="str">
        <f>IF(AND('Network Data'!C59 = 0, 'Network Data'!E59 = 1,'Network Data'!G59 &gt; 0, 'Network Data'!I59 &gt; 0), SUBSTITUTE('Network Data'!B59, " ", ".")&amp;"_IN &lt; "&amp;SUBSTITUTE('Network Data'!I59,",","."), IF(AND('Network Data'!C59 = 1, 'Network Data'!E59 = 1,'Network Data'!G59 &gt; 0, 'Network Data'!H59 &gt; 0), SUBSTITUTE('Network Data'!B59, " ", ".")&amp;"NLNode_IN &lt; "&amp;SUBSTITUTE('Network Data'!I59,",","."), ""))</f>
        <v/>
      </c>
      <c r="DP53" t="str">
        <f>IF(AND('Network Data'!C59 = 0, 'Network Data'!F59 = 1,'Network Data'!G59 &gt; 0, 'Network Data'!J59 &gt; 0), SUBSTITUTE('Network Data'!B59, " ", ".")&amp;"_EX &gt; "&amp;SUBSTITUTE('Network Data'!J59,",","."), IF(AND('Network Data'!C59 = 1, 'Network Data'!F59 = 1,'Network Data'!G59 &gt; 0, 'Network Data'!J59 &gt; 0), SUBSTITUTE('Network Data'!B59, " ", ".")&amp;"NLNode_EX &gt; "&amp;SUBSTITUTE('Network Data'!J59,",","."), ""))</f>
        <v/>
      </c>
      <c r="DR53" t="str">
        <f>IF(AND('Network Data'!C59 = 0, 'Network Data'!F59 = 1,'Network Data'!G59 &gt; 0, 'Network Data'!K59 &gt; 0), SUBSTITUTE('Network Data'!B59, " ", ".")&amp;"_EX &lt; "&amp;SUBSTITUTE('Network Data'!K59,",","."), IF(AND('Network Data'!C59 = 1, 'Network Data'!F59 = 1,'Network Data'!G59 &gt; 0, 'Network Data'!K59 &gt; 0), SUBSTITUTE('Network Data'!B59, " ", ".")&amp;"NLNode_EX &lt; "&amp;SUBSTITUTE('Network Data'!K59,",","."), ""))</f>
        <v/>
      </c>
      <c r="DV53" t="str">
        <f>IF(AND('Network Data'!C59=0, 'Network Data'!D59=0, 'Network Data'!G59&gt;0, 'Network Data'!T59&gt;0), SUBSTITUTE('Network Data'!B59," ",".")&amp;"_AE &gt; "&amp;SUBSTITUTE('Network Data'!T59,",","."),"")</f>
        <v/>
      </c>
      <c r="DW53" t="str">
        <f>IF(AND('Network Data'!C59=0, 'Network Data'!D59=0, 'Network Data'!G59&gt;0, 'Network Data'!U59&gt;0), SUBSTITUTE('Network Data'!B59," ",".")&amp;"_AE &lt; "&amp;SUBSTITUTE('Network Data'!U59,",","."),"")</f>
        <v/>
      </c>
      <c r="EA53" t="str">
        <f>IF(AND('Network Data'!X59 &gt;0), 'Network Data'!X59, "")</f>
        <v/>
      </c>
      <c r="EB53" s="22"/>
      <c r="EC53" s="22"/>
      <c r="FD53"/>
      <c r="FE53"/>
      <c r="FF5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row>
    <row r="54" spans="1:218" x14ac:dyDescent="0.3">
      <c r="A54" s="7">
        <v>49</v>
      </c>
      <c r="B54" t="str">
        <f>IF(AND('Network Data'!C60 = 0, 'Network Data'!G60 &gt;0), SUBSTITUTE('Network Data'!B60, " ", ""), IF(AND('Network Data'!C60 = 1, 'Network Data'!G60 &gt; 0), SUBSTITUTE('Network Data'!B60&amp;"NLNode", " ",""), ""))</f>
        <v/>
      </c>
      <c r="H54" s="98"/>
      <c r="AE54" t="str">
        <f>IF(AND('Network Data'!C60 = 0, 'Network Data'!G60 &gt;0), SUBSTITUTE('Network Data'!B60, " ", "")&amp;" = "&amp;SUBSTITUTE('Network Data'!G60, ",", "."), "")</f>
        <v/>
      </c>
      <c r="AF54" t="str">
        <f>IF(AND('Network Data'!C60 = 1, 'Network Data'!G60 &gt;0), SUBSTITUTE('Network Data'!B60, " ", "")&amp;"NLNode"&amp;" = "&amp;SUBSTITUTE('Network Data'!G60, ",", "."), "")</f>
        <v/>
      </c>
      <c r="AM54" t="str">
        <f>IF(AND('Network Data'!C60 = 0, 'Network Data'!G60 &gt; 0, 'Network Data'!E60 = 1), SUBSTITUTE('Network Data'!B60, " ", "")&amp;"Input", IF(AND('Network Data'!C60 = 1, 'Network Data'!G60 &gt; 0, 'Network Data'!E60 = 1), SUBSTITUTE('Network Data'!B60, " ", "")&amp;"NLNodeInput",""))</f>
        <v/>
      </c>
      <c r="AN54" t="str">
        <f>IF(AND('Network Data'!C60 = 0, 'Network Data'!G60 &gt; 0, 'Network Data'!F60 = 1), SUBSTITUTE('Network Data'!B60, " ", "")&amp;"Export", IF(AND('Network Data'!C60 = 1, 'Network Data'!G60 &gt; 0, 'Network Data'!F60 = 1), SUBSTITUTE('Network Data'!B60, " ", "")&amp;"NLNodeExport",""))</f>
        <v/>
      </c>
      <c r="AV54" t="str">
        <f>IF(AND('Network Data'!$C$6=1, 'Network Data'!C60 = 0, 'Network Data'!D60=1,'Network Data'!G60&gt;0,'Network Data'!E60=1), SUBSTITUTE('Network Data'!B60," ","")&amp;"_GPP"&amp;" = "&amp;"Flowto("&amp;SUBSTITUTE('Network Data'!B60," ","")&amp;")"&amp;" - "&amp;SUBSTITUTE('Network Data'!B60," ","")&amp;"_IN", IF(AND('Network Data'!$C$6=1, 'Network Data'!C60 = 0, 'Network Data'!D60=1,'Network Data'!G60&gt;0,'Network Data'!E60=0), SUBSTITUTE('Network Data'!B60," ","")&amp;"_GPP"&amp;" = "&amp;"Flowto("&amp;SUBSTITUTE('Network Data'!B60," ","")&amp;")", IF(OR('Network Data'!$C$6=1, 'Network Data'!$C$6=0), IF(AND('Network Data'!C60 = 0,'Network Data'!G60&gt;0,'Network Data'!E60=1), SUBSTITUTE('Network Data'!B60," ","")&amp;"_Q"&amp;" = "&amp;"Flowto("&amp;SUBSTITUTE('Network Data'!B60," ","")&amp;")"&amp;" - "&amp;SUBSTITUTE('Network Data'!B60," ","")&amp;"_IN", IF(AND('Network Data'!C60 = 0,'Network Data'!G60&gt;0,'Network Data'!E60=0), SUBSTITUTE('Network Data'!B60," ","")&amp;"_Q"&amp;" = "&amp;"Flowto("&amp;SUBSTITUTE('Network Data'!B60," ","")&amp;")","")))))</f>
        <v/>
      </c>
      <c r="AZ54" t="str">
        <f>IF(AND('Network Data'!$C$6=1,'Network Data'!$C$7=1,'Network Data'!C60 = 0,'Network Data'!D60 = 1,'Network Data'!G60&gt;0,'Network Data'!F60=1),SUBSTITUTE('Network Data'!B60," ","")&amp;"_NPP"&amp;" = Flowfrom("&amp;SUBSTITUTE('Network Data'!B60," ","")&amp;") - "&amp;SUBSTITUTE('Network Data'!B60," ","")&amp;"_R"&amp;" - "&amp;SUBSTITUTE('Network Data'!B60," ","")&amp;"_U"&amp;" - "&amp;SUBSTITUTE('Network Data'!B60," ","")&amp;"_EX", IF(AND('Network Data'!$C$6=1,'Network Data'!$C$7=0,'Network Data'!C60 = 0,'Network Data'!D60 = 1,'Network Data'!G60&gt;0,'Network Data'!F60=1),SUBSTITUTE('Network Data'!B60," ","")&amp;"_NPP"&amp;" = Flowfrom("&amp;SUBSTITUTE('Network Data'!B60," ","")&amp;") - "&amp;SUBSTITUTE('Network Data'!B60," ","")&amp;"_R - "&amp;SUBSTITUTE('Network Data'!B60," ","")&amp;"_EX", IF(AND('Network Data'!$C$6=0,'Network Data'!$C$7=1,'Network Data'!C60 = 0,'Network Data'!D60 = 1,'Network Data'!G60&gt;0,'Network Data'!F60=0),SUBSTITUTE('Network Data'!B60," ","")&amp;"_NPP"&amp;" = Flowfrom("&amp;SUBSTITUTE('Network Data'!B60," ","")&amp;") - "&amp;SUBSTITUTE('Network Data'!B60," ","")&amp;"_U - "&amp;SUBSTITUTE('Network Data'!B60," ","")&amp;"_EX", IF(AND('Network Data'!$C$6=1,'Network Data'!$C$7=0,'Network Data'!C60 = 0,'Network Data'!D60 = 1,'Network Data'!G60&gt;0,'Network Data'!F60=0),SUBSTITUTE('Network Data'!B60," ","")&amp;"_NPP"&amp;" = Flowfrom("&amp;SUBSTITUTE('Network Data'!B60," ","")&amp;") - "&amp;SUBSTITUTE('Network Data'!B60," ","")&amp;"_R", IF(AND('Network Data'!$C$6=0,'Network Data'!$C$7=0,'Network Data'!C60 = 0,'Network Data'!D60 = 1,'Network Data'!G60&gt;0,'Network Data'!F60=1),SUBSTITUTE('Network Data'!B60," ","")&amp;"_NPP"&amp;" = Flowfrom("&amp;SUBSTITUTE('Network Data'!B60," ","")&amp;") - "&amp;SUBSTITUTE('Network Data'!B60," ","")&amp;"_EX", IF(AND('Network Data'!$C$6=1,'Network Data'!$C$7=1,'Network Data'!C60 = 0,'Network Data'!D60 = 1,'Network Data'!G60&gt;0,'Network Data'!F60=0),SUBSTITUTE('Network Data'!B60," ","")&amp;"_NPP"&amp;" = Flowfrom("&amp;SUBSTITUTE('Network Data'!B60," ","")&amp;") - "&amp;SUBSTITUTE('Network Data'!B60," ","")&amp;"_R"&amp;" - "&amp;SUBSTITUTE('Network Data'!B60," ","")&amp;"_U", IF(AND('Network Data'!$C$6=0,'Network Data'!$C$7=0,'Network Data'!C60 = 0,'Network Data'!D60 = 1,'Network Data'!G60&gt;0,'Network Data'!F60=0),SUBSTITUTE('Network Data'!B60," ","")&amp;"_NPP"&amp;" = Flowfrom("&amp;SUBSTITUTE('Network Data'!B60," ","")&amp;") ", IF(AND('Network Data'!$C$6=1,'Network Data'!$C$7=1,'Network Data'!C60 = 0,'Network Data'!D60 = 0,'Network Data'!G60&gt;0,'Network Data'!F60=1),SUBSTITUTE('Network Data'!B60," ","")&amp;"_P"&amp;" = Flowfrom("&amp;SUBSTITUTE('Network Data'!B60," ","")&amp;") - "&amp;SUBSTITUTE('Network Data'!B60," ","")&amp;"_R"&amp;" - "&amp;SUBSTITUTE('Network Data'!B60," ","")&amp;"_U"&amp;" - "&amp;SUBSTITUTE('Network Data'!B60," ","")&amp;"_EX", IF(AND('Network Data'!$C$6=1,'Network Data'!$C$7=0,'Network Data'!C60 = 0,'Network Data'!D60 = 0,'Network Data'!G60&gt;0,'Network Data'!F60=1),SUBSTITUTE('Network Data'!B60," ","")&amp;"_P"&amp;" = Flowfrom("&amp;SUBSTITUTE('Network Data'!B60," ","")&amp;") - "&amp;SUBSTITUTE('Network Data'!B60," ","")&amp;"_R - "&amp;SUBSTITUTE('Network Data'!B60," ","")&amp;"_EX", IF(AND('Network Data'!$C$6=0,'Network Data'!$C$7=1,'Network Data'!C60 = 0,'Network Data'!D60 = 0,'Network Data'!G60&gt;0,'Network Data'!F60=0),SUBSTITUTE('Network Data'!B60," ","")&amp;"_P"&amp;" = Flowfrom("&amp;SUBSTITUTE('Network Data'!B60," ","")&amp;") - "&amp;SUBSTITUTE('Network Data'!B60," ","")&amp;"_U - "&amp;SUBSTITUTE('Network Data'!B60," ","")&amp;"_EX", IF(AND('Network Data'!$C$6=1,'Network Data'!$C$7=0,'Network Data'!C60 = 0,'Network Data'!D60 = 0,'Network Data'!G60&gt;0,'Network Data'!F60=0),SUBSTITUTE('Network Data'!B60," ","")&amp;"_P"&amp;" = Flowfrom("&amp;SUBSTITUTE('Network Data'!B60," ","")&amp;") - "&amp;SUBSTITUTE('Network Data'!B60," ","")&amp;"_R", IF(AND('Network Data'!$C$6=0,'Network Data'!$C$7=0,'Network Data'!C60 = 0,'Network Data'!D60 = 0,'Network Data'!G60&gt;0,'Network Data'!F60=1),SUBSTITUTE('Network Data'!B60," ","")&amp;"_P"&amp;" = Flowfrom("&amp;SUBSTITUTE('Network Data'!B60," ","")&amp;") - "&amp;SUBSTITUTE('Network Data'!B60," ","")&amp;"_EX", IF(AND('Network Data'!$C$6=1,'Network Data'!$C$7=1,'Network Data'!C60 = 0,'Network Data'!D60 = 0,'Network Data'!G60&gt;0,'Network Data'!F60=0),SUBSTITUTE('Network Data'!B60," ","")&amp;"_P"&amp;" = Flowfrom("&amp;SUBSTITUTE('Network Data'!B60," ","")&amp;") - "&amp;SUBSTITUTE('Network Data'!B60," ","")&amp;"_R"&amp;" - "&amp;SUBSTITUTE('Network Data'!B60," ","")&amp;"_U", IF(AND('Network Data'!$C$6=0,'Network Data'!$C$7=0,'Network Data'!C60 = 0,'Network Data'!D60 = 0,'Network Data'!G60&gt;0,'Network Data'!F60=0),SUBSTITUTE('Network Data'!B60," ","")&amp;"_P"&amp;" = Flowfrom("&amp;SUBSTITUTE('Network Data'!B60," ","")&amp;") ", ""))))))))))))))</f>
        <v/>
      </c>
      <c r="BD54" t="str">
        <f>IF(AND('Network Data'!$C$6=1,'Network Data'!$C$7=1,'Network Data'!C60 = 0, 'Network Data'!D60=1,'Network Data'!F60=1,'Network Data'!G60&gt;0), SUBSTITUTE('Network Data'!B60," ","")&amp;"_U"&amp;" = Flowto("&amp;SUBSTITUTE('Network Data'!B60," ","")&amp;") - "&amp;SUBSTITUTE('Network Data'!B60," ","")&amp;"_NPP"&amp;" - "&amp;SUBSTITUTE('Network Data'!B60," ","")&amp;"_R"&amp;" - "&amp;SUBSTITUTE('Network Data'!B60," ","")&amp;"_EX", IF(AND('Network Data'!$C$6=0,'Network Data'!$C$7=1,'Network Data'!C60 = 0, 'Network Data'!D60=1,'Network Data'!F60=1,'Network Data'!G60&gt;0), SUBSTITUTE('Network Data'!B60," ","")&amp;"_U"&amp;" = Flowto("&amp;SUBSTITUTE('Network Data'!B60," ","")&amp;") - "&amp;SUBSTITUTE('Network Data'!B60," ","")&amp;"_P"&amp;" - "&amp;SUBSTITUTE('Network Data'!B60," ","")&amp;"_EX", IF(AND('Network Data'!$C$6=0,'Network Data'!$C$7=1,'Network Data'!C60 = 0, 'Network Data'!D60=1,'Network Data'!F60=0,'Network Data'!G60&gt;0), SUBSTITUTE('Network Data'!B60," ","")&amp;"_U"&amp;" = Flowto("&amp;SUBSTITUTE('Network Data'!B60," ","")&amp;") - "&amp;SUBSTITUTE('Network Data'!B60," ","")&amp;"_P",IF(AND('Network Data'!$C$6=1,'Network Data'!$C$7=1,'Network Data'!C60 = 0, 'Network Data'!D60=0,'Network Data'!F60=1,'Network Data'!G60&gt;0), SUBSTITUTE('Network Data'!B60," ","")&amp;"_U"&amp;" = Flowto("&amp;SUBSTITUTE('Network Data'!B60," ","")&amp;") - "&amp;SUBSTITUTE('Network Data'!B60," ","")&amp;"_P"&amp;" - "&amp;SUBSTITUTE('Network Data'!B60," ","")&amp;"_R"&amp;" - "&amp;SUBSTITUTE('Network Data'!B60," ","")&amp;"_EX", IF(AND('Network Data'!$C$6=0,'Network Data'!$C$7=1,'Network Data'!C60 = 0, 'Network Data'!D60=0,'Network Data'!F60=1,'Network Data'!G60&gt;0), SUBSTITUTE('Network Data'!B60," ","")&amp;"_U"&amp;" = Flowto("&amp;SUBSTITUTE('Network Data'!B60," ","")&amp;") - "&amp;SUBSTITUTE('Network Data'!B60," ","")&amp;"_P"&amp;" - "&amp;SUBSTITUTE('Network Data'!B60," ","")&amp;"_EX", IF(AND('Network Data'!$C$6=0,'Network Data'!$C$7=1,'Network Data'!C60 = 0, 'Network Data'!D60=0,'Network Data'!F60=0,'Network Data'!G60&gt;0), SUBSTITUTE('Network Data'!B60," ","")&amp;"_U"&amp;" = Flowto("&amp;SUBSTITUTE('Network Data'!B60," ","")&amp;") - "&amp;SUBSTITUTE('Network Data'!B60," ","")&amp;"_P",IF(AND('Network Data'!$C$6=1,'Network Data'!$C$7=1,'Network Data'!C60 = 0, 'Network Data'!D60=0,'Network Data'!F60=0,'Network Data'!G60&gt;0), SUBSTITUTE('Network Data'!B60," ","")&amp;"_U"&amp;" = Flowto("&amp;SUBSTITUTE('Network Data'!B60," ","")&amp;") - "&amp;SUBSTITUTE('Network Data'!B60," ","")&amp;"_P - "&amp;SUBSTITUTE('Network Data'!B60," ","")&amp;"_R","")))))))</f>
        <v/>
      </c>
      <c r="BH54" t="str">
        <f>IF(AND('Network Data'!$C$6 = 1, 'Network Data'!C60 = 0, 'Network Data'!D60 = 0,'Network Data'!G60 &gt; 0, 'Network Data'!T60 &gt; 0),SUBSTITUTE('Network Data'!B60," ","")&amp;"_AE"&amp;" = "&amp;SUBSTITUTE('Network Data'!B60," ","")&amp;"_P"&amp;" + "&amp;SUBSTITUTE('Network Data'!B60," ","")&amp;"_R", IF(AND('Network Data'!$C$6 = 0, 'Network Data'!C60 = 0, 'Network Data'!D60 = 0,'Network Data'!G60 &gt; 0, 'Network Data'!T60 &gt; 0),SUBSTITUTE('Network Data'!B60," ","")&amp;" = "&amp;SUBSTITUTE('Network Data'!B60," ","")&amp;"_P",IF(AND('Network Data'!$C$6 = 1, 'Network Data'!C60 = 0, 'Network Data'!D60 = 0,'Network Data'!G60 &gt; 0, 'Network Data'!U60 &gt; 0),SUBSTITUTE('Network Data'!B60," ","")&amp;"_AE"&amp;" = "&amp;SUBSTITUTE('Network Data'!B60," ","")&amp;"_P"&amp;" + "&amp;SUBSTITUTE('Network Data'!B60," ","")&amp;"_R", IF(AND('Network Data'!$C$6 = 0, 'Network Data'!C60 = 0, 'Network Data'!D60 = 0,'Network Data'!G60 &gt; 0, 'Network Data'!U60 &gt; 0),SUBSTITUTE('Network Data'!B60," ","")&amp;" = "&amp;SUBSTITUTE('Network Data'!B60," ","")&amp;"_P",""))))</f>
        <v/>
      </c>
      <c r="BL54" t="str">
        <f xml:space="preserve"> IF('Network Data'!W60 &gt; 0, 'Network Data'!W60, "")</f>
        <v/>
      </c>
      <c r="BR54" t="str">
        <f>IF('Network Data'!V60&gt;0,SUBSTITUTE('Network Data'!V60, ",",""),"")</f>
        <v/>
      </c>
      <c r="BZ54" t="str">
        <f>IF(AND('Network Data'!$C$6=1,'Network Data'!C60=0,'Network Data'!D60=1,'Network Data'!G60&gt;0),SUBSTITUTE('Network Data'!B60," ","")&amp;"_GPP: CO2 -&gt; "&amp;SUBSTITUTE('Network Data'!B60," ",""),"")</f>
        <v/>
      </c>
      <c r="CB54" s="98"/>
      <c r="CD54" t="str">
        <f>IF(AND('Network Data'!$C$6 = 1,'Network Data'!C60 = 0, 'Network Data'!D60 = 1, 'Network Data'!G60 &gt; 0), SUBSTITUTE('Network Data'!B60, " ", "")&amp;"_R: "&amp;SUBSTITUTE('Network Data'!B60, " ", "")&amp;" -&gt; CO2", "")</f>
        <v/>
      </c>
      <c r="CE54" t="str">
        <f>IF(AND('Network Data'!$C$6 = 1,'Network Data'!C60 = 0, 'Network Data'!D60 = 0, 'Network Data'!G60 &gt; 0), SUBSTITUTE('Network Data'!B60, " ", "")&amp;"_R: "&amp;SUBSTITUTE('Network Data'!B60, " ", "")&amp;" -&gt; CO2", "")</f>
        <v/>
      </c>
      <c r="CG54" s="98"/>
      <c r="CI54" t="str">
        <f>IF(AND('Network Data'!C60 = 1, 'Network Data'!E60 = 1, 'Network Data'!G60 &gt; 0), SUBSTITUTE('Network Data'!B60, " ", "")&amp;"NLNode_IN: "&amp;SUBSTITUTE('Network Data'!B60, " ", "")&amp;"NLNodeInput -&gt; "&amp;SUBSTITUTE('Network Data'!B60, ",", "")&amp;"NLNode", IF(AND('Network Data'!C60 = 0, 'Network Data'!E60 = 1, 'Network Data'!G60 &gt; 0), SUBSTITUTE('Network Data'!B60, " ", "")&amp;"_IN: "&amp;SUBSTITUTE('Network Data'!B60, " ", "")&amp;"Input -&gt; "&amp;SUBSTITUTE('Network Data'!B60, ",", ""),""))</f>
        <v/>
      </c>
      <c r="CK54" s="98"/>
      <c r="CM54" t="str">
        <f>IF(AND('Network Data'!C60 = 1, 'Network Data'!F60 = 1, 'Network Data'!G60 &gt; 0), SUBSTITUTE('Network Data'!B60, " ", "")&amp;"NLNode_EX: "&amp;SUBSTITUTE('Network Data'!B60, " ", "")&amp;"NLNode -&gt; "&amp;SUBSTITUTE('Network Data'!B60, ",", "")&amp;"NLNodeExport", IF(AND('Network Data'!C60 = 0, 'Network Data'!F60 = 1, 'Network Data'!G60 &gt; 0), SUBSTITUTE('Network Data'!B60, " ", "")&amp;"_EX: "&amp;SUBSTITUTE('Network Data'!B60, " ", "")&amp;" -&gt; "&amp;SUBSTITUTE('Network Data'!B60, ",", "")&amp;"Export",""))</f>
        <v/>
      </c>
      <c r="CP54" t="str">
        <f>IF(AND('Network Data'!$C$6=1, 'Network Data'!C60=0,'Network Data'!D60=1,'Network Data'!G60&gt;0, 'Network Data'!L60&gt;0), SUBSTITUTE('Network Data'!B60," ",".")&amp;"_GPP &gt; "&amp;SUBSTITUTE('Network Data'!L60," ","."), IF(AND('Network Data'!$C$6=1, 'Network Data'!C60=0,'Network Data'!D60=0,'Network Data'!G60&gt;0, 'Network Data'!L60&gt;0), SUBSTITUTE('Network Data'!B60," ",".")&amp;"Q &gt; "&amp;SUBSTITUTE('Network Data'!L60," ","."), IF(AND('Network Data'!$C$6=0, 'Network Data'!C60=0,'Network Data'!D60=0,'Network Data'!G60&gt;0, 'Network Data'!L60&gt;0), SUBSTITUTE('Network Data'!B60," ",".")&amp;"Q &gt; "&amp;SUBSTITUTE('Network Data'!L60," ","."),"")))</f>
        <v/>
      </c>
      <c r="CQ54" t="str">
        <f>IF(AND('Network Data'!$C$6=1, 'Network Data'!C60=0,'Network Data'!D60=0,'Network Data'!G60&gt;0, 'Network Data'!L60&gt;0), SUBSTITUTE('Network Data'!B60," ",".")&amp;"Q &gt; "&amp;SUBSTITUTE('Network Data'!L60," ","."), IF(AND('Network Data'!$C$6=0, 'Network Data'!C60=0,'Network Data'!D60=0,'Network Data'!G60&gt;0, 'Network Data'!L60&gt;0), SUBSTITUTE('Network Data'!B60," ",".")&amp;"Q &gt; "&amp;SUBSTITUTE('Network Data'!L60," ","."),""))</f>
        <v/>
      </c>
      <c r="CR54" t="str">
        <f>IF(AND('Network Data'!$C$6=1, 'Network Data'!C60=0,'Network Data'!D60=1,'Network Data'!G60&gt;0, 'Network Data'!M60&gt;0), SUBSTITUTE('Network Data'!B60," ",".")&amp;"_GPP &lt; "&amp;SUBSTITUTE('Network Data'!M60," ","."),"")</f>
        <v/>
      </c>
      <c r="CS54" t="str">
        <f>IF(AND('Network Data'!$C$6=1, 'Network Data'!C60=0,'Network Data'!D60=0,'Network Data'!G60&gt;0, 'Network Data'!M60&gt;0), SUBSTITUTE('Network Data'!B60," ",".")&amp;"Q &lt; "&amp;SUBSTITUTE('Network Data'!M60," ","."),IF(AND('Network Data'!$C$6=0, 'Network Data'!C60=0,'Network Data'!D60=0,'Network Data'!G60&gt;0, 'Network Data'!M60&gt;0), SUBSTITUTE('Network Data'!B60," ",".")&amp;"Q &lt; "&amp;SUBSTITUTE('Network Data'!M60," ","."),""))</f>
        <v/>
      </c>
      <c r="CT54" t="str">
        <f>IF('Network Data'!M60&lt;'Network Data'!L60, "Warning, incompatible constraint", "" )</f>
        <v/>
      </c>
      <c r="CU54" t="str">
        <f>IF(AND('Network Data'!$C$6=1, 'Network Data'!C60 = 0, 'Network Data'!D60 = 1, 'Network Data'!G60 &gt; 0, 'Network Data'!N60&gt;0), SUBSTITUTE('Network Data'!B60, " ", ".")&amp;"_NPP"&amp;" &gt; "&amp;SUBSTITUTE('Network Data'!N60, ",","."), "")</f>
        <v/>
      </c>
      <c r="CV54" t="str">
        <f>IF(AND('Network Data'!$C$6=1, 'Network Data'!C60 = 0, 'Network Data'!D60 = 0, 'Network Data'!G60 &gt; 0, 'Network Data'!N60&gt;0), SUBSTITUTE('Network Data'!B60, " ", ".")&amp;"_P"&amp;" &gt; "&amp;SUBSTITUTE('Network Data'!N60, ",","."), IF(AND('Network Data'!$C$6=0, 'Network Data'!C60 = 0, 'Network Data'!G60 &gt; 0, 'Network Data'!N60&gt;0), SUBSTITUTE('Network Data'!B60, " ", ".")&amp;"_P"&amp;" &gt; "&amp;SUBSTITUTE('Network Data'!N60, ",","."),""))</f>
        <v/>
      </c>
      <c r="CW54" t="str">
        <f>IF(AND('Network Data'!$C$6=1, 'Network Data'!C60 = 0, 'Network Data'!D60 = 1, 'Network Data'!G60 &gt; 0, 'Network Data'!O60&gt;0), SUBSTITUTE('Network Data'!B60, " ", ".")&amp;"_NPP"&amp;" &lt; "&amp;SUBSTITUTE('Network Data'!O60, ",","."), "")</f>
        <v/>
      </c>
      <c r="CX54" t="str">
        <f>IF(AND('Network Data'!$C$6=1, 'Network Data'!C60 = 0, 'Network Data'!D60 = 0, 'Network Data'!G60 &gt; 0, 'Network Data'!O60&gt;0), SUBSTITUTE('Network Data'!B60, " ", ".")&amp;"_P"&amp;" &lt; "&amp;SUBSTITUTE('Network Data'!O60, ",","."), IF(AND('Network Data'!$C$6=0, 'Network Data'!C60 = 0, 'Network Data'!G60 &gt; 0, 'Network Data'!O60&gt;0), SUBSTITUTE('Network Data'!B60, " ", ".")&amp;"_P"&amp;" &lt; "&amp;SUBSTITUTE('Network Data'!O60, ",","."),""))</f>
        <v/>
      </c>
      <c r="CY54" t="str">
        <f>IF('Network Data'!O60&lt;'Network Data'!N60, "Warning, incompatible constraint", "" )</f>
        <v/>
      </c>
      <c r="CZ54" t="str">
        <f>IF(AND('Network Data'!$C$6 = 1, 'Network Data'!C60 = 0, 'Network Data'!D60 = 1, 'Network Data'!G60 &gt; 0, 'Network Data'!P60 &gt; 0), SUBSTITUTE('Network Data'!B60, " ", ".")&amp;"_R &gt; "&amp;SUBSTITUTE('Network Data'!P60, ",","."),"")</f>
        <v/>
      </c>
      <c r="DA54" t="str">
        <f>IF(AND('Network Data'!$C$6 = 1, 'Network Data'!C60 = 0, 'Network Data'!D60 = 0, 'Network Data'!G60 &gt; 0, 'Network Data'!P60 &gt; 0), SUBSTITUTE('Network Data'!B60, " ", ".")&amp;"_R &gt; "&amp;SUBSTITUTE('Network Data'!P60, ",","."),"")</f>
        <v/>
      </c>
      <c r="DB54" t="str">
        <f>IF(AND('Network Data'!$C$6 = 1, 'Network Data'!C60 = 0, 'Network Data'!D60 = 1, 'Network Data'!G60 &gt; 0, 'Network Data'!Q60 &gt; 0), SUBSTITUTE('Network Data'!B60, " ", ".")&amp;"_R &lt; "&amp;SUBSTITUTE('Network Data'!Q60, ",","."),"")</f>
        <v/>
      </c>
      <c r="DC54" t="str">
        <f>IF(AND('Network Data'!$C$6 = 1, 'Network Data'!C60 = 0, 'Network Data'!D60 = 0, 'Network Data'!G60 &gt; 0, 'Network Data'!Q60 &gt; 0), SUBSTITUTE('Network Data'!B60, " ", ".")&amp;"_R &lt; "&amp;SUBSTITUTE('Network Data'!Q60, ",","."),"")</f>
        <v/>
      </c>
      <c r="DD54" t="str">
        <f>IF(AND('Network Data'!$C$7 = 1, 'Network Data'!C60 = 0, 'Network Data'!D60 =1, 'Network Data'!G60 &gt; 0, 'Network Data'!R60 &gt; 0), SUBSTITUTE('Network Data'!B60, ",",".")&amp;"_U &gt; "&amp;SUBSTITUTE('Network Data'!R60, ",","."),"")</f>
        <v/>
      </c>
      <c r="DE54" t="str">
        <f>IF(AND('Network Data'!$C$7 = 1, 'Network Data'!C60 = 0, 'Network Data'!D60 =0, 'Network Data'!G60 &gt; 0, 'Network Data'!R60 &gt; 0), SUBSTITUTE('Network Data'!B60, ",",".")&amp;"_U &gt; "&amp;SUBSTITUTE('Network Data'!R60, ",","."),"")</f>
        <v/>
      </c>
      <c r="DF54" t="str">
        <f>IF(AND('Network Data'!$C$7 = 1, 'Network Data'!C60 = 0, 'Network Data'!D60 = 1, 'Network Data'!G60 &gt; 0, 'Network Data'!S60 &gt; 0), SUBSTITUTE('Network Data'!B60, ",",".")&amp;"_U &lt; "&amp;SUBSTITUTE('Network Data'!S60, ",","."),"")</f>
        <v/>
      </c>
      <c r="DG54" t="str">
        <f>IF(AND('Network Data'!$C$7 = 1, 'Network Data'!C60 = 0, 'Network Data'!D60 = 0, 'Network Data'!G60 &gt; 0, 'Network Data'!S60 &gt; 0), SUBSTITUTE('Network Data'!B60, ",",".")&amp;"_U &lt; "&amp;SUBSTITUTE('Network Data'!S60, ",","."),"")</f>
        <v/>
      </c>
      <c r="DJ54" t="str">
        <f>IF(AND('Network Data'!C60 = 0, 'Network Data'!E60 = 1,'Network Data'!G60 &gt; 0, 'Network Data'!H60 &gt; 0), SUBSTITUTE('Network Data'!B60, " ", ".")&amp;"_IN &gt; "&amp;SUBSTITUTE('Network Data'!H60,",","."), IF(AND('Network Data'!C60 = 1, 'Network Data'!E60 = 1,'Network Data'!G60 &gt; 0, 'Network Data'!H60 &gt; 0), SUBSTITUTE('Network Data'!B60, " ", ".")&amp;"NLNode_IN &gt; "&amp;SUBSTITUTE('Network Data'!H60,",","."), ""))</f>
        <v/>
      </c>
      <c r="DL54" t="str">
        <f>IF(AND('Network Data'!C60 = 0, 'Network Data'!E60 = 1,'Network Data'!G60 &gt; 0, 'Network Data'!I60 &gt; 0), SUBSTITUTE('Network Data'!B60, " ", ".")&amp;"_IN &lt; "&amp;SUBSTITUTE('Network Data'!I60,",","."), IF(AND('Network Data'!C60 = 1, 'Network Data'!E60 = 1,'Network Data'!G60 &gt; 0, 'Network Data'!H60 &gt; 0), SUBSTITUTE('Network Data'!B60, " ", ".")&amp;"NLNode_IN &lt; "&amp;SUBSTITUTE('Network Data'!I60,",","."), ""))</f>
        <v/>
      </c>
      <c r="DP54" t="str">
        <f>IF(AND('Network Data'!C60 = 0, 'Network Data'!F60 = 1,'Network Data'!G60 &gt; 0, 'Network Data'!J60 &gt; 0), SUBSTITUTE('Network Data'!B60, " ", ".")&amp;"_EX &gt; "&amp;SUBSTITUTE('Network Data'!J60,",","."), IF(AND('Network Data'!C60 = 1, 'Network Data'!F60 = 1,'Network Data'!G60 &gt; 0, 'Network Data'!J60 &gt; 0), SUBSTITUTE('Network Data'!B60, " ", ".")&amp;"NLNode_EX &gt; "&amp;SUBSTITUTE('Network Data'!J60,",","."), ""))</f>
        <v/>
      </c>
      <c r="DR54" t="str">
        <f>IF(AND('Network Data'!C60 = 0, 'Network Data'!F60 = 1,'Network Data'!G60 &gt; 0, 'Network Data'!K60 &gt; 0), SUBSTITUTE('Network Data'!B60, " ", ".")&amp;"_EX &lt; "&amp;SUBSTITUTE('Network Data'!K60,",","."), IF(AND('Network Data'!C60 = 1, 'Network Data'!F60 = 1,'Network Data'!G60 &gt; 0, 'Network Data'!K60 &gt; 0), SUBSTITUTE('Network Data'!B60, " ", ".")&amp;"NLNode_EX &lt; "&amp;SUBSTITUTE('Network Data'!K60,",","."), ""))</f>
        <v/>
      </c>
      <c r="DV54" t="str">
        <f>IF(AND('Network Data'!C60=0, 'Network Data'!D60=0, 'Network Data'!G60&gt;0, 'Network Data'!T60&gt;0), SUBSTITUTE('Network Data'!B60," ",".")&amp;"_AE &gt; "&amp;SUBSTITUTE('Network Data'!T60,",","."),"")</f>
        <v/>
      </c>
      <c r="DW54" t="str">
        <f>IF(AND('Network Data'!C60=0, 'Network Data'!D60=0, 'Network Data'!G60&gt;0, 'Network Data'!U60&gt;0), SUBSTITUTE('Network Data'!B60," ",".")&amp;"_AE &lt; "&amp;SUBSTITUTE('Network Data'!U60,",","."),"")</f>
        <v/>
      </c>
      <c r="EA54" t="str">
        <f>IF(AND('Network Data'!X60 &gt;0), 'Network Data'!X60, "")</f>
        <v/>
      </c>
      <c r="EB54" s="22"/>
      <c r="EC54" s="22"/>
      <c r="FD54"/>
      <c r="FE54"/>
      <c r="FF54"/>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row>
    <row r="55" spans="1:218" x14ac:dyDescent="0.3">
      <c r="A55" s="7">
        <v>50</v>
      </c>
      <c r="B55" t="str">
        <f>IF(AND('Network Data'!C61 = 0, 'Network Data'!G61 &gt;0), SUBSTITUTE('Network Data'!B61, " ", ""), IF(AND('Network Data'!C61 = 1, 'Network Data'!G61 &gt; 0), SUBSTITUTE('Network Data'!B61&amp;"NLNode", " ",""), ""))</f>
        <v/>
      </c>
      <c r="H55" s="98"/>
      <c r="AE55" t="str">
        <f>IF(AND('Network Data'!C61 = 0, 'Network Data'!G61 &gt;0), SUBSTITUTE('Network Data'!B61, " ", "")&amp;" = "&amp;SUBSTITUTE('Network Data'!G61, ",", "."), "")</f>
        <v/>
      </c>
      <c r="AF55" t="str">
        <f>IF(AND('Network Data'!C61 = 1, 'Network Data'!G61 &gt;0), SUBSTITUTE('Network Data'!B61, " ", "")&amp;"NLNode"&amp;" = "&amp;SUBSTITUTE('Network Data'!G61, ",", "."), "")</f>
        <v/>
      </c>
      <c r="AM55" t="str">
        <f>IF(AND('Network Data'!C61 = 0, 'Network Data'!G61 &gt; 0, 'Network Data'!E61 = 1), SUBSTITUTE('Network Data'!B61, " ", "")&amp;"Input", IF(AND('Network Data'!C61 = 1, 'Network Data'!G61 &gt; 0, 'Network Data'!E61 = 1), SUBSTITUTE('Network Data'!B61, " ", "")&amp;"NLNodeInput",""))</f>
        <v/>
      </c>
      <c r="AN55" t="str">
        <f>IF(AND('Network Data'!C61 = 0, 'Network Data'!G61 &gt; 0, 'Network Data'!F61 = 1), SUBSTITUTE('Network Data'!B61, " ", "")&amp;"Export", IF(AND('Network Data'!C61 = 1, 'Network Data'!G61 &gt; 0, 'Network Data'!F61 = 1), SUBSTITUTE('Network Data'!B61, " ", "")&amp;"NLNodeExport",""))</f>
        <v/>
      </c>
      <c r="AV55" t="str">
        <f>IF(AND('Network Data'!$C$6=1, 'Network Data'!C61 = 0, 'Network Data'!D61=1,'Network Data'!G61&gt;0,'Network Data'!E61=1), SUBSTITUTE('Network Data'!B61," ","")&amp;"_GPP"&amp;" = "&amp;"Flowto("&amp;SUBSTITUTE('Network Data'!B61," ","")&amp;")"&amp;" - "&amp;SUBSTITUTE('Network Data'!B61," ","")&amp;"_IN", IF(AND('Network Data'!$C$6=1, 'Network Data'!C61 = 0, 'Network Data'!D61=1,'Network Data'!G61&gt;0,'Network Data'!E61=0), SUBSTITUTE('Network Data'!B61," ","")&amp;"_GPP"&amp;" = "&amp;"Flowto("&amp;SUBSTITUTE('Network Data'!B61," ","")&amp;")", IF(OR('Network Data'!$C$6=1, 'Network Data'!$C$6=0), IF(AND('Network Data'!C61 = 0,'Network Data'!G61&gt;0,'Network Data'!E61=1), SUBSTITUTE('Network Data'!B61," ","")&amp;"_Q"&amp;" = "&amp;"Flowto("&amp;SUBSTITUTE('Network Data'!B61," ","")&amp;")"&amp;" - "&amp;SUBSTITUTE('Network Data'!B61," ","")&amp;"_IN", IF(AND('Network Data'!C61 = 0,'Network Data'!G61&gt;0,'Network Data'!E61=0), SUBSTITUTE('Network Data'!B61," ","")&amp;"_Q"&amp;" = "&amp;"Flowto("&amp;SUBSTITUTE('Network Data'!B61," ","")&amp;")","")))))</f>
        <v/>
      </c>
      <c r="AZ55" t="str">
        <f>IF(AND('Network Data'!$C$6=1,'Network Data'!$C$7=1,'Network Data'!C61 = 0,'Network Data'!D61 = 1,'Network Data'!G61&gt;0,'Network Data'!F61=1),SUBSTITUTE('Network Data'!B61," ","")&amp;"_NPP"&amp;" = Flowfrom("&amp;SUBSTITUTE('Network Data'!B61," ","")&amp;") - "&amp;SUBSTITUTE('Network Data'!B61," ","")&amp;"_R"&amp;" - "&amp;SUBSTITUTE('Network Data'!B61," ","")&amp;"_U"&amp;" - "&amp;SUBSTITUTE('Network Data'!B61," ","")&amp;"_EX", IF(AND('Network Data'!$C$6=1,'Network Data'!$C$7=0,'Network Data'!C61 = 0,'Network Data'!D61 = 1,'Network Data'!G61&gt;0,'Network Data'!F61=1),SUBSTITUTE('Network Data'!B61," ","")&amp;"_NPP"&amp;" = Flowfrom("&amp;SUBSTITUTE('Network Data'!B61," ","")&amp;") - "&amp;SUBSTITUTE('Network Data'!B61," ","")&amp;"_R - "&amp;SUBSTITUTE('Network Data'!B61," ","")&amp;"_EX", IF(AND('Network Data'!$C$6=0,'Network Data'!$C$7=1,'Network Data'!C61 = 0,'Network Data'!D61 = 1,'Network Data'!G61&gt;0,'Network Data'!F61=0),SUBSTITUTE('Network Data'!B61," ","")&amp;"_NPP"&amp;" = Flowfrom("&amp;SUBSTITUTE('Network Data'!B61," ","")&amp;") - "&amp;SUBSTITUTE('Network Data'!B61," ","")&amp;"_U - "&amp;SUBSTITUTE('Network Data'!B61," ","")&amp;"_EX", IF(AND('Network Data'!$C$6=1,'Network Data'!$C$7=0,'Network Data'!C61 = 0,'Network Data'!D61 = 1,'Network Data'!G61&gt;0,'Network Data'!F61=0),SUBSTITUTE('Network Data'!B61," ","")&amp;"_NPP"&amp;" = Flowfrom("&amp;SUBSTITUTE('Network Data'!B61," ","")&amp;") - "&amp;SUBSTITUTE('Network Data'!B61," ","")&amp;"_R", IF(AND('Network Data'!$C$6=0,'Network Data'!$C$7=0,'Network Data'!C61 = 0,'Network Data'!D61 = 1,'Network Data'!G61&gt;0,'Network Data'!F61=1),SUBSTITUTE('Network Data'!B61," ","")&amp;"_NPP"&amp;" = Flowfrom("&amp;SUBSTITUTE('Network Data'!B61," ","")&amp;") - "&amp;SUBSTITUTE('Network Data'!B61," ","")&amp;"_EX", IF(AND('Network Data'!$C$6=1,'Network Data'!$C$7=1,'Network Data'!C61 = 0,'Network Data'!D61 = 1,'Network Data'!G61&gt;0,'Network Data'!F61=0),SUBSTITUTE('Network Data'!B61," ","")&amp;"_NPP"&amp;" = Flowfrom("&amp;SUBSTITUTE('Network Data'!B61," ","")&amp;") - "&amp;SUBSTITUTE('Network Data'!B61," ","")&amp;"_R"&amp;" - "&amp;SUBSTITUTE('Network Data'!B61," ","")&amp;"_U", IF(AND('Network Data'!$C$6=0,'Network Data'!$C$7=0,'Network Data'!C61 = 0,'Network Data'!D61 = 1,'Network Data'!G61&gt;0,'Network Data'!F61=0),SUBSTITUTE('Network Data'!B61," ","")&amp;"_NPP"&amp;" = Flowfrom("&amp;SUBSTITUTE('Network Data'!B61," ","")&amp;") ", IF(AND('Network Data'!$C$6=1,'Network Data'!$C$7=1,'Network Data'!C61 = 0,'Network Data'!D61 = 0,'Network Data'!G61&gt;0,'Network Data'!F61=1),SUBSTITUTE('Network Data'!B61," ","")&amp;"_P"&amp;" = Flowfrom("&amp;SUBSTITUTE('Network Data'!B61," ","")&amp;") - "&amp;SUBSTITUTE('Network Data'!B61," ","")&amp;"_R"&amp;" - "&amp;SUBSTITUTE('Network Data'!B61," ","")&amp;"_U"&amp;" - "&amp;SUBSTITUTE('Network Data'!B61," ","")&amp;"_EX", IF(AND('Network Data'!$C$6=1,'Network Data'!$C$7=0,'Network Data'!C61 = 0,'Network Data'!D61 = 0,'Network Data'!G61&gt;0,'Network Data'!F61=1),SUBSTITUTE('Network Data'!B61," ","")&amp;"_P"&amp;" = Flowfrom("&amp;SUBSTITUTE('Network Data'!B61," ","")&amp;") - "&amp;SUBSTITUTE('Network Data'!B61," ","")&amp;"_R - "&amp;SUBSTITUTE('Network Data'!B61," ","")&amp;"_EX", IF(AND('Network Data'!$C$6=0,'Network Data'!$C$7=1,'Network Data'!C61 = 0,'Network Data'!D61 = 0,'Network Data'!G61&gt;0,'Network Data'!F61=0),SUBSTITUTE('Network Data'!B61," ","")&amp;"_P"&amp;" = Flowfrom("&amp;SUBSTITUTE('Network Data'!B61," ","")&amp;") - "&amp;SUBSTITUTE('Network Data'!B61," ","")&amp;"_U - "&amp;SUBSTITUTE('Network Data'!B61," ","")&amp;"_EX", IF(AND('Network Data'!$C$6=1,'Network Data'!$C$7=0,'Network Data'!C61 = 0,'Network Data'!D61 = 0,'Network Data'!G61&gt;0,'Network Data'!F61=0),SUBSTITUTE('Network Data'!B61," ","")&amp;"_P"&amp;" = Flowfrom("&amp;SUBSTITUTE('Network Data'!B61," ","")&amp;") - "&amp;SUBSTITUTE('Network Data'!B61," ","")&amp;"_R", IF(AND('Network Data'!$C$6=0,'Network Data'!$C$7=0,'Network Data'!C61 = 0,'Network Data'!D61 = 0,'Network Data'!G61&gt;0,'Network Data'!F61=1),SUBSTITUTE('Network Data'!B61," ","")&amp;"_P"&amp;" = Flowfrom("&amp;SUBSTITUTE('Network Data'!B61," ","")&amp;") - "&amp;SUBSTITUTE('Network Data'!B61," ","")&amp;"_EX", IF(AND('Network Data'!$C$6=1,'Network Data'!$C$7=1,'Network Data'!C61 = 0,'Network Data'!D61 = 0,'Network Data'!G61&gt;0,'Network Data'!F61=0),SUBSTITUTE('Network Data'!B61," ","")&amp;"_P"&amp;" = Flowfrom("&amp;SUBSTITUTE('Network Data'!B61," ","")&amp;") - "&amp;SUBSTITUTE('Network Data'!B61," ","")&amp;"_R"&amp;" - "&amp;SUBSTITUTE('Network Data'!B61," ","")&amp;"_U", IF(AND('Network Data'!$C$6=0,'Network Data'!$C$7=0,'Network Data'!C61 = 0,'Network Data'!D61 = 0,'Network Data'!G61&gt;0,'Network Data'!F61=0),SUBSTITUTE('Network Data'!B61," ","")&amp;"_P"&amp;" = Flowfrom("&amp;SUBSTITUTE('Network Data'!B61," ","")&amp;") ", ""))))))))))))))</f>
        <v/>
      </c>
      <c r="BD55" t="str">
        <f>IF(AND('Network Data'!$C$6=1,'Network Data'!$C$7=1,'Network Data'!C61 = 0, 'Network Data'!D61=1,'Network Data'!F61=1,'Network Data'!G61&gt;0), SUBSTITUTE('Network Data'!B61," ","")&amp;"_U"&amp;" = Flowto("&amp;SUBSTITUTE('Network Data'!B61," ","")&amp;") - "&amp;SUBSTITUTE('Network Data'!B61," ","")&amp;"_NPP"&amp;" - "&amp;SUBSTITUTE('Network Data'!B61," ","")&amp;"_R"&amp;" - "&amp;SUBSTITUTE('Network Data'!B61," ","")&amp;"_EX", IF(AND('Network Data'!$C$6=0,'Network Data'!$C$7=1,'Network Data'!C61 = 0, 'Network Data'!D61=1,'Network Data'!F61=1,'Network Data'!G61&gt;0), SUBSTITUTE('Network Data'!B61," ","")&amp;"_U"&amp;" = Flowto("&amp;SUBSTITUTE('Network Data'!B61," ","")&amp;") - "&amp;SUBSTITUTE('Network Data'!B61," ","")&amp;"_P"&amp;" - "&amp;SUBSTITUTE('Network Data'!B61," ","")&amp;"_EX", IF(AND('Network Data'!$C$6=0,'Network Data'!$C$7=1,'Network Data'!C61 = 0, 'Network Data'!D61=1,'Network Data'!F61=0,'Network Data'!G61&gt;0), SUBSTITUTE('Network Data'!B61," ","")&amp;"_U"&amp;" = Flowto("&amp;SUBSTITUTE('Network Data'!B61," ","")&amp;") - "&amp;SUBSTITUTE('Network Data'!B61," ","")&amp;"_P",IF(AND('Network Data'!$C$6=1,'Network Data'!$C$7=1,'Network Data'!C61 = 0, 'Network Data'!D61=0,'Network Data'!F61=1,'Network Data'!G61&gt;0), SUBSTITUTE('Network Data'!B61," ","")&amp;"_U"&amp;" = Flowto("&amp;SUBSTITUTE('Network Data'!B61," ","")&amp;") - "&amp;SUBSTITUTE('Network Data'!B61," ","")&amp;"_P"&amp;" - "&amp;SUBSTITUTE('Network Data'!B61," ","")&amp;"_R"&amp;" - "&amp;SUBSTITUTE('Network Data'!B61," ","")&amp;"_EX", IF(AND('Network Data'!$C$6=0,'Network Data'!$C$7=1,'Network Data'!C61 = 0, 'Network Data'!D61=0,'Network Data'!F61=1,'Network Data'!G61&gt;0), SUBSTITUTE('Network Data'!B61," ","")&amp;"_U"&amp;" = Flowto("&amp;SUBSTITUTE('Network Data'!B61," ","")&amp;") - "&amp;SUBSTITUTE('Network Data'!B61," ","")&amp;"_P"&amp;" - "&amp;SUBSTITUTE('Network Data'!B61," ","")&amp;"_EX", IF(AND('Network Data'!$C$6=0,'Network Data'!$C$7=1,'Network Data'!C61 = 0, 'Network Data'!D61=0,'Network Data'!F61=0,'Network Data'!G61&gt;0), SUBSTITUTE('Network Data'!B61," ","")&amp;"_U"&amp;" = Flowto("&amp;SUBSTITUTE('Network Data'!B61," ","")&amp;") - "&amp;SUBSTITUTE('Network Data'!B61," ","")&amp;"_P",IF(AND('Network Data'!$C$6=1,'Network Data'!$C$7=1,'Network Data'!C61 = 0, 'Network Data'!D61=0,'Network Data'!F61=0,'Network Data'!G61&gt;0), SUBSTITUTE('Network Data'!B61," ","")&amp;"_U"&amp;" = Flowto("&amp;SUBSTITUTE('Network Data'!B61," ","")&amp;") - "&amp;SUBSTITUTE('Network Data'!B61," ","")&amp;"_P - "&amp;SUBSTITUTE('Network Data'!B61," ","")&amp;"_R","")))))))</f>
        <v/>
      </c>
      <c r="BH55" t="str">
        <f>IF(AND('Network Data'!$C$6 = 1, 'Network Data'!C61 = 0, 'Network Data'!D61 = 0,'Network Data'!G61 &gt; 0, 'Network Data'!T61 &gt; 0),SUBSTITUTE('Network Data'!B61," ","")&amp;"_AE"&amp;" = "&amp;SUBSTITUTE('Network Data'!B61," ","")&amp;"_P"&amp;" + "&amp;SUBSTITUTE('Network Data'!B61," ","")&amp;"_R", IF(AND('Network Data'!$C$6 = 0, 'Network Data'!C61 = 0, 'Network Data'!D61 = 0,'Network Data'!G61 &gt; 0, 'Network Data'!T61 &gt; 0),SUBSTITUTE('Network Data'!B61," ","")&amp;" = "&amp;SUBSTITUTE('Network Data'!B61," ","")&amp;"_P",IF(AND('Network Data'!$C$6 = 1, 'Network Data'!C61 = 0, 'Network Data'!D61 = 0,'Network Data'!G61 &gt; 0, 'Network Data'!U61 &gt; 0),SUBSTITUTE('Network Data'!B61," ","")&amp;"_AE"&amp;" = "&amp;SUBSTITUTE('Network Data'!B61," ","")&amp;"_P"&amp;" + "&amp;SUBSTITUTE('Network Data'!B61," ","")&amp;"_R", IF(AND('Network Data'!$C$6 = 0, 'Network Data'!C61 = 0, 'Network Data'!D61 = 0,'Network Data'!G61 &gt; 0, 'Network Data'!U61 &gt; 0),SUBSTITUTE('Network Data'!B61," ","")&amp;" = "&amp;SUBSTITUTE('Network Data'!B61," ","")&amp;"_P",""))))</f>
        <v/>
      </c>
      <c r="BL55" t="str">
        <f xml:space="preserve"> IF('Network Data'!W61 &gt; 0, 'Network Data'!W61, "")</f>
        <v/>
      </c>
      <c r="BR55" t="str">
        <f>IF('Network Data'!V61&gt;0,SUBSTITUTE('Network Data'!V61, ",",""),"")</f>
        <v/>
      </c>
      <c r="BZ55" t="str">
        <f>IF(AND('Network Data'!$C$6=1,'Network Data'!C61=0,'Network Data'!D61=1,'Network Data'!G61&gt;0),SUBSTITUTE('Network Data'!B61," ","")&amp;"_GPP: CO2 -&gt; "&amp;SUBSTITUTE('Network Data'!B61," ",""),"")</f>
        <v/>
      </c>
      <c r="CB55" s="98"/>
      <c r="CD55" t="str">
        <f>IF(AND('Network Data'!$C$6 = 1,'Network Data'!C61 = 0, 'Network Data'!D61 = 1, 'Network Data'!G61 &gt; 0), SUBSTITUTE('Network Data'!B61, " ", "")&amp;"_R: "&amp;SUBSTITUTE('Network Data'!B61, " ", "")&amp;" -&gt; CO2", "")</f>
        <v/>
      </c>
      <c r="CE55" t="str">
        <f>IF(AND('Network Data'!$C$6 = 1,'Network Data'!C61 = 0, 'Network Data'!D61 = 0, 'Network Data'!G61 &gt; 0), SUBSTITUTE('Network Data'!B61, " ", "")&amp;"_R: "&amp;SUBSTITUTE('Network Data'!B61, " ", "")&amp;" -&gt; CO2", "")</f>
        <v/>
      </c>
      <c r="CG55" s="98"/>
      <c r="CI55" t="str">
        <f>IF(AND('Network Data'!C61 = 1, 'Network Data'!E61 = 1, 'Network Data'!G61 &gt; 0), SUBSTITUTE('Network Data'!B61, " ", "")&amp;"NLNode_IN: "&amp;SUBSTITUTE('Network Data'!B61, " ", "")&amp;"NLNodeInput -&gt; "&amp;SUBSTITUTE('Network Data'!B61, ",", "")&amp;"NLNode", IF(AND('Network Data'!C61 = 0, 'Network Data'!E61 = 1, 'Network Data'!G61 &gt; 0), SUBSTITUTE('Network Data'!B61, " ", "")&amp;"_IN: "&amp;SUBSTITUTE('Network Data'!B61, " ", "")&amp;"Input -&gt; "&amp;SUBSTITUTE('Network Data'!B61, ",", ""),""))</f>
        <v/>
      </c>
      <c r="CK55" s="98"/>
      <c r="CM55" t="str">
        <f>IF(AND('Network Data'!C61 = 1, 'Network Data'!F61 = 1, 'Network Data'!G61 &gt; 0), SUBSTITUTE('Network Data'!B61, " ", "")&amp;"NLNode_EX: "&amp;SUBSTITUTE('Network Data'!B61, " ", "")&amp;"NLNode -&gt; "&amp;SUBSTITUTE('Network Data'!B61, ",", "")&amp;"NLNodeExport", IF(AND('Network Data'!C61 = 0, 'Network Data'!F61 = 1, 'Network Data'!G61 &gt; 0), SUBSTITUTE('Network Data'!B61, " ", "")&amp;"_EX: "&amp;SUBSTITUTE('Network Data'!B61, " ", "")&amp;" -&gt; "&amp;SUBSTITUTE('Network Data'!B61, ",", "")&amp;"Export",""))</f>
        <v/>
      </c>
      <c r="CP55" t="str">
        <f>IF(AND('Network Data'!$C$6=1, 'Network Data'!C61=0,'Network Data'!D61=1,'Network Data'!G61&gt;0, 'Network Data'!L61&gt;0), SUBSTITUTE('Network Data'!B61," ",".")&amp;"_GPP &gt; "&amp;SUBSTITUTE('Network Data'!L61," ","."), IF(AND('Network Data'!$C$6=1, 'Network Data'!C61=0,'Network Data'!D61=0,'Network Data'!G61&gt;0, 'Network Data'!L61&gt;0), SUBSTITUTE('Network Data'!B61," ",".")&amp;"Q &gt; "&amp;SUBSTITUTE('Network Data'!L61," ","."), IF(AND('Network Data'!$C$6=0, 'Network Data'!C61=0,'Network Data'!D61=0,'Network Data'!G61&gt;0, 'Network Data'!L61&gt;0), SUBSTITUTE('Network Data'!B61," ",".")&amp;"Q &gt; "&amp;SUBSTITUTE('Network Data'!L61," ","."),"")))</f>
        <v/>
      </c>
      <c r="CQ55" t="str">
        <f>IF(AND('Network Data'!$C$6=1, 'Network Data'!C61=0,'Network Data'!D61=0,'Network Data'!G61&gt;0, 'Network Data'!L61&gt;0), SUBSTITUTE('Network Data'!B61," ",".")&amp;"Q &gt; "&amp;SUBSTITUTE('Network Data'!L61," ","."), IF(AND('Network Data'!$C$6=0, 'Network Data'!C61=0,'Network Data'!D61=0,'Network Data'!G61&gt;0, 'Network Data'!L61&gt;0), SUBSTITUTE('Network Data'!B61," ",".")&amp;"Q &gt; "&amp;SUBSTITUTE('Network Data'!L61," ","."),""))</f>
        <v/>
      </c>
      <c r="CR55" t="str">
        <f>IF(AND('Network Data'!$C$6=1, 'Network Data'!C61=0,'Network Data'!D61=1,'Network Data'!G61&gt;0, 'Network Data'!M61&gt;0), SUBSTITUTE('Network Data'!B61," ",".")&amp;"_GPP &lt; "&amp;SUBSTITUTE('Network Data'!M61," ","."),"")</f>
        <v/>
      </c>
      <c r="CS55" t="str">
        <f>IF(AND('Network Data'!$C$6=1, 'Network Data'!C61=0,'Network Data'!D61=0,'Network Data'!G61&gt;0, 'Network Data'!M61&gt;0), SUBSTITUTE('Network Data'!B61," ",".")&amp;"Q &lt; "&amp;SUBSTITUTE('Network Data'!M61," ","."),IF(AND('Network Data'!$C$6=0, 'Network Data'!C61=0,'Network Data'!D61=0,'Network Data'!G61&gt;0, 'Network Data'!M61&gt;0), SUBSTITUTE('Network Data'!B61," ",".")&amp;"Q &lt; "&amp;SUBSTITUTE('Network Data'!M61," ","."),""))</f>
        <v/>
      </c>
      <c r="CT55" t="str">
        <f>IF('Network Data'!M61&lt;'Network Data'!L61, "Warning, incompatible constraint", "" )</f>
        <v/>
      </c>
      <c r="CU55" t="str">
        <f>IF(AND('Network Data'!$C$6=1, 'Network Data'!C61 = 0, 'Network Data'!D61 = 1, 'Network Data'!G61 &gt; 0, 'Network Data'!N61&gt;0), SUBSTITUTE('Network Data'!B61, " ", ".")&amp;"_NPP"&amp;" &gt; "&amp;SUBSTITUTE('Network Data'!N61, ",","."), "")</f>
        <v/>
      </c>
      <c r="CV55" t="str">
        <f>IF(AND('Network Data'!$C$6=1, 'Network Data'!C61 = 0, 'Network Data'!D61 = 0, 'Network Data'!G61 &gt; 0, 'Network Data'!N61&gt;0), SUBSTITUTE('Network Data'!B61, " ", ".")&amp;"_P"&amp;" &gt; "&amp;SUBSTITUTE('Network Data'!N61, ",","."), IF(AND('Network Data'!$C$6=0, 'Network Data'!C61 = 0, 'Network Data'!G61 &gt; 0, 'Network Data'!N61&gt;0), SUBSTITUTE('Network Data'!B61, " ", ".")&amp;"_P"&amp;" &gt; "&amp;SUBSTITUTE('Network Data'!N61, ",","."),""))</f>
        <v/>
      </c>
      <c r="CW55" t="str">
        <f>IF(AND('Network Data'!$C$6=1, 'Network Data'!C61 = 0, 'Network Data'!D61 = 1, 'Network Data'!G61 &gt; 0, 'Network Data'!O61&gt;0), SUBSTITUTE('Network Data'!B61, " ", ".")&amp;"_NPP"&amp;" &lt; "&amp;SUBSTITUTE('Network Data'!O61, ",","."), "")</f>
        <v/>
      </c>
      <c r="CX55" t="str">
        <f>IF(AND('Network Data'!$C$6=1, 'Network Data'!C61 = 0, 'Network Data'!D61 = 0, 'Network Data'!G61 &gt; 0, 'Network Data'!O61&gt;0), SUBSTITUTE('Network Data'!B61, " ", ".")&amp;"_P"&amp;" &lt; "&amp;SUBSTITUTE('Network Data'!O61, ",","."), IF(AND('Network Data'!$C$6=0, 'Network Data'!C61 = 0, 'Network Data'!G61 &gt; 0, 'Network Data'!O61&gt;0), SUBSTITUTE('Network Data'!B61, " ", ".")&amp;"_P"&amp;" &lt; "&amp;SUBSTITUTE('Network Data'!O61, ",","."),""))</f>
        <v/>
      </c>
      <c r="CY55" t="str">
        <f>IF('Network Data'!O61&lt;'Network Data'!N61, "Warning, incompatible constraint", "" )</f>
        <v/>
      </c>
      <c r="CZ55" t="str">
        <f>IF(AND('Network Data'!$C$6 = 1, 'Network Data'!C61 = 0, 'Network Data'!D61 = 1, 'Network Data'!G61 &gt; 0, 'Network Data'!P61 &gt; 0), SUBSTITUTE('Network Data'!B61, " ", ".")&amp;"_R &gt; "&amp;SUBSTITUTE('Network Data'!P61, ",","."),"")</f>
        <v/>
      </c>
      <c r="DA55" t="str">
        <f>IF(AND('Network Data'!$C$6 = 1, 'Network Data'!C61 = 0, 'Network Data'!D61 = 0, 'Network Data'!G61 &gt; 0, 'Network Data'!P61 &gt; 0), SUBSTITUTE('Network Data'!B61, " ", ".")&amp;"_R &gt; "&amp;SUBSTITUTE('Network Data'!P61, ",","."),"")</f>
        <v/>
      </c>
      <c r="DB55" t="str">
        <f>IF(AND('Network Data'!$C$6 = 1, 'Network Data'!C61 = 0, 'Network Data'!D61 = 1, 'Network Data'!G61 &gt; 0, 'Network Data'!Q61 &gt; 0), SUBSTITUTE('Network Data'!B61, " ", ".")&amp;"_R &lt; "&amp;SUBSTITUTE('Network Data'!Q61, ",","."),"")</f>
        <v/>
      </c>
      <c r="DC55" t="str">
        <f>IF(AND('Network Data'!$C$6 = 1, 'Network Data'!C61 = 0, 'Network Data'!D61 = 0, 'Network Data'!G61 &gt; 0, 'Network Data'!Q61 &gt; 0), SUBSTITUTE('Network Data'!B61, " ", ".")&amp;"_R &lt; "&amp;SUBSTITUTE('Network Data'!Q61, ",","."),"")</f>
        <v/>
      </c>
      <c r="DD55" t="str">
        <f>IF(AND('Network Data'!$C$7 = 1, 'Network Data'!C61 = 0, 'Network Data'!D61 =1, 'Network Data'!G61 &gt; 0, 'Network Data'!R61 &gt; 0), SUBSTITUTE('Network Data'!B61, ",",".")&amp;"_U &gt; "&amp;SUBSTITUTE('Network Data'!R61, ",","."),"")</f>
        <v/>
      </c>
      <c r="DE55" t="str">
        <f>IF(AND('Network Data'!$C$7 = 1, 'Network Data'!C61 = 0, 'Network Data'!D61 =0, 'Network Data'!G61 &gt; 0, 'Network Data'!R61 &gt; 0), SUBSTITUTE('Network Data'!B61, ",",".")&amp;"_U &gt; "&amp;SUBSTITUTE('Network Data'!R61, ",","."),"")</f>
        <v/>
      </c>
      <c r="DF55" t="str">
        <f>IF(AND('Network Data'!$C$7 = 1, 'Network Data'!C61 = 0, 'Network Data'!D61 = 1, 'Network Data'!G61 &gt; 0, 'Network Data'!S61 &gt; 0), SUBSTITUTE('Network Data'!B61, ",",".")&amp;"_U &lt; "&amp;SUBSTITUTE('Network Data'!S61, ",","."),"")</f>
        <v/>
      </c>
      <c r="DG55" t="str">
        <f>IF(AND('Network Data'!$C$7 = 1, 'Network Data'!C61 = 0, 'Network Data'!D61 = 0, 'Network Data'!G61 &gt; 0, 'Network Data'!S61 &gt; 0), SUBSTITUTE('Network Data'!B61, ",",".")&amp;"_U &lt; "&amp;SUBSTITUTE('Network Data'!S61, ",","."),"")</f>
        <v/>
      </c>
      <c r="DJ55" t="str">
        <f>IF(AND('Network Data'!C61 = 0, 'Network Data'!E61 = 1,'Network Data'!G61 &gt; 0, 'Network Data'!H61 &gt; 0), SUBSTITUTE('Network Data'!B61, " ", ".")&amp;"_IN &gt; "&amp;SUBSTITUTE('Network Data'!H61,",","."), IF(AND('Network Data'!C61 = 1, 'Network Data'!E61 = 1,'Network Data'!G61 &gt; 0, 'Network Data'!H61 &gt; 0), SUBSTITUTE('Network Data'!B61, " ", ".")&amp;"NLNode_IN &gt; "&amp;SUBSTITUTE('Network Data'!H61,",","."), ""))</f>
        <v/>
      </c>
      <c r="DL55" t="str">
        <f>IF(AND('Network Data'!C61 = 0, 'Network Data'!E61 = 1,'Network Data'!G61 &gt; 0, 'Network Data'!I61 &gt; 0), SUBSTITUTE('Network Data'!B61, " ", ".")&amp;"_IN &lt; "&amp;SUBSTITUTE('Network Data'!I61,",","."), IF(AND('Network Data'!C61 = 1, 'Network Data'!E61 = 1,'Network Data'!G61 &gt; 0, 'Network Data'!H61 &gt; 0), SUBSTITUTE('Network Data'!B61, " ", ".")&amp;"NLNode_IN &lt; "&amp;SUBSTITUTE('Network Data'!I61,",","."), ""))</f>
        <v/>
      </c>
      <c r="DP55" t="str">
        <f>IF(AND('Network Data'!C61 = 0, 'Network Data'!F61 = 1,'Network Data'!G61 &gt; 0, 'Network Data'!J61 &gt; 0), SUBSTITUTE('Network Data'!B61, " ", ".")&amp;"_EX &gt; "&amp;SUBSTITUTE('Network Data'!J61,",","."), IF(AND('Network Data'!C61 = 1, 'Network Data'!F61 = 1,'Network Data'!G61 &gt; 0, 'Network Data'!J61 &gt; 0), SUBSTITUTE('Network Data'!B61, " ", ".")&amp;"NLNode_EX &gt; "&amp;SUBSTITUTE('Network Data'!J61,",","."), ""))</f>
        <v/>
      </c>
      <c r="DR55" t="str">
        <f>IF(AND('Network Data'!C61 = 0, 'Network Data'!F61 = 1,'Network Data'!G61 &gt; 0, 'Network Data'!K61 &gt; 0), SUBSTITUTE('Network Data'!B61, " ", ".")&amp;"_EX &lt; "&amp;SUBSTITUTE('Network Data'!K61,",","."), IF(AND('Network Data'!C61 = 1, 'Network Data'!F61 = 1,'Network Data'!G61 &gt; 0, 'Network Data'!K61 &gt; 0), SUBSTITUTE('Network Data'!B61, " ", ".")&amp;"NLNode_EX &lt; "&amp;SUBSTITUTE('Network Data'!K61,",","."), ""))</f>
        <v/>
      </c>
      <c r="DV55" t="str">
        <f>IF(AND('Network Data'!C61=0, 'Network Data'!D61=0, 'Network Data'!G61&gt;0, 'Network Data'!T61&gt;0), SUBSTITUTE('Network Data'!B61," ",".")&amp;"_AE &gt; "&amp;SUBSTITUTE('Network Data'!T61,",","."),"")</f>
        <v/>
      </c>
      <c r="DW55" t="str">
        <f>IF(AND('Network Data'!C61=0, 'Network Data'!D61=0, 'Network Data'!G61&gt;0, 'Network Data'!U61&gt;0), SUBSTITUTE('Network Data'!B61," ",".")&amp;"_AE &lt; "&amp;SUBSTITUTE('Network Data'!U61,",","."),"")</f>
        <v/>
      </c>
      <c r="EA55" t="str">
        <f>IF(AND('Network Data'!X61 &gt;0), 'Network Data'!X61, "")</f>
        <v/>
      </c>
      <c r="EB55" s="22"/>
      <c r="EC55" s="22"/>
      <c r="FD55"/>
      <c r="FE55"/>
      <c r="FF55"/>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row>
    <row r="56" spans="1:218" x14ac:dyDescent="0.3">
      <c r="A56" s="7">
        <v>51</v>
      </c>
      <c r="B56" t="str">
        <f>IF(AND('Network Data'!C62 = 0, 'Network Data'!G62 &gt;0), SUBSTITUTE('Network Data'!B62, " ", ""), IF(AND('Network Data'!C62 = 1, 'Network Data'!G62 &gt; 0), SUBSTITUTE('Network Data'!B62&amp;"NLNode", " ",""), ""))</f>
        <v/>
      </c>
      <c r="H56" s="98"/>
      <c r="AE56" t="str">
        <f>IF(AND('Network Data'!C62 = 0, 'Network Data'!G62 &gt;0), SUBSTITUTE('Network Data'!B62, " ", "")&amp;" = "&amp;SUBSTITUTE('Network Data'!G62, ",", "."), "")</f>
        <v/>
      </c>
      <c r="AF56" t="str">
        <f>IF(AND('Network Data'!C62 = 1, 'Network Data'!G62 &gt;0), SUBSTITUTE('Network Data'!B62, " ", "")&amp;"NLNode"&amp;" = "&amp;SUBSTITUTE('Network Data'!G62, ",", "."), "")</f>
        <v/>
      </c>
      <c r="AM56" t="str">
        <f>IF(AND('Network Data'!C62 = 0, 'Network Data'!G62 &gt; 0, 'Network Data'!E62 = 1), SUBSTITUTE('Network Data'!B62, " ", "")&amp;"Input", IF(AND('Network Data'!C62 = 1, 'Network Data'!G62 &gt; 0, 'Network Data'!E62 = 1), SUBSTITUTE('Network Data'!B62, " ", "")&amp;"NLNodeInput",""))</f>
        <v/>
      </c>
      <c r="AN56" t="str">
        <f>IF(AND('Network Data'!C62 = 0, 'Network Data'!G62 &gt; 0, 'Network Data'!F62 = 1), SUBSTITUTE('Network Data'!B62, " ", "")&amp;"Export", IF(AND('Network Data'!C62 = 1, 'Network Data'!G62 &gt; 0, 'Network Data'!F62 = 1), SUBSTITUTE('Network Data'!B62, " ", "")&amp;"NLNodeExport",""))</f>
        <v/>
      </c>
      <c r="AV56" t="str">
        <f>IF(AND('Network Data'!$C$6=1, 'Network Data'!C62 = 0, 'Network Data'!D62=1,'Network Data'!G62&gt;0,'Network Data'!E62=1), SUBSTITUTE('Network Data'!B62," ","")&amp;"_GPP"&amp;" = "&amp;"Flowto("&amp;SUBSTITUTE('Network Data'!B62," ","")&amp;")"&amp;" - "&amp;SUBSTITUTE('Network Data'!B62," ","")&amp;"_IN", IF(AND('Network Data'!$C$6=1, 'Network Data'!C62 = 0, 'Network Data'!D62=1,'Network Data'!G62&gt;0,'Network Data'!E62=0), SUBSTITUTE('Network Data'!B62," ","")&amp;"_GPP"&amp;" = "&amp;"Flowto("&amp;SUBSTITUTE('Network Data'!B62," ","")&amp;")", IF(OR('Network Data'!$C$6=1, 'Network Data'!$C$6=0), IF(AND('Network Data'!C62 = 0,'Network Data'!G62&gt;0,'Network Data'!E62=1), SUBSTITUTE('Network Data'!B62," ","")&amp;"_Q"&amp;" = "&amp;"Flowto("&amp;SUBSTITUTE('Network Data'!B62," ","")&amp;")"&amp;" - "&amp;SUBSTITUTE('Network Data'!B62," ","")&amp;"_IN", IF(AND('Network Data'!C62 = 0,'Network Data'!G62&gt;0,'Network Data'!E62=0), SUBSTITUTE('Network Data'!B62," ","")&amp;"_Q"&amp;" = "&amp;"Flowto("&amp;SUBSTITUTE('Network Data'!B62," ","")&amp;")","")))))</f>
        <v/>
      </c>
      <c r="AZ56" t="str">
        <f>IF(AND('Network Data'!$C$6=1,'Network Data'!$C$7=1,'Network Data'!C62 = 0,'Network Data'!D62 = 1,'Network Data'!G62&gt;0,'Network Data'!F62=1),SUBSTITUTE('Network Data'!B62," ","")&amp;"_NPP"&amp;" = Flowfrom("&amp;SUBSTITUTE('Network Data'!B62," ","")&amp;") - "&amp;SUBSTITUTE('Network Data'!B62," ","")&amp;"_R"&amp;" - "&amp;SUBSTITUTE('Network Data'!B62," ","")&amp;"_U"&amp;" - "&amp;SUBSTITUTE('Network Data'!B62," ","")&amp;"_EX", IF(AND('Network Data'!$C$6=1,'Network Data'!$C$7=0,'Network Data'!C62 = 0,'Network Data'!D62 = 1,'Network Data'!G62&gt;0,'Network Data'!F62=1),SUBSTITUTE('Network Data'!B62," ","")&amp;"_NPP"&amp;" = Flowfrom("&amp;SUBSTITUTE('Network Data'!B62," ","")&amp;") - "&amp;SUBSTITUTE('Network Data'!B62," ","")&amp;"_R - "&amp;SUBSTITUTE('Network Data'!B62," ","")&amp;"_EX", IF(AND('Network Data'!$C$6=0,'Network Data'!$C$7=1,'Network Data'!C62 = 0,'Network Data'!D62 = 1,'Network Data'!G62&gt;0,'Network Data'!F62=0),SUBSTITUTE('Network Data'!B62," ","")&amp;"_NPP"&amp;" = Flowfrom("&amp;SUBSTITUTE('Network Data'!B62," ","")&amp;") - "&amp;SUBSTITUTE('Network Data'!B62," ","")&amp;"_U - "&amp;SUBSTITUTE('Network Data'!B62," ","")&amp;"_EX", IF(AND('Network Data'!$C$6=1,'Network Data'!$C$7=0,'Network Data'!C62 = 0,'Network Data'!D62 = 1,'Network Data'!G62&gt;0,'Network Data'!F62=0),SUBSTITUTE('Network Data'!B62," ","")&amp;"_NPP"&amp;" = Flowfrom("&amp;SUBSTITUTE('Network Data'!B62," ","")&amp;") - "&amp;SUBSTITUTE('Network Data'!B62," ","")&amp;"_R", IF(AND('Network Data'!$C$6=0,'Network Data'!$C$7=0,'Network Data'!C62 = 0,'Network Data'!D62 = 1,'Network Data'!G62&gt;0,'Network Data'!F62=1),SUBSTITUTE('Network Data'!B62," ","")&amp;"_NPP"&amp;" = Flowfrom("&amp;SUBSTITUTE('Network Data'!B62," ","")&amp;") - "&amp;SUBSTITUTE('Network Data'!B62," ","")&amp;"_EX", IF(AND('Network Data'!$C$6=1,'Network Data'!$C$7=1,'Network Data'!C62 = 0,'Network Data'!D62 = 1,'Network Data'!G62&gt;0,'Network Data'!F62=0),SUBSTITUTE('Network Data'!B62," ","")&amp;"_NPP"&amp;" = Flowfrom("&amp;SUBSTITUTE('Network Data'!B62," ","")&amp;") - "&amp;SUBSTITUTE('Network Data'!B62," ","")&amp;"_R"&amp;" - "&amp;SUBSTITUTE('Network Data'!B62," ","")&amp;"_U", IF(AND('Network Data'!$C$6=0,'Network Data'!$C$7=0,'Network Data'!C62 = 0,'Network Data'!D62 = 1,'Network Data'!G62&gt;0,'Network Data'!F62=0),SUBSTITUTE('Network Data'!B62," ","")&amp;"_NPP"&amp;" = Flowfrom("&amp;SUBSTITUTE('Network Data'!B62," ","")&amp;") ", IF(AND('Network Data'!$C$6=1,'Network Data'!$C$7=1,'Network Data'!C62 = 0,'Network Data'!D62 = 0,'Network Data'!G62&gt;0,'Network Data'!F62=1),SUBSTITUTE('Network Data'!B62," ","")&amp;"_P"&amp;" = Flowfrom("&amp;SUBSTITUTE('Network Data'!B62," ","")&amp;") - "&amp;SUBSTITUTE('Network Data'!B62," ","")&amp;"_R"&amp;" - "&amp;SUBSTITUTE('Network Data'!B62," ","")&amp;"_U"&amp;" - "&amp;SUBSTITUTE('Network Data'!B62," ","")&amp;"_EX", IF(AND('Network Data'!$C$6=1,'Network Data'!$C$7=0,'Network Data'!C62 = 0,'Network Data'!D62 = 0,'Network Data'!G62&gt;0,'Network Data'!F62=1),SUBSTITUTE('Network Data'!B62," ","")&amp;"_P"&amp;" = Flowfrom("&amp;SUBSTITUTE('Network Data'!B62," ","")&amp;") - "&amp;SUBSTITUTE('Network Data'!B62," ","")&amp;"_R - "&amp;SUBSTITUTE('Network Data'!B62," ","")&amp;"_EX", IF(AND('Network Data'!$C$6=0,'Network Data'!$C$7=1,'Network Data'!C62 = 0,'Network Data'!D62 = 0,'Network Data'!G62&gt;0,'Network Data'!F62=0),SUBSTITUTE('Network Data'!B62," ","")&amp;"_P"&amp;" = Flowfrom("&amp;SUBSTITUTE('Network Data'!B62," ","")&amp;") - "&amp;SUBSTITUTE('Network Data'!B62," ","")&amp;"_U - "&amp;SUBSTITUTE('Network Data'!B62," ","")&amp;"_EX", IF(AND('Network Data'!$C$6=1,'Network Data'!$C$7=0,'Network Data'!C62 = 0,'Network Data'!D62 = 0,'Network Data'!G62&gt;0,'Network Data'!F62=0),SUBSTITUTE('Network Data'!B62," ","")&amp;"_P"&amp;" = Flowfrom("&amp;SUBSTITUTE('Network Data'!B62," ","")&amp;") - "&amp;SUBSTITUTE('Network Data'!B62," ","")&amp;"_R", IF(AND('Network Data'!$C$6=0,'Network Data'!$C$7=0,'Network Data'!C62 = 0,'Network Data'!D62 = 0,'Network Data'!G62&gt;0,'Network Data'!F62=1),SUBSTITUTE('Network Data'!B62," ","")&amp;"_P"&amp;" = Flowfrom("&amp;SUBSTITUTE('Network Data'!B62," ","")&amp;") - "&amp;SUBSTITUTE('Network Data'!B62," ","")&amp;"_EX", IF(AND('Network Data'!$C$6=1,'Network Data'!$C$7=1,'Network Data'!C62 = 0,'Network Data'!D62 = 0,'Network Data'!G62&gt;0,'Network Data'!F62=0),SUBSTITUTE('Network Data'!B62," ","")&amp;"_P"&amp;" = Flowfrom("&amp;SUBSTITUTE('Network Data'!B62," ","")&amp;") - "&amp;SUBSTITUTE('Network Data'!B62," ","")&amp;"_R"&amp;" - "&amp;SUBSTITUTE('Network Data'!B62," ","")&amp;"_U", IF(AND('Network Data'!$C$6=0,'Network Data'!$C$7=0,'Network Data'!C62 = 0,'Network Data'!D62 = 0,'Network Data'!G62&gt;0,'Network Data'!F62=0),SUBSTITUTE('Network Data'!B62," ","")&amp;"_P"&amp;" = Flowfrom("&amp;SUBSTITUTE('Network Data'!B62," ","")&amp;") ", ""))))))))))))))</f>
        <v/>
      </c>
      <c r="BD56" t="str">
        <f>IF(AND('Network Data'!$C$6=1,'Network Data'!$C$7=1,'Network Data'!C62 = 0, 'Network Data'!D62=1,'Network Data'!F62=1,'Network Data'!G62&gt;0), SUBSTITUTE('Network Data'!B62," ","")&amp;"_U"&amp;" = Flowto("&amp;SUBSTITUTE('Network Data'!B62," ","")&amp;") - "&amp;SUBSTITUTE('Network Data'!B62," ","")&amp;"_NPP"&amp;" - "&amp;SUBSTITUTE('Network Data'!B62," ","")&amp;"_R"&amp;" - "&amp;SUBSTITUTE('Network Data'!B62," ","")&amp;"_EX", IF(AND('Network Data'!$C$6=0,'Network Data'!$C$7=1,'Network Data'!C62 = 0, 'Network Data'!D62=1,'Network Data'!F62=1,'Network Data'!G62&gt;0), SUBSTITUTE('Network Data'!B62," ","")&amp;"_U"&amp;" = Flowto("&amp;SUBSTITUTE('Network Data'!B62," ","")&amp;") - "&amp;SUBSTITUTE('Network Data'!B62," ","")&amp;"_P"&amp;" - "&amp;SUBSTITUTE('Network Data'!B62," ","")&amp;"_EX", IF(AND('Network Data'!$C$6=0,'Network Data'!$C$7=1,'Network Data'!C62 = 0, 'Network Data'!D62=1,'Network Data'!F62=0,'Network Data'!G62&gt;0), SUBSTITUTE('Network Data'!B62," ","")&amp;"_U"&amp;" = Flowto("&amp;SUBSTITUTE('Network Data'!B62," ","")&amp;") - "&amp;SUBSTITUTE('Network Data'!B62," ","")&amp;"_P",IF(AND('Network Data'!$C$6=1,'Network Data'!$C$7=1,'Network Data'!C62 = 0, 'Network Data'!D62=0,'Network Data'!F62=1,'Network Data'!G62&gt;0), SUBSTITUTE('Network Data'!B62," ","")&amp;"_U"&amp;" = Flowto("&amp;SUBSTITUTE('Network Data'!B62," ","")&amp;") - "&amp;SUBSTITUTE('Network Data'!B62," ","")&amp;"_P"&amp;" - "&amp;SUBSTITUTE('Network Data'!B62," ","")&amp;"_R"&amp;" - "&amp;SUBSTITUTE('Network Data'!B62," ","")&amp;"_EX", IF(AND('Network Data'!$C$6=0,'Network Data'!$C$7=1,'Network Data'!C62 = 0, 'Network Data'!D62=0,'Network Data'!F62=1,'Network Data'!G62&gt;0), SUBSTITUTE('Network Data'!B62," ","")&amp;"_U"&amp;" = Flowto("&amp;SUBSTITUTE('Network Data'!B62," ","")&amp;") - "&amp;SUBSTITUTE('Network Data'!B62," ","")&amp;"_P"&amp;" - "&amp;SUBSTITUTE('Network Data'!B62," ","")&amp;"_EX", IF(AND('Network Data'!$C$6=0,'Network Data'!$C$7=1,'Network Data'!C62 = 0, 'Network Data'!D62=0,'Network Data'!F62=0,'Network Data'!G62&gt;0), SUBSTITUTE('Network Data'!B62," ","")&amp;"_U"&amp;" = Flowto("&amp;SUBSTITUTE('Network Data'!B62," ","")&amp;") - "&amp;SUBSTITUTE('Network Data'!B62," ","")&amp;"_P",IF(AND('Network Data'!$C$6=1,'Network Data'!$C$7=1,'Network Data'!C62 = 0, 'Network Data'!D62=0,'Network Data'!F62=0,'Network Data'!G62&gt;0), SUBSTITUTE('Network Data'!B62," ","")&amp;"_U"&amp;" = Flowto("&amp;SUBSTITUTE('Network Data'!B62," ","")&amp;") - "&amp;SUBSTITUTE('Network Data'!B62," ","")&amp;"_P - "&amp;SUBSTITUTE('Network Data'!B62," ","")&amp;"_R","")))))))</f>
        <v/>
      </c>
      <c r="BH56" t="str">
        <f>IF(AND('Network Data'!$C$6 = 1, 'Network Data'!C62 = 0, 'Network Data'!D62 = 0,'Network Data'!G62 &gt; 0, 'Network Data'!T62 &gt; 0),SUBSTITUTE('Network Data'!B62," ","")&amp;"_AE"&amp;" = "&amp;SUBSTITUTE('Network Data'!B62," ","")&amp;"_P"&amp;" + "&amp;SUBSTITUTE('Network Data'!B62," ","")&amp;"_R", IF(AND('Network Data'!$C$6 = 0, 'Network Data'!C62 = 0, 'Network Data'!D62 = 0,'Network Data'!G62 &gt; 0, 'Network Data'!T62 &gt; 0),SUBSTITUTE('Network Data'!B62," ","")&amp;" = "&amp;SUBSTITUTE('Network Data'!B62," ","")&amp;"_P",IF(AND('Network Data'!$C$6 = 1, 'Network Data'!C62 = 0, 'Network Data'!D62 = 0,'Network Data'!G62 &gt; 0, 'Network Data'!U62 &gt; 0),SUBSTITUTE('Network Data'!B62," ","")&amp;"_AE"&amp;" = "&amp;SUBSTITUTE('Network Data'!B62," ","")&amp;"_P"&amp;" + "&amp;SUBSTITUTE('Network Data'!B62," ","")&amp;"_R", IF(AND('Network Data'!$C$6 = 0, 'Network Data'!C62 = 0, 'Network Data'!D62 = 0,'Network Data'!G62 &gt; 0, 'Network Data'!U62 &gt; 0),SUBSTITUTE('Network Data'!B62," ","")&amp;" = "&amp;SUBSTITUTE('Network Data'!B62," ","")&amp;"_P",""))))</f>
        <v/>
      </c>
      <c r="BL56" t="str">
        <f xml:space="preserve"> IF('Network Data'!W62 &gt; 0, 'Network Data'!W62, "")</f>
        <v/>
      </c>
      <c r="BR56" t="str">
        <f>IF('Network Data'!V62&gt;0,SUBSTITUTE('Network Data'!V62, ",",""),"")</f>
        <v/>
      </c>
      <c r="BZ56" t="str">
        <f>IF(AND('Network Data'!$C$6=1,'Network Data'!C62=0,'Network Data'!D62=1,'Network Data'!G62&gt;0),SUBSTITUTE('Network Data'!B62," ","")&amp;"_GPP: CO2 -&gt; "&amp;SUBSTITUTE('Network Data'!B62," ",""),"")</f>
        <v/>
      </c>
      <c r="CB56" s="98"/>
      <c r="CD56" t="str">
        <f>IF(AND('Network Data'!$C$6 = 1,'Network Data'!C62 = 0, 'Network Data'!D62 = 1, 'Network Data'!G62 &gt; 0), SUBSTITUTE('Network Data'!B62, " ", "")&amp;"_R: "&amp;SUBSTITUTE('Network Data'!B62, " ", "")&amp;" -&gt; CO2", "")</f>
        <v/>
      </c>
      <c r="CE56" t="str">
        <f>IF(AND('Network Data'!$C$6 = 1,'Network Data'!C62 = 0, 'Network Data'!D62 = 0, 'Network Data'!G62 &gt; 0), SUBSTITUTE('Network Data'!B62, " ", "")&amp;"_R: "&amp;SUBSTITUTE('Network Data'!B62, " ", "")&amp;" -&gt; CO2", "")</f>
        <v/>
      </c>
      <c r="CG56" s="98"/>
      <c r="CI56" t="str">
        <f>IF(AND('Network Data'!C62 = 1, 'Network Data'!E62 = 1, 'Network Data'!G62 &gt; 0), SUBSTITUTE('Network Data'!B62, " ", "")&amp;"NLNode_IN: "&amp;SUBSTITUTE('Network Data'!B62, " ", "")&amp;"NLNodeInput -&gt; "&amp;SUBSTITUTE('Network Data'!B62, ",", "")&amp;"NLNode", IF(AND('Network Data'!C62 = 0, 'Network Data'!E62 = 1, 'Network Data'!G62 &gt; 0), SUBSTITUTE('Network Data'!B62, " ", "")&amp;"_IN: "&amp;SUBSTITUTE('Network Data'!B62, " ", "")&amp;"Input -&gt; "&amp;SUBSTITUTE('Network Data'!B62, ",", ""),""))</f>
        <v/>
      </c>
      <c r="CK56" s="98"/>
      <c r="CM56" t="str">
        <f>IF(AND('Network Data'!C62 = 1, 'Network Data'!F62 = 1, 'Network Data'!G62 &gt; 0), SUBSTITUTE('Network Data'!B62, " ", "")&amp;"NLNode_EX: "&amp;SUBSTITUTE('Network Data'!B62, " ", "")&amp;"NLNode -&gt; "&amp;SUBSTITUTE('Network Data'!B62, ",", "")&amp;"NLNodeExport", IF(AND('Network Data'!C62 = 0, 'Network Data'!F62 = 1, 'Network Data'!G62 &gt; 0), SUBSTITUTE('Network Data'!B62, " ", "")&amp;"_EX: "&amp;SUBSTITUTE('Network Data'!B62, " ", "")&amp;" -&gt; "&amp;SUBSTITUTE('Network Data'!B62, ",", "")&amp;"Export",""))</f>
        <v/>
      </c>
      <c r="CP56" t="str">
        <f>IF(AND('Network Data'!$C$6=1, 'Network Data'!C62=0,'Network Data'!D62=1,'Network Data'!G62&gt;0, 'Network Data'!L62&gt;0), SUBSTITUTE('Network Data'!B62," ",".")&amp;"_GPP &gt; "&amp;SUBSTITUTE('Network Data'!L62," ","."), IF(AND('Network Data'!$C$6=1, 'Network Data'!C62=0,'Network Data'!D62=0,'Network Data'!G62&gt;0, 'Network Data'!L62&gt;0), SUBSTITUTE('Network Data'!B62," ",".")&amp;"Q &gt; "&amp;SUBSTITUTE('Network Data'!L62," ","."), IF(AND('Network Data'!$C$6=0, 'Network Data'!C62=0,'Network Data'!D62=0,'Network Data'!G62&gt;0, 'Network Data'!L62&gt;0), SUBSTITUTE('Network Data'!B62," ",".")&amp;"Q &gt; "&amp;SUBSTITUTE('Network Data'!L62," ","."),"")))</f>
        <v/>
      </c>
      <c r="CQ56" t="str">
        <f>IF(AND('Network Data'!$C$6=1, 'Network Data'!C62=0,'Network Data'!D62=0,'Network Data'!G62&gt;0, 'Network Data'!L62&gt;0), SUBSTITUTE('Network Data'!B62," ",".")&amp;"Q &gt; "&amp;SUBSTITUTE('Network Data'!L62," ","."), IF(AND('Network Data'!$C$6=0, 'Network Data'!C62=0,'Network Data'!D62=0,'Network Data'!G62&gt;0, 'Network Data'!L62&gt;0), SUBSTITUTE('Network Data'!B62," ",".")&amp;"Q &gt; "&amp;SUBSTITUTE('Network Data'!L62," ","."),""))</f>
        <v/>
      </c>
      <c r="CR56" t="str">
        <f>IF(AND('Network Data'!$C$6=1, 'Network Data'!C62=0,'Network Data'!D62=1,'Network Data'!G62&gt;0, 'Network Data'!M62&gt;0), SUBSTITUTE('Network Data'!B62," ",".")&amp;"_GPP &lt; "&amp;SUBSTITUTE('Network Data'!M62," ","."),"")</f>
        <v/>
      </c>
      <c r="CS56" t="str">
        <f>IF(AND('Network Data'!$C$6=1, 'Network Data'!C62=0,'Network Data'!D62=0,'Network Data'!G62&gt;0, 'Network Data'!M62&gt;0), SUBSTITUTE('Network Data'!B62," ",".")&amp;"Q &lt; "&amp;SUBSTITUTE('Network Data'!M62," ","."),IF(AND('Network Data'!$C$6=0, 'Network Data'!C62=0,'Network Data'!D62=0,'Network Data'!G62&gt;0, 'Network Data'!M62&gt;0), SUBSTITUTE('Network Data'!B62," ",".")&amp;"Q &lt; "&amp;SUBSTITUTE('Network Data'!M62," ","."),""))</f>
        <v/>
      </c>
      <c r="CT56" t="str">
        <f>IF('Network Data'!M62&lt;'Network Data'!L62, "Warning, incompatible constraint", "" )</f>
        <v/>
      </c>
      <c r="CU56" t="str">
        <f>IF(AND('Network Data'!$C$6=1, 'Network Data'!C62 = 0, 'Network Data'!D62 = 1, 'Network Data'!G62 &gt; 0, 'Network Data'!N62&gt;0), SUBSTITUTE('Network Data'!B62, " ", ".")&amp;"_NPP"&amp;" &gt; "&amp;SUBSTITUTE('Network Data'!N62, ",","."), "")</f>
        <v/>
      </c>
      <c r="CV56" t="str">
        <f>IF(AND('Network Data'!$C$6=1, 'Network Data'!C62 = 0, 'Network Data'!D62 = 0, 'Network Data'!G62 &gt; 0, 'Network Data'!N62&gt;0), SUBSTITUTE('Network Data'!B62, " ", ".")&amp;"_P"&amp;" &gt; "&amp;SUBSTITUTE('Network Data'!N62, ",","."), IF(AND('Network Data'!$C$6=0, 'Network Data'!C62 = 0, 'Network Data'!G62 &gt; 0, 'Network Data'!N62&gt;0), SUBSTITUTE('Network Data'!B62, " ", ".")&amp;"_P"&amp;" &gt; "&amp;SUBSTITUTE('Network Data'!N62, ",","."),""))</f>
        <v/>
      </c>
      <c r="CW56" t="str">
        <f>IF(AND('Network Data'!$C$6=1, 'Network Data'!C62 = 0, 'Network Data'!D62 = 1, 'Network Data'!G62 &gt; 0, 'Network Data'!O62&gt;0), SUBSTITUTE('Network Data'!B62, " ", ".")&amp;"_NPP"&amp;" &lt; "&amp;SUBSTITUTE('Network Data'!O62, ",","."), "")</f>
        <v/>
      </c>
      <c r="CX56" t="str">
        <f>IF(AND('Network Data'!$C$6=1, 'Network Data'!C62 = 0, 'Network Data'!D62 = 0, 'Network Data'!G62 &gt; 0, 'Network Data'!O62&gt;0), SUBSTITUTE('Network Data'!B62, " ", ".")&amp;"_P"&amp;" &lt; "&amp;SUBSTITUTE('Network Data'!O62, ",","."), IF(AND('Network Data'!$C$6=0, 'Network Data'!C62 = 0, 'Network Data'!G62 &gt; 0, 'Network Data'!O62&gt;0), SUBSTITUTE('Network Data'!B62, " ", ".")&amp;"_P"&amp;" &lt; "&amp;SUBSTITUTE('Network Data'!O62, ",","."),""))</f>
        <v/>
      </c>
      <c r="CY56" t="str">
        <f>IF('Network Data'!O62&lt;'Network Data'!N62, "Warning, incompatible constraint", "" )</f>
        <v/>
      </c>
      <c r="CZ56" t="str">
        <f>IF(AND('Network Data'!$C$6 = 1, 'Network Data'!C62 = 0, 'Network Data'!D62 = 1, 'Network Data'!G62 &gt; 0, 'Network Data'!P62 &gt; 0), SUBSTITUTE('Network Data'!B62, " ", ".")&amp;"_R &gt; "&amp;SUBSTITUTE('Network Data'!P62, ",","."),"")</f>
        <v/>
      </c>
      <c r="DA56" t="str">
        <f>IF(AND('Network Data'!$C$6 = 1, 'Network Data'!C62 = 0, 'Network Data'!D62 = 0, 'Network Data'!G62 &gt; 0, 'Network Data'!P62 &gt; 0), SUBSTITUTE('Network Data'!B62, " ", ".")&amp;"_R &gt; "&amp;SUBSTITUTE('Network Data'!P62, ",","."),"")</f>
        <v/>
      </c>
      <c r="DB56" t="str">
        <f>IF(AND('Network Data'!$C$6 = 1, 'Network Data'!C62 = 0, 'Network Data'!D62 = 1, 'Network Data'!G62 &gt; 0, 'Network Data'!Q62 &gt; 0), SUBSTITUTE('Network Data'!B62, " ", ".")&amp;"_R &lt; "&amp;SUBSTITUTE('Network Data'!Q62, ",","."),"")</f>
        <v/>
      </c>
      <c r="DC56" t="str">
        <f>IF(AND('Network Data'!$C$6 = 1, 'Network Data'!C62 = 0, 'Network Data'!D62 = 0, 'Network Data'!G62 &gt; 0, 'Network Data'!Q62 &gt; 0), SUBSTITUTE('Network Data'!B62, " ", ".")&amp;"_R &lt; "&amp;SUBSTITUTE('Network Data'!Q62, ",","."),"")</f>
        <v/>
      </c>
      <c r="DD56" t="str">
        <f>IF(AND('Network Data'!$C$7 = 1, 'Network Data'!C62 = 0, 'Network Data'!D62 =1, 'Network Data'!G62 &gt; 0, 'Network Data'!R62 &gt; 0), SUBSTITUTE('Network Data'!B62, ",",".")&amp;"_U &gt; "&amp;SUBSTITUTE('Network Data'!R62, ",","."),"")</f>
        <v/>
      </c>
      <c r="DE56" t="str">
        <f>IF(AND('Network Data'!$C$7 = 1, 'Network Data'!C62 = 0, 'Network Data'!D62 =0, 'Network Data'!G62 &gt; 0, 'Network Data'!R62 &gt; 0), SUBSTITUTE('Network Data'!B62, ",",".")&amp;"_U &gt; "&amp;SUBSTITUTE('Network Data'!R62, ",","."),"")</f>
        <v/>
      </c>
      <c r="DF56" t="str">
        <f>IF(AND('Network Data'!$C$7 = 1, 'Network Data'!C62 = 0, 'Network Data'!D62 = 1, 'Network Data'!G62 &gt; 0, 'Network Data'!S62 &gt; 0), SUBSTITUTE('Network Data'!B62, ",",".")&amp;"_U &lt; "&amp;SUBSTITUTE('Network Data'!S62, ",","."),"")</f>
        <v/>
      </c>
      <c r="DG56" t="str">
        <f>IF(AND('Network Data'!$C$7 = 1, 'Network Data'!C62 = 0, 'Network Data'!D62 = 0, 'Network Data'!G62 &gt; 0, 'Network Data'!S62 &gt; 0), SUBSTITUTE('Network Data'!B62, ",",".")&amp;"_U &lt; "&amp;SUBSTITUTE('Network Data'!S62, ",","."),"")</f>
        <v/>
      </c>
      <c r="DJ56" t="str">
        <f>IF(AND('Network Data'!C62 = 0, 'Network Data'!E62 = 1,'Network Data'!G62 &gt; 0, 'Network Data'!H62 &gt; 0), SUBSTITUTE('Network Data'!B62, " ", ".")&amp;"_IN &gt; "&amp;SUBSTITUTE('Network Data'!H62,",","."), IF(AND('Network Data'!C62 = 1, 'Network Data'!E62 = 1,'Network Data'!G62 &gt; 0, 'Network Data'!H62 &gt; 0), SUBSTITUTE('Network Data'!B62, " ", ".")&amp;"NLNode_IN &gt; "&amp;SUBSTITUTE('Network Data'!H62,",","."), ""))</f>
        <v/>
      </c>
      <c r="DL56" t="str">
        <f>IF(AND('Network Data'!C62 = 0, 'Network Data'!E62 = 1,'Network Data'!G62 &gt; 0, 'Network Data'!I62 &gt; 0), SUBSTITUTE('Network Data'!B62, " ", ".")&amp;"_IN &lt; "&amp;SUBSTITUTE('Network Data'!I62,",","."), IF(AND('Network Data'!C62 = 1, 'Network Data'!E62 = 1,'Network Data'!G62 &gt; 0, 'Network Data'!H62 &gt; 0), SUBSTITUTE('Network Data'!B62, " ", ".")&amp;"NLNode_IN &lt; "&amp;SUBSTITUTE('Network Data'!I62,",","."), ""))</f>
        <v/>
      </c>
      <c r="DP56" t="str">
        <f>IF(AND('Network Data'!C62 = 0, 'Network Data'!F62 = 1,'Network Data'!G62 &gt; 0, 'Network Data'!J62 &gt; 0), SUBSTITUTE('Network Data'!B62, " ", ".")&amp;"_EX &gt; "&amp;SUBSTITUTE('Network Data'!J62,",","."), IF(AND('Network Data'!C62 = 1, 'Network Data'!F62 = 1,'Network Data'!G62 &gt; 0, 'Network Data'!J62 &gt; 0), SUBSTITUTE('Network Data'!B62, " ", ".")&amp;"NLNode_EX &gt; "&amp;SUBSTITUTE('Network Data'!J62,",","."), ""))</f>
        <v/>
      </c>
      <c r="DR56" t="str">
        <f>IF(AND('Network Data'!C62 = 0, 'Network Data'!F62 = 1,'Network Data'!G62 &gt; 0, 'Network Data'!K62 &gt; 0), SUBSTITUTE('Network Data'!B62, " ", ".")&amp;"_EX &lt; "&amp;SUBSTITUTE('Network Data'!K62,",","."), IF(AND('Network Data'!C62 = 1, 'Network Data'!F62 = 1,'Network Data'!G62 &gt; 0, 'Network Data'!K62 &gt; 0), SUBSTITUTE('Network Data'!B62, " ", ".")&amp;"NLNode_EX &lt; "&amp;SUBSTITUTE('Network Data'!K62,",","."), ""))</f>
        <v/>
      </c>
      <c r="DV56" t="str">
        <f>IF(AND('Network Data'!C62=0, 'Network Data'!D62=0, 'Network Data'!G62&gt;0, 'Network Data'!T62&gt;0), SUBSTITUTE('Network Data'!B62," ",".")&amp;"_AE &gt; "&amp;SUBSTITUTE('Network Data'!T62,",","."),"")</f>
        <v/>
      </c>
      <c r="DW56" t="str">
        <f>IF(AND('Network Data'!C62=0, 'Network Data'!D62=0, 'Network Data'!G62&gt;0, 'Network Data'!U62&gt;0), SUBSTITUTE('Network Data'!B62," ",".")&amp;"_AE &lt; "&amp;SUBSTITUTE('Network Data'!U62,",","."),"")</f>
        <v/>
      </c>
      <c r="EA56" t="str">
        <f>IF(AND('Network Data'!X62 &gt;0), 'Network Data'!X62, "")</f>
        <v/>
      </c>
      <c r="EB56" s="22"/>
      <c r="EC56" s="22"/>
      <c r="FD56"/>
      <c r="FE56"/>
      <c r="FF56"/>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row>
    <row r="57" spans="1:218" x14ac:dyDescent="0.3">
      <c r="A57" s="7">
        <v>52</v>
      </c>
      <c r="B57" t="str">
        <f>IF(AND('Network Data'!C63 = 0, 'Network Data'!G63 &gt;0), SUBSTITUTE('Network Data'!B63, " ", ""), IF(AND('Network Data'!C63 = 1, 'Network Data'!G63 &gt; 0), SUBSTITUTE('Network Data'!B63&amp;"NLNode", " ",""), ""))</f>
        <v/>
      </c>
      <c r="H57" s="98"/>
      <c r="AE57" t="str">
        <f>IF(AND('Network Data'!C63 = 0, 'Network Data'!G63 &gt;0), SUBSTITUTE('Network Data'!B63, " ", "")&amp;" = "&amp;SUBSTITUTE('Network Data'!G63, ",", "."), "")</f>
        <v/>
      </c>
      <c r="AF57" t="str">
        <f>IF(AND('Network Data'!C63 = 1, 'Network Data'!G63 &gt;0), SUBSTITUTE('Network Data'!B63, " ", "")&amp;"NLNode"&amp;" = "&amp;SUBSTITUTE('Network Data'!G63, ",", "."), "")</f>
        <v/>
      </c>
      <c r="AM57" t="str">
        <f>IF(AND('Network Data'!C63 = 0, 'Network Data'!G63 &gt; 0, 'Network Data'!E63 = 1), SUBSTITUTE('Network Data'!B63, " ", "")&amp;"Input", IF(AND('Network Data'!C63 = 1, 'Network Data'!G63 &gt; 0, 'Network Data'!E63 = 1), SUBSTITUTE('Network Data'!B63, " ", "")&amp;"NLNodeInput",""))</f>
        <v/>
      </c>
      <c r="AN57" t="str">
        <f>IF(AND('Network Data'!C63 = 0, 'Network Data'!G63 &gt; 0, 'Network Data'!F63 = 1), SUBSTITUTE('Network Data'!B63, " ", "")&amp;"Export", IF(AND('Network Data'!C63 = 1, 'Network Data'!G63 &gt; 0, 'Network Data'!F63 = 1), SUBSTITUTE('Network Data'!B63, " ", "")&amp;"NLNodeExport",""))</f>
        <v/>
      </c>
      <c r="AV57" t="str">
        <f>IF(AND('Network Data'!$C$6=1, 'Network Data'!C63 = 0, 'Network Data'!D63=1,'Network Data'!G63&gt;0,'Network Data'!E63=1), SUBSTITUTE('Network Data'!B63," ","")&amp;"_GPP"&amp;" = "&amp;"Flowto("&amp;SUBSTITUTE('Network Data'!B63," ","")&amp;")"&amp;" - "&amp;SUBSTITUTE('Network Data'!B63," ","")&amp;"_IN", IF(AND('Network Data'!$C$6=1, 'Network Data'!C63 = 0, 'Network Data'!D63=1,'Network Data'!G63&gt;0,'Network Data'!E63=0), SUBSTITUTE('Network Data'!B63," ","")&amp;"_GPP"&amp;" = "&amp;"Flowto("&amp;SUBSTITUTE('Network Data'!B63," ","")&amp;")", IF(OR('Network Data'!$C$6=1, 'Network Data'!$C$6=0), IF(AND('Network Data'!C63 = 0,'Network Data'!G63&gt;0,'Network Data'!E63=1), SUBSTITUTE('Network Data'!B63," ","")&amp;"_Q"&amp;" = "&amp;"Flowto("&amp;SUBSTITUTE('Network Data'!B63," ","")&amp;")"&amp;" - "&amp;SUBSTITUTE('Network Data'!B63," ","")&amp;"_IN", IF(AND('Network Data'!C63 = 0,'Network Data'!G63&gt;0,'Network Data'!E63=0), SUBSTITUTE('Network Data'!B63," ","")&amp;"_Q"&amp;" = "&amp;"Flowto("&amp;SUBSTITUTE('Network Data'!B63," ","")&amp;")","")))))</f>
        <v/>
      </c>
      <c r="AZ57" t="str">
        <f>IF(AND('Network Data'!$C$6=1,'Network Data'!$C$7=1,'Network Data'!C63 = 0,'Network Data'!D63 = 1,'Network Data'!G63&gt;0,'Network Data'!F63=1),SUBSTITUTE('Network Data'!B63," ","")&amp;"_NPP"&amp;" = Flowfrom("&amp;SUBSTITUTE('Network Data'!B63," ","")&amp;") - "&amp;SUBSTITUTE('Network Data'!B63," ","")&amp;"_R"&amp;" - "&amp;SUBSTITUTE('Network Data'!B63," ","")&amp;"_U"&amp;" - "&amp;SUBSTITUTE('Network Data'!B63," ","")&amp;"_EX", IF(AND('Network Data'!$C$6=1,'Network Data'!$C$7=0,'Network Data'!C63 = 0,'Network Data'!D63 = 1,'Network Data'!G63&gt;0,'Network Data'!F63=1),SUBSTITUTE('Network Data'!B63," ","")&amp;"_NPP"&amp;" = Flowfrom("&amp;SUBSTITUTE('Network Data'!B63," ","")&amp;") - "&amp;SUBSTITUTE('Network Data'!B63," ","")&amp;"_R - "&amp;SUBSTITUTE('Network Data'!B63," ","")&amp;"_EX", IF(AND('Network Data'!$C$6=0,'Network Data'!$C$7=1,'Network Data'!C63 = 0,'Network Data'!D63 = 1,'Network Data'!G63&gt;0,'Network Data'!F63=0),SUBSTITUTE('Network Data'!B63," ","")&amp;"_NPP"&amp;" = Flowfrom("&amp;SUBSTITUTE('Network Data'!B63," ","")&amp;") - "&amp;SUBSTITUTE('Network Data'!B63," ","")&amp;"_U - "&amp;SUBSTITUTE('Network Data'!B63," ","")&amp;"_EX", IF(AND('Network Data'!$C$6=1,'Network Data'!$C$7=0,'Network Data'!C63 = 0,'Network Data'!D63 = 1,'Network Data'!G63&gt;0,'Network Data'!F63=0),SUBSTITUTE('Network Data'!B63," ","")&amp;"_NPP"&amp;" = Flowfrom("&amp;SUBSTITUTE('Network Data'!B63," ","")&amp;") - "&amp;SUBSTITUTE('Network Data'!B63," ","")&amp;"_R", IF(AND('Network Data'!$C$6=0,'Network Data'!$C$7=0,'Network Data'!C63 = 0,'Network Data'!D63 = 1,'Network Data'!G63&gt;0,'Network Data'!F63=1),SUBSTITUTE('Network Data'!B63," ","")&amp;"_NPP"&amp;" = Flowfrom("&amp;SUBSTITUTE('Network Data'!B63," ","")&amp;") - "&amp;SUBSTITUTE('Network Data'!B63," ","")&amp;"_EX", IF(AND('Network Data'!$C$6=1,'Network Data'!$C$7=1,'Network Data'!C63 = 0,'Network Data'!D63 = 1,'Network Data'!G63&gt;0,'Network Data'!F63=0),SUBSTITUTE('Network Data'!B63," ","")&amp;"_NPP"&amp;" = Flowfrom("&amp;SUBSTITUTE('Network Data'!B63," ","")&amp;") - "&amp;SUBSTITUTE('Network Data'!B63," ","")&amp;"_R"&amp;" - "&amp;SUBSTITUTE('Network Data'!B63," ","")&amp;"_U", IF(AND('Network Data'!$C$6=0,'Network Data'!$C$7=0,'Network Data'!C63 = 0,'Network Data'!D63 = 1,'Network Data'!G63&gt;0,'Network Data'!F63=0),SUBSTITUTE('Network Data'!B63," ","")&amp;"_NPP"&amp;" = Flowfrom("&amp;SUBSTITUTE('Network Data'!B63," ","")&amp;") ", IF(AND('Network Data'!$C$6=1,'Network Data'!$C$7=1,'Network Data'!C63 = 0,'Network Data'!D63 = 0,'Network Data'!G63&gt;0,'Network Data'!F63=1),SUBSTITUTE('Network Data'!B63," ","")&amp;"_P"&amp;" = Flowfrom("&amp;SUBSTITUTE('Network Data'!B63," ","")&amp;") - "&amp;SUBSTITUTE('Network Data'!B63," ","")&amp;"_R"&amp;" - "&amp;SUBSTITUTE('Network Data'!B63," ","")&amp;"_U"&amp;" - "&amp;SUBSTITUTE('Network Data'!B63," ","")&amp;"_EX", IF(AND('Network Data'!$C$6=1,'Network Data'!$C$7=0,'Network Data'!C63 = 0,'Network Data'!D63 = 0,'Network Data'!G63&gt;0,'Network Data'!F63=1),SUBSTITUTE('Network Data'!B63," ","")&amp;"_P"&amp;" = Flowfrom("&amp;SUBSTITUTE('Network Data'!B63," ","")&amp;") - "&amp;SUBSTITUTE('Network Data'!B63," ","")&amp;"_R - "&amp;SUBSTITUTE('Network Data'!B63," ","")&amp;"_EX", IF(AND('Network Data'!$C$6=0,'Network Data'!$C$7=1,'Network Data'!C63 = 0,'Network Data'!D63 = 0,'Network Data'!G63&gt;0,'Network Data'!F63=0),SUBSTITUTE('Network Data'!B63," ","")&amp;"_P"&amp;" = Flowfrom("&amp;SUBSTITUTE('Network Data'!B63," ","")&amp;") - "&amp;SUBSTITUTE('Network Data'!B63," ","")&amp;"_U - "&amp;SUBSTITUTE('Network Data'!B63," ","")&amp;"_EX", IF(AND('Network Data'!$C$6=1,'Network Data'!$C$7=0,'Network Data'!C63 = 0,'Network Data'!D63 = 0,'Network Data'!G63&gt;0,'Network Data'!F63=0),SUBSTITUTE('Network Data'!B63," ","")&amp;"_P"&amp;" = Flowfrom("&amp;SUBSTITUTE('Network Data'!B63," ","")&amp;") - "&amp;SUBSTITUTE('Network Data'!B63," ","")&amp;"_R", IF(AND('Network Data'!$C$6=0,'Network Data'!$C$7=0,'Network Data'!C63 = 0,'Network Data'!D63 = 0,'Network Data'!G63&gt;0,'Network Data'!F63=1),SUBSTITUTE('Network Data'!B63," ","")&amp;"_P"&amp;" = Flowfrom("&amp;SUBSTITUTE('Network Data'!B63," ","")&amp;") - "&amp;SUBSTITUTE('Network Data'!B63," ","")&amp;"_EX", IF(AND('Network Data'!$C$6=1,'Network Data'!$C$7=1,'Network Data'!C63 = 0,'Network Data'!D63 = 0,'Network Data'!G63&gt;0,'Network Data'!F63=0),SUBSTITUTE('Network Data'!B63," ","")&amp;"_P"&amp;" = Flowfrom("&amp;SUBSTITUTE('Network Data'!B63," ","")&amp;") - "&amp;SUBSTITUTE('Network Data'!B63," ","")&amp;"_R"&amp;" - "&amp;SUBSTITUTE('Network Data'!B63," ","")&amp;"_U", IF(AND('Network Data'!$C$6=0,'Network Data'!$C$7=0,'Network Data'!C63 = 0,'Network Data'!D63 = 0,'Network Data'!G63&gt;0,'Network Data'!F63=0),SUBSTITUTE('Network Data'!B63," ","")&amp;"_P"&amp;" = Flowfrom("&amp;SUBSTITUTE('Network Data'!B63," ","")&amp;") ", ""))))))))))))))</f>
        <v/>
      </c>
      <c r="BD57" t="str">
        <f>IF(AND('Network Data'!$C$6=1,'Network Data'!$C$7=1,'Network Data'!C63 = 0, 'Network Data'!D63=1,'Network Data'!F63=1,'Network Data'!G63&gt;0), SUBSTITUTE('Network Data'!B63," ","")&amp;"_U"&amp;" = Flowto("&amp;SUBSTITUTE('Network Data'!B63," ","")&amp;") - "&amp;SUBSTITUTE('Network Data'!B63," ","")&amp;"_NPP"&amp;" - "&amp;SUBSTITUTE('Network Data'!B63," ","")&amp;"_R"&amp;" - "&amp;SUBSTITUTE('Network Data'!B63," ","")&amp;"_EX", IF(AND('Network Data'!$C$6=0,'Network Data'!$C$7=1,'Network Data'!C63 = 0, 'Network Data'!D63=1,'Network Data'!F63=1,'Network Data'!G63&gt;0), SUBSTITUTE('Network Data'!B63," ","")&amp;"_U"&amp;" = Flowto("&amp;SUBSTITUTE('Network Data'!B63," ","")&amp;") - "&amp;SUBSTITUTE('Network Data'!B63," ","")&amp;"_P"&amp;" - "&amp;SUBSTITUTE('Network Data'!B63," ","")&amp;"_EX", IF(AND('Network Data'!$C$6=0,'Network Data'!$C$7=1,'Network Data'!C63 = 0, 'Network Data'!D63=1,'Network Data'!F63=0,'Network Data'!G63&gt;0), SUBSTITUTE('Network Data'!B63," ","")&amp;"_U"&amp;" = Flowto("&amp;SUBSTITUTE('Network Data'!B63," ","")&amp;") - "&amp;SUBSTITUTE('Network Data'!B63," ","")&amp;"_P",IF(AND('Network Data'!$C$6=1,'Network Data'!$C$7=1,'Network Data'!C63 = 0, 'Network Data'!D63=0,'Network Data'!F63=1,'Network Data'!G63&gt;0), SUBSTITUTE('Network Data'!B63," ","")&amp;"_U"&amp;" = Flowto("&amp;SUBSTITUTE('Network Data'!B63," ","")&amp;") - "&amp;SUBSTITUTE('Network Data'!B63," ","")&amp;"_P"&amp;" - "&amp;SUBSTITUTE('Network Data'!B63," ","")&amp;"_R"&amp;" - "&amp;SUBSTITUTE('Network Data'!B63," ","")&amp;"_EX", IF(AND('Network Data'!$C$6=0,'Network Data'!$C$7=1,'Network Data'!C63 = 0, 'Network Data'!D63=0,'Network Data'!F63=1,'Network Data'!G63&gt;0), SUBSTITUTE('Network Data'!B63," ","")&amp;"_U"&amp;" = Flowto("&amp;SUBSTITUTE('Network Data'!B63," ","")&amp;") - "&amp;SUBSTITUTE('Network Data'!B63," ","")&amp;"_P"&amp;" - "&amp;SUBSTITUTE('Network Data'!B63," ","")&amp;"_EX", IF(AND('Network Data'!$C$6=0,'Network Data'!$C$7=1,'Network Data'!C63 = 0, 'Network Data'!D63=0,'Network Data'!F63=0,'Network Data'!G63&gt;0), SUBSTITUTE('Network Data'!B63," ","")&amp;"_U"&amp;" = Flowto("&amp;SUBSTITUTE('Network Data'!B63," ","")&amp;") - "&amp;SUBSTITUTE('Network Data'!B63," ","")&amp;"_P",IF(AND('Network Data'!$C$6=1,'Network Data'!$C$7=1,'Network Data'!C63 = 0, 'Network Data'!D63=0,'Network Data'!F63=0,'Network Data'!G63&gt;0), SUBSTITUTE('Network Data'!B63," ","")&amp;"_U"&amp;" = Flowto("&amp;SUBSTITUTE('Network Data'!B63," ","")&amp;") - "&amp;SUBSTITUTE('Network Data'!B63," ","")&amp;"_P - "&amp;SUBSTITUTE('Network Data'!B63," ","")&amp;"_R","")))))))</f>
        <v/>
      </c>
      <c r="BH57" t="str">
        <f>IF(AND('Network Data'!$C$6 = 1, 'Network Data'!C63 = 0, 'Network Data'!D63 = 0,'Network Data'!G63 &gt; 0, 'Network Data'!T63 &gt; 0),SUBSTITUTE('Network Data'!B63," ","")&amp;"_AE"&amp;" = "&amp;SUBSTITUTE('Network Data'!B63," ","")&amp;"_P"&amp;" + "&amp;SUBSTITUTE('Network Data'!B63," ","")&amp;"_R", IF(AND('Network Data'!$C$6 = 0, 'Network Data'!C63 = 0, 'Network Data'!D63 = 0,'Network Data'!G63 &gt; 0, 'Network Data'!T63 &gt; 0),SUBSTITUTE('Network Data'!B63," ","")&amp;" = "&amp;SUBSTITUTE('Network Data'!B63," ","")&amp;"_P",IF(AND('Network Data'!$C$6 = 1, 'Network Data'!C63 = 0, 'Network Data'!D63 = 0,'Network Data'!G63 &gt; 0, 'Network Data'!U63 &gt; 0),SUBSTITUTE('Network Data'!B63," ","")&amp;"_AE"&amp;" = "&amp;SUBSTITUTE('Network Data'!B63," ","")&amp;"_P"&amp;" + "&amp;SUBSTITUTE('Network Data'!B63," ","")&amp;"_R", IF(AND('Network Data'!$C$6 = 0, 'Network Data'!C63 = 0, 'Network Data'!D63 = 0,'Network Data'!G63 &gt; 0, 'Network Data'!U63 &gt; 0),SUBSTITUTE('Network Data'!B63," ","")&amp;" = "&amp;SUBSTITUTE('Network Data'!B63," ","")&amp;"_P",""))))</f>
        <v/>
      </c>
      <c r="BL57" t="str">
        <f xml:space="preserve"> IF('Network Data'!W63 &gt; 0, 'Network Data'!W63, "")</f>
        <v/>
      </c>
      <c r="BR57" t="str">
        <f>IF('Network Data'!V63&gt;0,SUBSTITUTE('Network Data'!V63, ",",""),"")</f>
        <v/>
      </c>
      <c r="BZ57" t="str">
        <f>IF(AND('Network Data'!$C$6=1,'Network Data'!C63=0,'Network Data'!D63=1,'Network Data'!G63&gt;0),SUBSTITUTE('Network Data'!B63," ","")&amp;"_GPP: CO2 -&gt; "&amp;SUBSTITUTE('Network Data'!B63," ",""),"")</f>
        <v/>
      </c>
      <c r="CB57" s="98"/>
      <c r="CD57" t="str">
        <f>IF(AND('Network Data'!$C$6 = 1,'Network Data'!C63 = 0, 'Network Data'!D63 = 1, 'Network Data'!G63 &gt; 0), SUBSTITUTE('Network Data'!B63, " ", "")&amp;"_R: "&amp;SUBSTITUTE('Network Data'!B63, " ", "")&amp;" -&gt; CO2", "")</f>
        <v/>
      </c>
      <c r="CE57" t="str">
        <f>IF(AND('Network Data'!$C$6 = 1,'Network Data'!C63 = 0, 'Network Data'!D63 = 0, 'Network Data'!G63 &gt; 0), SUBSTITUTE('Network Data'!B63, " ", "")&amp;"_R: "&amp;SUBSTITUTE('Network Data'!B63, " ", "")&amp;" -&gt; CO2", "")</f>
        <v/>
      </c>
      <c r="CG57" s="98"/>
      <c r="CI57" t="str">
        <f>IF(AND('Network Data'!C63 = 1, 'Network Data'!E63 = 1, 'Network Data'!G63 &gt; 0), SUBSTITUTE('Network Data'!B63, " ", "")&amp;"NLNode_IN: "&amp;SUBSTITUTE('Network Data'!B63, " ", "")&amp;"NLNodeInput -&gt; "&amp;SUBSTITUTE('Network Data'!B63, ",", "")&amp;"NLNode", IF(AND('Network Data'!C63 = 0, 'Network Data'!E63 = 1, 'Network Data'!G63 &gt; 0), SUBSTITUTE('Network Data'!B63, " ", "")&amp;"_IN: "&amp;SUBSTITUTE('Network Data'!B63, " ", "")&amp;"Input -&gt; "&amp;SUBSTITUTE('Network Data'!B63, ",", ""),""))</f>
        <v/>
      </c>
      <c r="CK57" s="98"/>
      <c r="CM57" t="str">
        <f>IF(AND('Network Data'!C63 = 1, 'Network Data'!F63 = 1, 'Network Data'!G63 &gt; 0), SUBSTITUTE('Network Data'!B63, " ", "")&amp;"NLNode_EX: "&amp;SUBSTITUTE('Network Data'!B63, " ", "")&amp;"NLNode -&gt; "&amp;SUBSTITUTE('Network Data'!B63, ",", "")&amp;"NLNodeExport", IF(AND('Network Data'!C63 = 0, 'Network Data'!F63 = 1, 'Network Data'!G63 &gt; 0), SUBSTITUTE('Network Data'!B63, " ", "")&amp;"_EX: "&amp;SUBSTITUTE('Network Data'!B63, " ", "")&amp;" -&gt; "&amp;SUBSTITUTE('Network Data'!B63, ",", "")&amp;"Export",""))</f>
        <v/>
      </c>
      <c r="CP57" t="str">
        <f>IF(AND('Network Data'!$C$6=1, 'Network Data'!C63=0,'Network Data'!D63=1,'Network Data'!G63&gt;0, 'Network Data'!L63&gt;0), SUBSTITUTE('Network Data'!B63," ",".")&amp;"_GPP &gt; "&amp;SUBSTITUTE('Network Data'!L63," ","."), IF(AND('Network Data'!$C$6=1, 'Network Data'!C63=0,'Network Data'!D63=0,'Network Data'!G63&gt;0, 'Network Data'!L63&gt;0), SUBSTITUTE('Network Data'!B63," ",".")&amp;"Q &gt; "&amp;SUBSTITUTE('Network Data'!L63," ","."), IF(AND('Network Data'!$C$6=0, 'Network Data'!C63=0,'Network Data'!D63=0,'Network Data'!G63&gt;0, 'Network Data'!L63&gt;0), SUBSTITUTE('Network Data'!B63," ",".")&amp;"Q &gt; "&amp;SUBSTITUTE('Network Data'!L63," ","."),"")))</f>
        <v/>
      </c>
      <c r="CQ57" t="str">
        <f>IF(AND('Network Data'!$C$6=1, 'Network Data'!C63=0,'Network Data'!D63=0,'Network Data'!G63&gt;0, 'Network Data'!L63&gt;0), SUBSTITUTE('Network Data'!B63," ",".")&amp;"Q &gt; "&amp;SUBSTITUTE('Network Data'!L63," ","."), IF(AND('Network Data'!$C$6=0, 'Network Data'!C63=0,'Network Data'!D63=0,'Network Data'!G63&gt;0, 'Network Data'!L63&gt;0), SUBSTITUTE('Network Data'!B63," ",".")&amp;"Q &gt; "&amp;SUBSTITUTE('Network Data'!L63," ","."),""))</f>
        <v/>
      </c>
      <c r="CR57" t="str">
        <f>IF(AND('Network Data'!$C$6=1, 'Network Data'!C63=0,'Network Data'!D63=1,'Network Data'!G63&gt;0, 'Network Data'!M63&gt;0), SUBSTITUTE('Network Data'!B63," ",".")&amp;"_GPP &lt; "&amp;SUBSTITUTE('Network Data'!M63," ","."),"")</f>
        <v/>
      </c>
      <c r="CS57" t="str">
        <f>IF(AND('Network Data'!$C$6=1, 'Network Data'!C63=0,'Network Data'!D63=0,'Network Data'!G63&gt;0, 'Network Data'!M63&gt;0), SUBSTITUTE('Network Data'!B63," ",".")&amp;"Q &lt; "&amp;SUBSTITUTE('Network Data'!M63," ","."),IF(AND('Network Data'!$C$6=0, 'Network Data'!C63=0,'Network Data'!D63=0,'Network Data'!G63&gt;0, 'Network Data'!M63&gt;0), SUBSTITUTE('Network Data'!B63," ",".")&amp;"Q &lt; "&amp;SUBSTITUTE('Network Data'!M63," ","."),""))</f>
        <v/>
      </c>
      <c r="CT57" t="str">
        <f>IF('Network Data'!M63&lt;'Network Data'!L63, "Warning, incompatible constraint", "" )</f>
        <v/>
      </c>
      <c r="CU57" t="str">
        <f>IF(AND('Network Data'!$C$6=1, 'Network Data'!C63 = 0, 'Network Data'!D63 = 1, 'Network Data'!G63 &gt; 0, 'Network Data'!N63&gt;0), SUBSTITUTE('Network Data'!B63, " ", ".")&amp;"_NPP"&amp;" &gt; "&amp;SUBSTITUTE('Network Data'!N63, ",","."), "")</f>
        <v/>
      </c>
      <c r="CV57" t="str">
        <f>IF(AND('Network Data'!$C$6=1, 'Network Data'!C63 = 0, 'Network Data'!D63 = 0, 'Network Data'!G63 &gt; 0, 'Network Data'!N63&gt;0), SUBSTITUTE('Network Data'!B63, " ", ".")&amp;"_P"&amp;" &gt; "&amp;SUBSTITUTE('Network Data'!N63, ",","."), IF(AND('Network Data'!$C$6=0, 'Network Data'!C63 = 0, 'Network Data'!G63 &gt; 0, 'Network Data'!N63&gt;0), SUBSTITUTE('Network Data'!B63, " ", ".")&amp;"_P"&amp;" &gt; "&amp;SUBSTITUTE('Network Data'!N63, ",","."),""))</f>
        <v/>
      </c>
      <c r="CW57" t="str">
        <f>IF(AND('Network Data'!$C$6=1, 'Network Data'!C63 = 0, 'Network Data'!D63 = 1, 'Network Data'!G63 &gt; 0, 'Network Data'!O63&gt;0), SUBSTITUTE('Network Data'!B63, " ", ".")&amp;"_NPP"&amp;" &lt; "&amp;SUBSTITUTE('Network Data'!O63, ",","."), "")</f>
        <v/>
      </c>
      <c r="CX57" t="str">
        <f>IF(AND('Network Data'!$C$6=1, 'Network Data'!C63 = 0, 'Network Data'!D63 = 0, 'Network Data'!G63 &gt; 0, 'Network Data'!O63&gt;0), SUBSTITUTE('Network Data'!B63, " ", ".")&amp;"_P"&amp;" &lt; "&amp;SUBSTITUTE('Network Data'!O63, ",","."), IF(AND('Network Data'!$C$6=0, 'Network Data'!C63 = 0, 'Network Data'!G63 &gt; 0, 'Network Data'!O63&gt;0), SUBSTITUTE('Network Data'!B63, " ", ".")&amp;"_P"&amp;" &lt; "&amp;SUBSTITUTE('Network Data'!O63, ",","."),""))</f>
        <v/>
      </c>
      <c r="CY57" t="str">
        <f>IF('Network Data'!O63&lt;'Network Data'!N63, "Warning, incompatible constraint", "" )</f>
        <v/>
      </c>
      <c r="CZ57" t="str">
        <f>IF(AND('Network Data'!$C$6 = 1, 'Network Data'!C63 = 0, 'Network Data'!D63 = 1, 'Network Data'!G63 &gt; 0, 'Network Data'!P63 &gt; 0), SUBSTITUTE('Network Data'!B63, " ", ".")&amp;"_R &gt; "&amp;SUBSTITUTE('Network Data'!P63, ",","."),"")</f>
        <v/>
      </c>
      <c r="DA57" t="str">
        <f>IF(AND('Network Data'!$C$6 = 1, 'Network Data'!C63 = 0, 'Network Data'!D63 = 0, 'Network Data'!G63 &gt; 0, 'Network Data'!P63 &gt; 0), SUBSTITUTE('Network Data'!B63, " ", ".")&amp;"_R &gt; "&amp;SUBSTITUTE('Network Data'!P63, ",","."),"")</f>
        <v/>
      </c>
      <c r="DB57" t="str">
        <f>IF(AND('Network Data'!$C$6 = 1, 'Network Data'!C63 = 0, 'Network Data'!D63 = 1, 'Network Data'!G63 &gt; 0, 'Network Data'!Q63 &gt; 0), SUBSTITUTE('Network Data'!B63, " ", ".")&amp;"_R &lt; "&amp;SUBSTITUTE('Network Data'!Q63, ",","."),"")</f>
        <v/>
      </c>
      <c r="DC57" t="str">
        <f>IF(AND('Network Data'!$C$6 = 1, 'Network Data'!C63 = 0, 'Network Data'!D63 = 0, 'Network Data'!G63 &gt; 0, 'Network Data'!Q63 &gt; 0), SUBSTITUTE('Network Data'!B63, " ", ".")&amp;"_R &lt; "&amp;SUBSTITUTE('Network Data'!Q63, ",","."),"")</f>
        <v/>
      </c>
      <c r="DD57" t="str">
        <f>IF(AND('Network Data'!$C$7 = 1, 'Network Data'!C63 = 0, 'Network Data'!D63 =1, 'Network Data'!G63 &gt; 0, 'Network Data'!R63 &gt; 0), SUBSTITUTE('Network Data'!B63, ",",".")&amp;"_U &gt; "&amp;SUBSTITUTE('Network Data'!R63, ",","."),"")</f>
        <v/>
      </c>
      <c r="DE57" t="str">
        <f>IF(AND('Network Data'!$C$7 = 1, 'Network Data'!C63 = 0, 'Network Data'!D63 =0, 'Network Data'!G63 &gt; 0, 'Network Data'!R63 &gt; 0), SUBSTITUTE('Network Data'!B63, ",",".")&amp;"_U &gt; "&amp;SUBSTITUTE('Network Data'!R63, ",","."),"")</f>
        <v/>
      </c>
      <c r="DF57" t="str">
        <f>IF(AND('Network Data'!$C$7 = 1, 'Network Data'!C63 = 0, 'Network Data'!D63 = 1, 'Network Data'!G63 &gt; 0, 'Network Data'!S63 &gt; 0), SUBSTITUTE('Network Data'!B63, ",",".")&amp;"_U &lt; "&amp;SUBSTITUTE('Network Data'!S63, ",","."),"")</f>
        <v/>
      </c>
      <c r="DG57" t="str">
        <f>IF(AND('Network Data'!$C$7 = 1, 'Network Data'!C63 = 0, 'Network Data'!D63 = 0, 'Network Data'!G63 &gt; 0, 'Network Data'!S63 &gt; 0), SUBSTITUTE('Network Data'!B63, ",",".")&amp;"_U &lt; "&amp;SUBSTITUTE('Network Data'!S63, ",","."),"")</f>
        <v/>
      </c>
      <c r="DJ57" t="str">
        <f>IF(AND('Network Data'!C63 = 0, 'Network Data'!E63 = 1,'Network Data'!G63 &gt; 0, 'Network Data'!H63 &gt; 0), SUBSTITUTE('Network Data'!B63, " ", ".")&amp;"_IN &gt; "&amp;SUBSTITUTE('Network Data'!H63,",","."), IF(AND('Network Data'!C63 = 1, 'Network Data'!E63 = 1,'Network Data'!G63 &gt; 0, 'Network Data'!H63 &gt; 0), SUBSTITUTE('Network Data'!B63, " ", ".")&amp;"NLNode_IN &gt; "&amp;SUBSTITUTE('Network Data'!H63,",","."), ""))</f>
        <v/>
      </c>
      <c r="DL57" t="str">
        <f>IF(AND('Network Data'!C63 = 0, 'Network Data'!E63 = 1,'Network Data'!G63 &gt; 0, 'Network Data'!I63 &gt; 0), SUBSTITUTE('Network Data'!B63, " ", ".")&amp;"_IN &lt; "&amp;SUBSTITUTE('Network Data'!I63,",","."), IF(AND('Network Data'!C63 = 1, 'Network Data'!E63 = 1,'Network Data'!G63 &gt; 0, 'Network Data'!H63 &gt; 0), SUBSTITUTE('Network Data'!B63, " ", ".")&amp;"NLNode_IN &lt; "&amp;SUBSTITUTE('Network Data'!I63,",","."), ""))</f>
        <v/>
      </c>
      <c r="DP57" t="str">
        <f>IF(AND('Network Data'!C63 = 0, 'Network Data'!F63 = 1,'Network Data'!G63 &gt; 0, 'Network Data'!J63 &gt; 0), SUBSTITUTE('Network Data'!B63, " ", ".")&amp;"_EX &gt; "&amp;SUBSTITUTE('Network Data'!J63,",","."), IF(AND('Network Data'!C63 = 1, 'Network Data'!F63 = 1,'Network Data'!G63 &gt; 0, 'Network Data'!J63 &gt; 0), SUBSTITUTE('Network Data'!B63, " ", ".")&amp;"NLNode_EX &gt; "&amp;SUBSTITUTE('Network Data'!J63,",","."), ""))</f>
        <v/>
      </c>
      <c r="DR57" t="str">
        <f>IF(AND('Network Data'!C63 = 0, 'Network Data'!F63 = 1,'Network Data'!G63 &gt; 0, 'Network Data'!K63 &gt; 0), SUBSTITUTE('Network Data'!B63, " ", ".")&amp;"_EX &lt; "&amp;SUBSTITUTE('Network Data'!K63,",","."), IF(AND('Network Data'!C63 = 1, 'Network Data'!F63 = 1,'Network Data'!G63 &gt; 0, 'Network Data'!K63 &gt; 0), SUBSTITUTE('Network Data'!B63, " ", ".")&amp;"NLNode_EX &lt; "&amp;SUBSTITUTE('Network Data'!K63,",","."), ""))</f>
        <v/>
      </c>
      <c r="DV57" t="str">
        <f>IF(AND('Network Data'!C63=0, 'Network Data'!D63=0, 'Network Data'!G63&gt;0, 'Network Data'!T63&gt;0), SUBSTITUTE('Network Data'!B63," ",".")&amp;"_AE &gt; "&amp;SUBSTITUTE('Network Data'!T63,",","."),"")</f>
        <v/>
      </c>
      <c r="DW57" t="str">
        <f>IF(AND('Network Data'!C63=0, 'Network Data'!D63=0, 'Network Data'!G63&gt;0, 'Network Data'!U63&gt;0), SUBSTITUTE('Network Data'!B63," ",".")&amp;"_AE &lt; "&amp;SUBSTITUTE('Network Data'!U63,",","."),"")</f>
        <v/>
      </c>
      <c r="EA57" t="str">
        <f>IF(AND('Network Data'!X63 &gt;0), 'Network Data'!X63, "")</f>
        <v/>
      </c>
      <c r="EB57" s="22"/>
      <c r="EC57" s="22"/>
      <c r="FD57"/>
      <c r="FE57"/>
      <c r="FF57"/>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row>
    <row r="58" spans="1:218" customFormat="1" x14ac:dyDescent="0.3">
      <c r="A58" s="7">
        <v>53</v>
      </c>
      <c r="B58" t="str">
        <f>IF(AND('Network Data'!C64 = 0, 'Network Data'!G64 &gt;0), SUBSTITUTE('Network Data'!B64, " ", ""), IF(AND('Network Data'!C64 = 1, 'Network Data'!G64 &gt; 0), SUBSTITUTE('Network Data'!B64&amp;"NLNode", " ",""), ""))</f>
        <v/>
      </c>
      <c r="H58" s="98"/>
      <c r="AE58" t="str">
        <f>IF(AND('Network Data'!C64 = 0, 'Network Data'!G64 &gt;0), SUBSTITUTE('Network Data'!B64, " ", "")&amp;" = "&amp;SUBSTITUTE('Network Data'!G64, ",", "."), "")</f>
        <v/>
      </c>
      <c r="AF58" t="str">
        <f>IF(AND('Network Data'!C64 = 1, 'Network Data'!G64 &gt;0), SUBSTITUTE('Network Data'!B64, " ", "")&amp;"NLNode"&amp;" = "&amp;SUBSTITUTE('Network Data'!G64, ",", "."), "")</f>
        <v/>
      </c>
      <c r="AM58" t="str">
        <f>IF(AND('Network Data'!C64 = 0, 'Network Data'!G64 &gt; 0, 'Network Data'!E64 = 1), SUBSTITUTE('Network Data'!B64, " ", "")&amp;"Input", IF(AND('Network Data'!C64 = 1, 'Network Data'!G64 &gt; 0, 'Network Data'!E64 = 1), SUBSTITUTE('Network Data'!B64, " ", "")&amp;"NLNodeInput",""))</f>
        <v/>
      </c>
      <c r="AN58" t="str">
        <f>IF(AND('Network Data'!C64 = 0, 'Network Data'!G64 &gt; 0, 'Network Data'!F64 = 1), SUBSTITUTE('Network Data'!B64, " ", "")&amp;"Export", IF(AND('Network Data'!C64 = 1, 'Network Data'!G64 &gt; 0, 'Network Data'!F64 = 1), SUBSTITUTE('Network Data'!B64, " ", "")&amp;"NLNodeExport",""))</f>
        <v/>
      </c>
      <c r="AV58" t="str">
        <f>IF(AND('Network Data'!$C$6=1, 'Network Data'!C64 = 0, 'Network Data'!D64=1,'Network Data'!G64&gt;0,'Network Data'!E64=1), SUBSTITUTE('Network Data'!B64," ","")&amp;"_GPP"&amp;" = "&amp;"Flowto("&amp;SUBSTITUTE('Network Data'!B64," ","")&amp;")"&amp;" - "&amp;SUBSTITUTE('Network Data'!B64," ","")&amp;"_IN", IF(AND('Network Data'!$C$6=1, 'Network Data'!C64 = 0, 'Network Data'!D64=1,'Network Data'!G64&gt;0,'Network Data'!E64=0), SUBSTITUTE('Network Data'!B64," ","")&amp;"_GPP"&amp;" = "&amp;"Flowto("&amp;SUBSTITUTE('Network Data'!B64," ","")&amp;")", IF(OR('Network Data'!$C$6=1, 'Network Data'!$C$6=0), IF(AND('Network Data'!C64 = 0,'Network Data'!G64&gt;0,'Network Data'!E64=1), SUBSTITUTE('Network Data'!B64," ","")&amp;"_Q"&amp;" = "&amp;"Flowto("&amp;SUBSTITUTE('Network Data'!B64," ","")&amp;")"&amp;" - "&amp;SUBSTITUTE('Network Data'!B64," ","")&amp;"_IN", IF(AND('Network Data'!C64 = 0,'Network Data'!G64&gt;0,'Network Data'!E64=0), SUBSTITUTE('Network Data'!B64," ","")&amp;"_Q"&amp;" = "&amp;"Flowto("&amp;SUBSTITUTE('Network Data'!B64," ","")&amp;")","")))))</f>
        <v/>
      </c>
      <c r="AZ58" t="str">
        <f>IF(AND('Network Data'!$C$6=1,'Network Data'!$C$7=1,'Network Data'!C64 = 0,'Network Data'!D64 = 1,'Network Data'!G64&gt;0,'Network Data'!F64=1),SUBSTITUTE('Network Data'!B64," ","")&amp;"_NPP"&amp;" = Flowfrom("&amp;SUBSTITUTE('Network Data'!B64," ","")&amp;") - "&amp;SUBSTITUTE('Network Data'!B64," ","")&amp;"_R"&amp;" - "&amp;SUBSTITUTE('Network Data'!B64," ","")&amp;"_U"&amp;" - "&amp;SUBSTITUTE('Network Data'!B64," ","")&amp;"_EX", IF(AND('Network Data'!$C$6=1,'Network Data'!$C$7=0,'Network Data'!C64 = 0,'Network Data'!D64 = 1,'Network Data'!G64&gt;0,'Network Data'!F64=1),SUBSTITUTE('Network Data'!B64," ","")&amp;"_NPP"&amp;" = Flowfrom("&amp;SUBSTITUTE('Network Data'!B64," ","")&amp;") - "&amp;SUBSTITUTE('Network Data'!B64," ","")&amp;"_R - "&amp;SUBSTITUTE('Network Data'!B64," ","")&amp;"_EX", IF(AND('Network Data'!$C$6=0,'Network Data'!$C$7=1,'Network Data'!C64 = 0,'Network Data'!D64 = 1,'Network Data'!G64&gt;0,'Network Data'!F64=0),SUBSTITUTE('Network Data'!B64," ","")&amp;"_NPP"&amp;" = Flowfrom("&amp;SUBSTITUTE('Network Data'!B64," ","")&amp;") - "&amp;SUBSTITUTE('Network Data'!B64," ","")&amp;"_U - "&amp;SUBSTITUTE('Network Data'!B64," ","")&amp;"_EX", IF(AND('Network Data'!$C$6=1,'Network Data'!$C$7=0,'Network Data'!C64 = 0,'Network Data'!D64 = 1,'Network Data'!G64&gt;0,'Network Data'!F64=0),SUBSTITUTE('Network Data'!B64," ","")&amp;"_NPP"&amp;" = Flowfrom("&amp;SUBSTITUTE('Network Data'!B64," ","")&amp;") - "&amp;SUBSTITUTE('Network Data'!B64," ","")&amp;"_R", IF(AND('Network Data'!$C$6=0,'Network Data'!$C$7=0,'Network Data'!C64 = 0,'Network Data'!D64 = 1,'Network Data'!G64&gt;0,'Network Data'!F64=1),SUBSTITUTE('Network Data'!B64," ","")&amp;"_NPP"&amp;" = Flowfrom("&amp;SUBSTITUTE('Network Data'!B64," ","")&amp;") - "&amp;SUBSTITUTE('Network Data'!B64," ","")&amp;"_EX", IF(AND('Network Data'!$C$6=1,'Network Data'!$C$7=1,'Network Data'!C64 = 0,'Network Data'!D64 = 1,'Network Data'!G64&gt;0,'Network Data'!F64=0),SUBSTITUTE('Network Data'!B64," ","")&amp;"_NPP"&amp;" = Flowfrom("&amp;SUBSTITUTE('Network Data'!B64," ","")&amp;") - "&amp;SUBSTITUTE('Network Data'!B64," ","")&amp;"_R"&amp;" - "&amp;SUBSTITUTE('Network Data'!B64," ","")&amp;"_U", IF(AND('Network Data'!$C$6=0,'Network Data'!$C$7=0,'Network Data'!C64 = 0,'Network Data'!D64 = 1,'Network Data'!G64&gt;0,'Network Data'!F64=0),SUBSTITUTE('Network Data'!B64," ","")&amp;"_NPP"&amp;" = Flowfrom("&amp;SUBSTITUTE('Network Data'!B64," ","")&amp;") ", IF(AND('Network Data'!$C$6=1,'Network Data'!$C$7=1,'Network Data'!C64 = 0,'Network Data'!D64 = 0,'Network Data'!G64&gt;0,'Network Data'!F64=1),SUBSTITUTE('Network Data'!B64," ","")&amp;"_P"&amp;" = Flowfrom("&amp;SUBSTITUTE('Network Data'!B64," ","")&amp;") - "&amp;SUBSTITUTE('Network Data'!B64," ","")&amp;"_R"&amp;" - "&amp;SUBSTITUTE('Network Data'!B64," ","")&amp;"_U"&amp;" - "&amp;SUBSTITUTE('Network Data'!B64," ","")&amp;"_EX", IF(AND('Network Data'!$C$6=1,'Network Data'!$C$7=0,'Network Data'!C64 = 0,'Network Data'!D64 = 0,'Network Data'!G64&gt;0,'Network Data'!F64=1),SUBSTITUTE('Network Data'!B64," ","")&amp;"_P"&amp;" = Flowfrom("&amp;SUBSTITUTE('Network Data'!B64," ","")&amp;") - "&amp;SUBSTITUTE('Network Data'!B64," ","")&amp;"_R - "&amp;SUBSTITUTE('Network Data'!B64," ","")&amp;"_EX", IF(AND('Network Data'!$C$6=0,'Network Data'!$C$7=1,'Network Data'!C64 = 0,'Network Data'!D64 = 0,'Network Data'!G64&gt;0,'Network Data'!F64=0),SUBSTITUTE('Network Data'!B64," ","")&amp;"_P"&amp;" = Flowfrom("&amp;SUBSTITUTE('Network Data'!B64," ","")&amp;") - "&amp;SUBSTITUTE('Network Data'!B64," ","")&amp;"_U - "&amp;SUBSTITUTE('Network Data'!B64," ","")&amp;"_EX", IF(AND('Network Data'!$C$6=1,'Network Data'!$C$7=0,'Network Data'!C64 = 0,'Network Data'!D64 = 0,'Network Data'!G64&gt;0,'Network Data'!F64=0),SUBSTITUTE('Network Data'!B64," ","")&amp;"_P"&amp;" = Flowfrom("&amp;SUBSTITUTE('Network Data'!B64," ","")&amp;") - "&amp;SUBSTITUTE('Network Data'!B64," ","")&amp;"_R", IF(AND('Network Data'!$C$6=0,'Network Data'!$C$7=0,'Network Data'!C64 = 0,'Network Data'!D64 = 0,'Network Data'!G64&gt;0,'Network Data'!F64=1),SUBSTITUTE('Network Data'!B64," ","")&amp;"_P"&amp;" = Flowfrom("&amp;SUBSTITUTE('Network Data'!B64," ","")&amp;") - "&amp;SUBSTITUTE('Network Data'!B64," ","")&amp;"_EX", IF(AND('Network Data'!$C$6=1,'Network Data'!$C$7=1,'Network Data'!C64 = 0,'Network Data'!D64 = 0,'Network Data'!G64&gt;0,'Network Data'!F64=0),SUBSTITUTE('Network Data'!B64," ","")&amp;"_P"&amp;" = Flowfrom("&amp;SUBSTITUTE('Network Data'!B64," ","")&amp;") - "&amp;SUBSTITUTE('Network Data'!B64," ","")&amp;"_R"&amp;" - "&amp;SUBSTITUTE('Network Data'!B64," ","")&amp;"_U", IF(AND('Network Data'!$C$6=0,'Network Data'!$C$7=0,'Network Data'!C64 = 0,'Network Data'!D64 = 0,'Network Data'!G64&gt;0,'Network Data'!F64=0),SUBSTITUTE('Network Data'!B64," ","")&amp;"_P"&amp;" = Flowfrom("&amp;SUBSTITUTE('Network Data'!B64," ","")&amp;") ", ""))))))))))))))</f>
        <v/>
      </c>
      <c r="BD58" t="str">
        <f>IF(AND('Network Data'!$C$6=1,'Network Data'!$C$7=1,'Network Data'!C64 = 0, 'Network Data'!D64=1,'Network Data'!F64=1,'Network Data'!G64&gt;0), SUBSTITUTE('Network Data'!B64," ","")&amp;"_U"&amp;" = Flowto("&amp;SUBSTITUTE('Network Data'!B64," ","")&amp;") - "&amp;SUBSTITUTE('Network Data'!B64," ","")&amp;"_NPP"&amp;" - "&amp;SUBSTITUTE('Network Data'!B64," ","")&amp;"_R"&amp;" - "&amp;SUBSTITUTE('Network Data'!B64," ","")&amp;"_EX", IF(AND('Network Data'!$C$6=0,'Network Data'!$C$7=1,'Network Data'!C64 = 0, 'Network Data'!D64=1,'Network Data'!F64=1,'Network Data'!G64&gt;0), SUBSTITUTE('Network Data'!B64," ","")&amp;"_U"&amp;" = Flowto("&amp;SUBSTITUTE('Network Data'!B64," ","")&amp;") - "&amp;SUBSTITUTE('Network Data'!B64," ","")&amp;"_P"&amp;" - "&amp;SUBSTITUTE('Network Data'!B64," ","")&amp;"_EX", IF(AND('Network Data'!$C$6=0,'Network Data'!$C$7=1,'Network Data'!C64 = 0, 'Network Data'!D64=1,'Network Data'!F64=0,'Network Data'!G64&gt;0), SUBSTITUTE('Network Data'!B64," ","")&amp;"_U"&amp;" = Flowto("&amp;SUBSTITUTE('Network Data'!B64," ","")&amp;") - "&amp;SUBSTITUTE('Network Data'!B64," ","")&amp;"_P",IF(AND('Network Data'!$C$6=1,'Network Data'!$C$7=1,'Network Data'!C64 = 0, 'Network Data'!D64=0,'Network Data'!F64=1,'Network Data'!G64&gt;0), SUBSTITUTE('Network Data'!B64," ","")&amp;"_U"&amp;" = Flowto("&amp;SUBSTITUTE('Network Data'!B64," ","")&amp;") - "&amp;SUBSTITUTE('Network Data'!B64," ","")&amp;"_P"&amp;" - "&amp;SUBSTITUTE('Network Data'!B64," ","")&amp;"_R"&amp;" - "&amp;SUBSTITUTE('Network Data'!B64," ","")&amp;"_EX", IF(AND('Network Data'!$C$6=0,'Network Data'!$C$7=1,'Network Data'!C64 = 0, 'Network Data'!D64=0,'Network Data'!F64=1,'Network Data'!G64&gt;0), SUBSTITUTE('Network Data'!B64," ","")&amp;"_U"&amp;" = Flowto("&amp;SUBSTITUTE('Network Data'!B64," ","")&amp;") - "&amp;SUBSTITUTE('Network Data'!B64," ","")&amp;"_P"&amp;" - "&amp;SUBSTITUTE('Network Data'!B64," ","")&amp;"_EX", IF(AND('Network Data'!$C$6=0,'Network Data'!$C$7=1,'Network Data'!C64 = 0, 'Network Data'!D64=0,'Network Data'!F64=0,'Network Data'!G64&gt;0), SUBSTITUTE('Network Data'!B64," ","")&amp;"_U"&amp;" = Flowto("&amp;SUBSTITUTE('Network Data'!B64," ","")&amp;") - "&amp;SUBSTITUTE('Network Data'!B64," ","")&amp;"_P",IF(AND('Network Data'!$C$6=1,'Network Data'!$C$7=1,'Network Data'!C64 = 0, 'Network Data'!D64=0,'Network Data'!F64=0,'Network Data'!G64&gt;0), SUBSTITUTE('Network Data'!B64," ","")&amp;"_U"&amp;" = Flowto("&amp;SUBSTITUTE('Network Data'!B64," ","")&amp;") - "&amp;SUBSTITUTE('Network Data'!B64," ","")&amp;"_P - "&amp;SUBSTITUTE('Network Data'!B64," ","")&amp;"_R","")))))))</f>
        <v/>
      </c>
      <c r="BH58" t="str">
        <f>IF(AND('Network Data'!$C$6 = 1, 'Network Data'!C64 = 0, 'Network Data'!D64 = 0,'Network Data'!G64 &gt; 0, 'Network Data'!T64 &gt; 0),SUBSTITUTE('Network Data'!B64," ","")&amp;"_AE"&amp;" = "&amp;SUBSTITUTE('Network Data'!B64," ","")&amp;"_P"&amp;" + "&amp;SUBSTITUTE('Network Data'!B64," ","")&amp;"_R", IF(AND('Network Data'!$C$6 = 0, 'Network Data'!C64 = 0, 'Network Data'!D64 = 0,'Network Data'!G64 &gt; 0, 'Network Data'!T64 &gt; 0),SUBSTITUTE('Network Data'!B64," ","")&amp;" = "&amp;SUBSTITUTE('Network Data'!B64," ","")&amp;"_P",IF(AND('Network Data'!$C$6 = 1, 'Network Data'!C64 = 0, 'Network Data'!D64 = 0,'Network Data'!G64 &gt; 0, 'Network Data'!U64 &gt; 0),SUBSTITUTE('Network Data'!B64," ","")&amp;"_AE"&amp;" = "&amp;SUBSTITUTE('Network Data'!B64," ","")&amp;"_P"&amp;" + "&amp;SUBSTITUTE('Network Data'!B64," ","")&amp;"_R", IF(AND('Network Data'!$C$6 = 0, 'Network Data'!C64 = 0, 'Network Data'!D64 = 0,'Network Data'!G64 &gt; 0, 'Network Data'!U64 &gt; 0),SUBSTITUTE('Network Data'!B64," ","")&amp;" = "&amp;SUBSTITUTE('Network Data'!B64," ","")&amp;"_P",""))))</f>
        <v/>
      </c>
      <c r="BL58" t="str">
        <f xml:space="preserve"> IF('Network Data'!W64 &gt; 0, 'Network Data'!W64, "")</f>
        <v/>
      </c>
      <c r="BR58" t="str">
        <f>IF('Network Data'!V64&gt;0,SUBSTITUTE('Network Data'!V64, ",",""),"")</f>
        <v/>
      </c>
      <c r="BZ58" t="str">
        <f>IF(AND('Network Data'!$C$6=1,'Network Data'!C64=0,'Network Data'!D64=1,'Network Data'!G64&gt;0),SUBSTITUTE('Network Data'!B64," ","")&amp;"_GPP: CO2 -&gt; "&amp;SUBSTITUTE('Network Data'!B64," ",""),"")</f>
        <v/>
      </c>
      <c r="CB58" s="98"/>
      <c r="CD58" t="str">
        <f>IF(AND('Network Data'!$C$6 = 1,'Network Data'!C64 = 0, 'Network Data'!D64 = 1, 'Network Data'!G64 &gt; 0), SUBSTITUTE('Network Data'!B64, " ", "")&amp;"_R: "&amp;SUBSTITUTE('Network Data'!B64, " ", "")&amp;" -&gt; CO2", "")</f>
        <v/>
      </c>
      <c r="CE58" t="str">
        <f>IF(AND('Network Data'!$C$6 = 1,'Network Data'!C64 = 0, 'Network Data'!D64 = 0, 'Network Data'!G64 &gt; 0), SUBSTITUTE('Network Data'!B64, " ", "")&amp;"_R: "&amp;SUBSTITUTE('Network Data'!B64, " ", "")&amp;" -&gt; CO2", "")</f>
        <v/>
      </c>
      <c r="CG58" s="98"/>
      <c r="CI58" t="str">
        <f>IF(AND('Network Data'!C64 = 1, 'Network Data'!E64 = 1, 'Network Data'!G64 &gt; 0), SUBSTITUTE('Network Data'!B64, " ", "")&amp;"NLNode_IN: "&amp;SUBSTITUTE('Network Data'!B64, " ", "")&amp;"NLNodeInput -&gt; "&amp;SUBSTITUTE('Network Data'!B64, ",", "")&amp;"NLNode", IF(AND('Network Data'!C64 = 0, 'Network Data'!E64 = 1, 'Network Data'!G64 &gt; 0), SUBSTITUTE('Network Data'!B64, " ", "")&amp;"_IN: "&amp;SUBSTITUTE('Network Data'!B64, " ", "")&amp;"Input -&gt; "&amp;SUBSTITUTE('Network Data'!B64, ",", ""),""))</f>
        <v/>
      </c>
      <c r="CK58" s="98"/>
      <c r="CM58" t="str">
        <f>IF(AND('Network Data'!C64 = 1, 'Network Data'!F64 = 1, 'Network Data'!G64 &gt; 0), SUBSTITUTE('Network Data'!B64, " ", "")&amp;"NLNode_EX: "&amp;SUBSTITUTE('Network Data'!B64, " ", "")&amp;"NLNode -&gt; "&amp;SUBSTITUTE('Network Data'!B64, ",", "")&amp;"NLNodeExport", IF(AND('Network Data'!C64 = 0, 'Network Data'!F64 = 1, 'Network Data'!G64 &gt; 0), SUBSTITUTE('Network Data'!B64, " ", "")&amp;"_EX: "&amp;SUBSTITUTE('Network Data'!B64, " ", "")&amp;" -&gt; "&amp;SUBSTITUTE('Network Data'!B64, ",", "")&amp;"Export",""))</f>
        <v/>
      </c>
      <c r="CP58" t="str">
        <f>IF(AND('Network Data'!$C$6=1, 'Network Data'!C64=0,'Network Data'!D64=1,'Network Data'!G64&gt;0, 'Network Data'!L64&gt;0), SUBSTITUTE('Network Data'!B64," ",".")&amp;"_GPP &gt; "&amp;SUBSTITUTE('Network Data'!L64," ","."), IF(AND('Network Data'!$C$6=1, 'Network Data'!C64=0,'Network Data'!D64=0,'Network Data'!G64&gt;0, 'Network Data'!L64&gt;0), SUBSTITUTE('Network Data'!B64," ",".")&amp;"Q &gt; "&amp;SUBSTITUTE('Network Data'!L64," ","."), IF(AND('Network Data'!$C$6=0, 'Network Data'!C64=0,'Network Data'!D64=0,'Network Data'!G64&gt;0, 'Network Data'!L64&gt;0), SUBSTITUTE('Network Data'!B64," ",".")&amp;"Q &gt; "&amp;SUBSTITUTE('Network Data'!L64," ","."),"")))</f>
        <v/>
      </c>
      <c r="CQ58" t="str">
        <f>IF(AND('Network Data'!$C$6=1, 'Network Data'!C64=0,'Network Data'!D64=0,'Network Data'!G64&gt;0, 'Network Data'!L64&gt;0), SUBSTITUTE('Network Data'!B64," ",".")&amp;"Q &gt; "&amp;SUBSTITUTE('Network Data'!L64," ","."), IF(AND('Network Data'!$C$6=0, 'Network Data'!C64=0,'Network Data'!D64=0,'Network Data'!G64&gt;0, 'Network Data'!L64&gt;0), SUBSTITUTE('Network Data'!B64," ",".")&amp;"Q &gt; "&amp;SUBSTITUTE('Network Data'!L64," ","."),""))</f>
        <v/>
      </c>
      <c r="CR58" t="str">
        <f>IF(AND('Network Data'!$C$6=1, 'Network Data'!C64=0,'Network Data'!D64=1,'Network Data'!G64&gt;0, 'Network Data'!M64&gt;0), SUBSTITUTE('Network Data'!B64," ",".")&amp;"_GPP &lt; "&amp;SUBSTITUTE('Network Data'!M64," ","."),"")</f>
        <v/>
      </c>
      <c r="CS58" t="str">
        <f>IF(AND('Network Data'!$C$6=1, 'Network Data'!C64=0,'Network Data'!D64=0,'Network Data'!G64&gt;0, 'Network Data'!M64&gt;0), SUBSTITUTE('Network Data'!B64," ",".")&amp;"Q &lt; "&amp;SUBSTITUTE('Network Data'!M64," ","."),IF(AND('Network Data'!$C$6=0, 'Network Data'!C64=0,'Network Data'!D64=0,'Network Data'!G64&gt;0, 'Network Data'!M64&gt;0), SUBSTITUTE('Network Data'!B64," ",".")&amp;"Q &lt; "&amp;SUBSTITUTE('Network Data'!M64," ","."),""))</f>
        <v/>
      </c>
      <c r="CT58" t="str">
        <f>IF('Network Data'!M64&lt;'Network Data'!L64, "Warning, incompatible constraint", "" )</f>
        <v/>
      </c>
      <c r="CU58" t="str">
        <f>IF(AND('Network Data'!$C$6=1, 'Network Data'!C64 = 0, 'Network Data'!D64 = 1, 'Network Data'!G64 &gt; 0, 'Network Data'!N64&gt;0), SUBSTITUTE('Network Data'!B64, " ", ".")&amp;"_NPP"&amp;" &gt; "&amp;SUBSTITUTE('Network Data'!N64, ",","."), "")</f>
        <v/>
      </c>
      <c r="CV58" t="str">
        <f>IF(AND('Network Data'!$C$6=1, 'Network Data'!C64 = 0, 'Network Data'!D64 = 0, 'Network Data'!G64 &gt; 0, 'Network Data'!N64&gt;0), SUBSTITUTE('Network Data'!B64, " ", ".")&amp;"_P"&amp;" &gt; "&amp;SUBSTITUTE('Network Data'!N64, ",","."), IF(AND('Network Data'!$C$6=0, 'Network Data'!C64 = 0, 'Network Data'!G64 &gt; 0, 'Network Data'!N64&gt;0), SUBSTITUTE('Network Data'!B64, " ", ".")&amp;"_P"&amp;" &gt; "&amp;SUBSTITUTE('Network Data'!N64, ",","."),""))</f>
        <v/>
      </c>
      <c r="CW58" t="str">
        <f>IF(AND('Network Data'!$C$6=1, 'Network Data'!C64 = 0, 'Network Data'!D64 = 1, 'Network Data'!G64 &gt; 0, 'Network Data'!O64&gt;0), SUBSTITUTE('Network Data'!B64, " ", ".")&amp;"_NPP"&amp;" &lt; "&amp;SUBSTITUTE('Network Data'!O64, ",","."), "")</f>
        <v/>
      </c>
      <c r="CX58" t="str">
        <f>IF(AND('Network Data'!$C$6=1, 'Network Data'!C64 = 0, 'Network Data'!D64 = 0, 'Network Data'!G64 &gt; 0, 'Network Data'!O64&gt;0), SUBSTITUTE('Network Data'!B64, " ", ".")&amp;"_P"&amp;" &lt; "&amp;SUBSTITUTE('Network Data'!O64, ",","."), IF(AND('Network Data'!$C$6=0, 'Network Data'!C64 = 0, 'Network Data'!G64 &gt; 0, 'Network Data'!O64&gt;0), SUBSTITUTE('Network Data'!B64, " ", ".")&amp;"_P"&amp;" &lt; "&amp;SUBSTITUTE('Network Data'!O64, ",","."),""))</f>
        <v/>
      </c>
      <c r="CY58" t="str">
        <f>IF('Network Data'!O64&lt;'Network Data'!N64, "Warning, incompatible constraint", "" )</f>
        <v/>
      </c>
      <c r="CZ58" t="str">
        <f>IF(AND('Network Data'!$C$6 = 1, 'Network Data'!C64 = 0, 'Network Data'!D64 = 1, 'Network Data'!G64 &gt; 0, 'Network Data'!P64 &gt; 0), SUBSTITUTE('Network Data'!B64, " ", ".")&amp;"_R &gt; "&amp;SUBSTITUTE('Network Data'!P64, ",","."),"")</f>
        <v/>
      </c>
      <c r="DA58" t="str">
        <f>IF(AND('Network Data'!$C$6 = 1, 'Network Data'!C64 = 0, 'Network Data'!D64 = 0, 'Network Data'!G64 &gt; 0, 'Network Data'!P64 &gt; 0), SUBSTITUTE('Network Data'!B64, " ", ".")&amp;"_R &gt; "&amp;SUBSTITUTE('Network Data'!P64, ",","."),"")</f>
        <v/>
      </c>
      <c r="DB58" t="str">
        <f>IF(AND('Network Data'!$C$6 = 1, 'Network Data'!C64 = 0, 'Network Data'!D64 = 1, 'Network Data'!G64 &gt; 0, 'Network Data'!Q64 &gt; 0), SUBSTITUTE('Network Data'!B64, " ", ".")&amp;"_R &lt; "&amp;SUBSTITUTE('Network Data'!Q64, ",","."),"")</f>
        <v/>
      </c>
      <c r="DC58" t="str">
        <f>IF(AND('Network Data'!$C$6 = 1, 'Network Data'!C64 = 0, 'Network Data'!D64 = 0, 'Network Data'!G64 &gt; 0, 'Network Data'!Q64 &gt; 0), SUBSTITUTE('Network Data'!B64, " ", ".")&amp;"_R &lt; "&amp;SUBSTITUTE('Network Data'!Q64, ",","."),"")</f>
        <v/>
      </c>
      <c r="DD58" t="str">
        <f>IF(AND('Network Data'!$C$7 = 1, 'Network Data'!C64 = 0, 'Network Data'!D64 =1, 'Network Data'!G64 &gt; 0, 'Network Data'!R64 &gt; 0), SUBSTITUTE('Network Data'!B64, ",",".")&amp;"_U &gt; "&amp;SUBSTITUTE('Network Data'!R64, ",","."),"")</f>
        <v/>
      </c>
      <c r="DE58" t="str">
        <f>IF(AND('Network Data'!$C$7 = 1, 'Network Data'!C64 = 0, 'Network Data'!D64 =0, 'Network Data'!G64 &gt; 0, 'Network Data'!R64 &gt; 0), SUBSTITUTE('Network Data'!B64, ",",".")&amp;"_U &gt; "&amp;SUBSTITUTE('Network Data'!R64, ",","."),"")</f>
        <v/>
      </c>
      <c r="DF58" t="str">
        <f>IF(AND('Network Data'!$C$7 = 1, 'Network Data'!C64 = 0, 'Network Data'!D64 = 1, 'Network Data'!G64 &gt; 0, 'Network Data'!S64 &gt; 0), SUBSTITUTE('Network Data'!B64, ",",".")&amp;"_U &lt; "&amp;SUBSTITUTE('Network Data'!S64, ",","."),"")</f>
        <v/>
      </c>
      <c r="DG58" t="str">
        <f>IF(AND('Network Data'!$C$7 = 1, 'Network Data'!C64 = 0, 'Network Data'!D64 = 0, 'Network Data'!G64 &gt; 0, 'Network Data'!S64 &gt; 0), SUBSTITUTE('Network Data'!B64, ",",".")&amp;"_U &lt; "&amp;SUBSTITUTE('Network Data'!S64, ",","."),"")</f>
        <v/>
      </c>
      <c r="DJ58" t="str">
        <f>IF(AND('Network Data'!C64 = 0, 'Network Data'!E64 = 1,'Network Data'!G64 &gt; 0, 'Network Data'!H64 &gt; 0), SUBSTITUTE('Network Data'!B64, " ", ".")&amp;"_IN &gt; "&amp;SUBSTITUTE('Network Data'!H64,",","."), IF(AND('Network Data'!C64 = 1, 'Network Data'!E64 = 1,'Network Data'!G64 &gt; 0, 'Network Data'!H64 &gt; 0), SUBSTITUTE('Network Data'!B64, " ", ".")&amp;"NLNode_IN &gt; "&amp;SUBSTITUTE('Network Data'!H64,",","."), ""))</f>
        <v/>
      </c>
      <c r="DL58" t="str">
        <f>IF(AND('Network Data'!C64 = 0, 'Network Data'!E64 = 1,'Network Data'!G64 &gt; 0, 'Network Data'!I64 &gt; 0), SUBSTITUTE('Network Data'!B64, " ", ".")&amp;"_IN &lt; "&amp;SUBSTITUTE('Network Data'!I64,",","."), IF(AND('Network Data'!C64 = 1, 'Network Data'!E64 = 1,'Network Data'!G64 &gt; 0, 'Network Data'!H64 &gt; 0), SUBSTITUTE('Network Data'!B64, " ", ".")&amp;"NLNode_IN &lt; "&amp;SUBSTITUTE('Network Data'!I64,",","."), ""))</f>
        <v/>
      </c>
      <c r="DP58" t="str">
        <f>IF(AND('Network Data'!C64 = 0, 'Network Data'!F64 = 1,'Network Data'!G64 &gt; 0, 'Network Data'!J64 &gt; 0), SUBSTITUTE('Network Data'!B64, " ", ".")&amp;"_EX &gt; "&amp;SUBSTITUTE('Network Data'!J64,",","."), IF(AND('Network Data'!C64 = 1, 'Network Data'!F64 = 1,'Network Data'!G64 &gt; 0, 'Network Data'!J64 &gt; 0), SUBSTITUTE('Network Data'!B64, " ", ".")&amp;"NLNode_EX &gt; "&amp;SUBSTITUTE('Network Data'!J64,",","."), ""))</f>
        <v/>
      </c>
      <c r="DR58" t="str">
        <f>IF(AND('Network Data'!C64 = 0, 'Network Data'!F64 = 1,'Network Data'!G64 &gt; 0, 'Network Data'!K64 &gt; 0), SUBSTITUTE('Network Data'!B64, " ", ".")&amp;"_EX &lt; "&amp;SUBSTITUTE('Network Data'!K64,",","."), IF(AND('Network Data'!C64 = 1, 'Network Data'!F64 = 1,'Network Data'!G64 &gt; 0, 'Network Data'!K64 &gt; 0), SUBSTITUTE('Network Data'!B64, " ", ".")&amp;"NLNode_EX &lt; "&amp;SUBSTITUTE('Network Data'!K64,",","."), ""))</f>
        <v/>
      </c>
      <c r="DV58" t="str">
        <f>IF(AND('Network Data'!C64=0, 'Network Data'!D64=0, 'Network Data'!G64&gt;0, 'Network Data'!T64&gt;0), SUBSTITUTE('Network Data'!B64," ",".")&amp;"_AE &gt; "&amp;SUBSTITUTE('Network Data'!T64,",","."),"")</f>
        <v/>
      </c>
      <c r="DW58" t="str">
        <f>IF(AND('Network Data'!C64=0, 'Network Data'!D64=0, 'Network Data'!G64&gt;0, 'Network Data'!U64&gt;0), SUBSTITUTE('Network Data'!B64," ",".")&amp;"_AE &lt; "&amp;SUBSTITUTE('Network Data'!U64,",","."),"")</f>
        <v/>
      </c>
      <c r="EA58" t="str">
        <f>IF(AND('Network Data'!X64 &gt;0), 'Network Data'!X64, "")</f>
        <v/>
      </c>
      <c r="EB58" s="22"/>
      <c r="EC58" s="22"/>
    </row>
    <row r="59" spans="1:218" x14ac:dyDescent="0.3">
      <c r="A59" s="7">
        <v>54</v>
      </c>
      <c r="B59" t="str">
        <f>IF(AND('Network Data'!C65 = 0, 'Network Data'!G65 &gt;0), SUBSTITUTE('Network Data'!B65, " ", ""), IF(AND('Network Data'!C65 = 1, 'Network Data'!G65 &gt; 0), SUBSTITUTE('Network Data'!B65&amp;"NLNode", " ",""), ""))</f>
        <v/>
      </c>
      <c r="H59" s="98"/>
      <c r="AE59" t="str">
        <f>IF(AND('Network Data'!C65 = 0, 'Network Data'!G65 &gt;0), SUBSTITUTE('Network Data'!B65, " ", "")&amp;" = "&amp;SUBSTITUTE('Network Data'!G65, ",", "."), "")</f>
        <v/>
      </c>
      <c r="AF59" t="str">
        <f>IF(AND('Network Data'!C65 = 1, 'Network Data'!G65 &gt;0), SUBSTITUTE('Network Data'!B65, " ", "")&amp;"NLNode"&amp;" = "&amp;SUBSTITUTE('Network Data'!G65, ",", "."), "")</f>
        <v/>
      </c>
      <c r="AM59" t="str">
        <f>IF(AND('Network Data'!C65 = 0, 'Network Data'!G65 &gt; 0, 'Network Data'!E65 = 1), SUBSTITUTE('Network Data'!B65, " ", "")&amp;"Input", IF(AND('Network Data'!C65 = 1, 'Network Data'!G65 &gt; 0, 'Network Data'!E65 = 1), SUBSTITUTE('Network Data'!B65, " ", "")&amp;"NLNodeInput",""))</f>
        <v/>
      </c>
      <c r="AN59" t="str">
        <f>IF(AND('Network Data'!C65 = 0, 'Network Data'!G65 &gt; 0, 'Network Data'!F65 = 1), SUBSTITUTE('Network Data'!B65, " ", "")&amp;"Export", IF(AND('Network Data'!C65 = 1, 'Network Data'!G65 &gt; 0, 'Network Data'!F65 = 1), SUBSTITUTE('Network Data'!B65, " ", "")&amp;"NLNodeExport",""))</f>
        <v/>
      </c>
      <c r="AV59" t="str">
        <f>IF(AND('Network Data'!$C$6=1, 'Network Data'!C65 = 0, 'Network Data'!D65=1,'Network Data'!G65&gt;0,'Network Data'!E65=1), SUBSTITUTE('Network Data'!B65," ","")&amp;"_GPP"&amp;" = "&amp;"Flowto("&amp;SUBSTITUTE('Network Data'!B65," ","")&amp;")"&amp;" - "&amp;SUBSTITUTE('Network Data'!B65," ","")&amp;"_IN", IF(AND('Network Data'!$C$6=1, 'Network Data'!C65 = 0, 'Network Data'!D65=1,'Network Data'!G65&gt;0,'Network Data'!E65=0), SUBSTITUTE('Network Data'!B65," ","")&amp;"_GPP"&amp;" = "&amp;"Flowto("&amp;SUBSTITUTE('Network Data'!B65," ","")&amp;")", IF(OR('Network Data'!$C$6=1, 'Network Data'!$C$6=0), IF(AND('Network Data'!C65 = 0,'Network Data'!G65&gt;0,'Network Data'!E65=1), SUBSTITUTE('Network Data'!B65," ","")&amp;"_Q"&amp;" = "&amp;"Flowto("&amp;SUBSTITUTE('Network Data'!B65," ","")&amp;")"&amp;" - "&amp;SUBSTITUTE('Network Data'!B65," ","")&amp;"_IN", IF(AND('Network Data'!C65 = 0,'Network Data'!G65&gt;0,'Network Data'!E65=0), SUBSTITUTE('Network Data'!B65," ","")&amp;"_Q"&amp;" = "&amp;"Flowto("&amp;SUBSTITUTE('Network Data'!B65," ","")&amp;")","")))))</f>
        <v/>
      </c>
      <c r="AZ59" t="str">
        <f>IF(AND('Network Data'!$C$6=1,'Network Data'!$C$7=1,'Network Data'!C65 = 0,'Network Data'!D65 = 1,'Network Data'!G65&gt;0,'Network Data'!F65=1),SUBSTITUTE('Network Data'!B65," ","")&amp;"_NPP"&amp;" = Flowfrom("&amp;SUBSTITUTE('Network Data'!B65," ","")&amp;") - "&amp;SUBSTITUTE('Network Data'!B65," ","")&amp;"_R"&amp;" - "&amp;SUBSTITUTE('Network Data'!B65," ","")&amp;"_U"&amp;" - "&amp;SUBSTITUTE('Network Data'!B65," ","")&amp;"_EX", IF(AND('Network Data'!$C$6=1,'Network Data'!$C$7=0,'Network Data'!C65 = 0,'Network Data'!D65 = 1,'Network Data'!G65&gt;0,'Network Data'!F65=1),SUBSTITUTE('Network Data'!B65," ","")&amp;"_NPP"&amp;" = Flowfrom("&amp;SUBSTITUTE('Network Data'!B65," ","")&amp;") - "&amp;SUBSTITUTE('Network Data'!B65," ","")&amp;"_R - "&amp;SUBSTITUTE('Network Data'!B65," ","")&amp;"_EX", IF(AND('Network Data'!$C$6=0,'Network Data'!$C$7=1,'Network Data'!C65 = 0,'Network Data'!D65 = 1,'Network Data'!G65&gt;0,'Network Data'!F65=0),SUBSTITUTE('Network Data'!B65," ","")&amp;"_NPP"&amp;" = Flowfrom("&amp;SUBSTITUTE('Network Data'!B65," ","")&amp;") - "&amp;SUBSTITUTE('Network Data'!B65," ","")&amp;"_U - "&amp;SUBSTITUTE('Network Data'!B65," ","")&amp;"_EX", IF(AND('Network Data'!$C$6=1,'Network Data'!$C$7=0,'Network Data'!C65 = 0,'Network Data'!D65 = 1,'Network Data'!G65&gt;0,'Network Data'!F65=0),SUBSTITUTE('Network Data'!B65," ","")&amp;"_NPP"&amp;" = Flowfrom("&amp;SUBSTITUTE('Network Data'!B65," ","")&amp;") - "&amp;SUBSTITUTE('Network Data'!B65," ","")&amp;"_R", IF(AND('Network Data'!$C$6=0,'Network Data'!$C$7=0,'Network Data'!C65 = 0,'Network Data'!D65 = 1,'Network Data'!G65&gt;0,'Network Data'!F65=1),SUBSTITUTE('Network Data'!B65," ","")&amp;"_NPP"&amp;" = Flowfrom("&amp;SUBSTITUTE('Network Data'!B65," ","")&amp;") - "&amp;SUBSTITUTE('Network Data'!B65," ","")&amp;"_EX", IF(AND('Network Data'!$C$6=1,'Network Data'!$C$7=1,'Network Data'!C65 = 0,'Network Data'!D65 = 1,'Network Data'!G65&gt;0,'Network Data'!F65=0),SUBSTITUTE('Network Data'!B65," ","")&amp;"_NPP"&amp;" = Flowfrom("&amp;SUBSTITUTE('Network Data'!B65," ","")&amp;") - "&amp;SUBSTITUTE('Network Data'!B65," ","")&amp;"_R"&amp;" - "&amp;SUBSTITUTE('Network Data'!B65," ","")&amp;"_U", IF(AND('Network Data'!$C$6=0,'Network Data'!$C$7=0,'Network Data'!C65 = 0,'Network Data'!D65 = 1,'Network Data'!G65&gt;0,'Network Data'!F65=0),SUBSTITUTE('Network Data'!B65," ","")&amp;"_NPP"&amp;" = Flowfrom("&amp;SUBSTITUTE('Network Data'!B65," ","")&amp;") ", IF(AND('Network Data'!$C$6=1,'Network Data'!$C$7=1,'Network Data'!C65 = 0,'Network Data'!D65 = 0,'Network Data'!G65&gt;0,'Network Data'!F65=1),SUBSTITUTE('Network Data'!B65," ","")&amp;"_P"&amp;" = Flowfrom("&amp;SUBSTITUTE('Network Data'!B65," ","")&amp;") - "&amp;SUBSTITUTE('Network Data'!B65," ","")&amp;"_R"&amp;" - "&amp;SUBSTITUTE('Network Data'!B65," ","")&amp;"_U"&amp;" - "&amp;SUBSTITUTE('Network Data'!B65," ","")&amp;"_EX", IF(AND('Network Data'!$C$6=1,'Network Data'!$C$7=0,'Network Data'!C65 = 0,'Network Data'!D65 = 0,'Network Data'!G65&gt;0,'Network Data'!F65=1),SUBSTITUTE('Network Data'!B65," ","")&amp;"_P"&amp;" = Flowfrom("&amp;SUBSTITUTE('Network Data'!B65," ","")&amp;") - "&amp;SUBSTITUTE('Network Data'!B65," ","")&amp;"_R - "&amp;SUBSTITUTE('Network Data'!B65," ","")&amp;"_EX", IF(AND('Network Data'!$C$6=0,'Network Data'!$C$7=1,'Network Data'!C65 = 0,'Network Data'!D65 = 0,'Network Data'!G65&gt;0,'Network Data'!F65=0),SUBSTITUTE('Network Data'!B65," ","")&amp;"_P"&amp;" = Flowfrom("&amp;SUBSTITUTE('Network Data'!B65," ","")&amp;") - "&amp;SUBSTITUTE('Network Data'!B65," ","")&amp;"_U - "&amp;SUBSTITUTE('Network Data'!B65," ","")&amp;"_EX", IF(AND('Network Data'!$C$6=1,'Network Data'!$C$7=0,'Network Data'!C65 = 0,'Network Data'!D65 = 0,'Network Data'!G65&gt;0,'Network Data'!F65=0),SUBSTITUTE('Network Data'!B65," ","")&amp;"_P"&amp;" = Flowfrom("&amp;SUBSTITUTE('Network Data'!B65," ","")&amp;") - "&amp;SUBSTITUTE('Network Data'!B65," ","")&amp;"_R", IF(AND('Network Data'!$C$6=0,'Network Data'!$C$7=0,'Network Data'!C65 = 0,'Network Data'!D65 = 0,'Network Data'!G65&gt;0,'Network Data'!F65=1),SUBSTITUTE('Network Data'!B65," ","")&amp;"_P"&amp;" = Flowfrom("&amp;SUBSTITUTE('Network Data'!B65," ","")&amp;") - "&amp;SUBSTITUTE('Network Data'!B65," ","")&amp;"_EX", IF(AND('Network Data'!$C$6=1,'Network Data'!$C$7=1,'Network Data'!C65 = 0,'Network Data'!D65 = 0,'Network Data'!G65&gt;0,'Network Data'!F65=0),SUBSTITUTE('Network Data'!B65," ","")&amp;"_P"&amp;" = Flowfrom("&amp;SUBSTITUTE('Network Data'!B65," ","")&amp;") - "&amp;SUBSTITUTE('Network Data'!B65," ","")&amp;"_R"&amp;" - "&amp;SUBSTITUTE('Network Data'!B65," ","")&amp;"_U", IF(AND('Network Data'!$C$6=0,'Network Data'!$C$7=0,'Network Data'!C65 = 0,'Network Data'!D65 = 0,'Network Data'!G65&gt;0,'Network Data'!F65=0),SUBSTITUTE('Network Data'!B65," ","")&amp;"_P"&amp;" = Flowfrom("&amp;SUBSTITUTE('Network Data'!B65," ","")&amp;") ", ""))))))))))))))</f>
        <v/>
      </c>
      <c r="BD59" t="str">
        <f>IF(AND('Network Data'!$C$6=1,'Network Data'!$C$7=1,'Network Data'!C65 = 0, 'Network Data'!D65=1,'Network Data'!F65=1,'Network Data'!G65&gt;0), SUBSTITUTE('Network Data'!B65," ","")&amp;"_U"&amp;" = Flowto("&amp;SUBSTITUTE('Network Data'!B65," ","")&amp;") - "&amp;SUBSTITUTE('Network Data'!B65," ","")&amp;"_NPP"&amp;" - "&amp;SUBSTITUTE('Network Data'!B65," ","")&amp;"_R"&amp;" - "&amp;SUBSTITUTE('Network Data'!B65," ","")&amp;"_EX", IF(AND('Network Data'!$C$6=0,'Network Data'!$C$7=1,'Network Data'!C65 = 0, 'Network Data'!D65=1,'Network Data'!F65=1,'Network Data'!G65&gt;0), SUBSTITUTE('Network Data'!B65," ","")&amp;"_U"&amp;" = Flowto("&amp;SUBSTITUTE('Network Data'!B65," ","")&amp;") - "&amp;SUBSTITUTE('Network Data'!B65," ","")&amp;"_P"&amp;" - "&amp;SUBSTITUTE('Network Data'!B65," ","")&amp;"_EX", IF(AND('Network Data'!$C$6=0,'Network Data'!$C$7=1,'Network Data'!C65 = 0, 'Network Data'!D65=1,'Network Data'!F65=0,'Network Data'!G65&gt;0), SUBSTITUTE('Network Data'!B65," ","")&amp;"_U"&amp;" = Flowto("&amp;SUBSTITUTE('Network Data'!B65," ","")&amp;") - "&amp;SUBSTITUTE('Network Data'!B65," ","")&amp;"_P",IF(AND('Network Data'!$C$6=1,'Network Data'!$C$7=1,'Network Data'!C65 = 0, 'Network Data'!D65=0,'Network Data'!F65=1,'Network Data'!G65&gt;0), SUBSTITUTE('Network Data'!B65," ","")&amp;"_U"&amp;" = Flowto("&amp;SUBSTITUTE('Network Data'!B65," ","")&amp;") - "&amp;SUBSTITUTE('Network Data'!B65," ","")&amp;"_P"&amp;" - "&amp;SUBSTITUTE('Network Data'!B65," ","")&amp;"_R"&amp;" - "&amp;SUBSTITUTE('Network Data'!B65," ","")&amp;"_EX", IF(AND('Network Data'!$C$6=0,'Network Data'!$C$7=1,'Network Data'!C65 = 0, 'Network Data'!D65=0,'Network Data'!F65=1,'Network Data'!G65&gt;0), SUBSTITUTE('Network Data'!B65," ","")&amp;"_U"&amp;" = Flowto("&amp;SUBSTITUTE('Network Data'!B65," ","")&amp;") - "&amp;SUBSTITUTE('Network Data'!B65," ","")&amp;"_P"&amp;" - "&amp;SUBSTITUTE('Network Data'!B65," ","")&amp;"_EX", IF(AND('Network Data'!$C$6=0,'Network Data'!$C$7=1,'Network Data'!C65 = 0, 'Network Data'!D65=0,'Network Data'!F65=0,'Network Data'!G65&gt;0), SUBSTITUTE('Network Data'!B65," ","")&amp;"_U"&amp;" = Flowto("&amp;SUBSTITUTE('Network Data'!B65," ","")&amp;") - "&amp;SUBSTITUTE('Network Data'!B65," ","")&amp;"_P",IF(AND('Network Data'!$C$6=1,'Network Data'!$C$7=1,'Network Data'!C65 = 0, 'Network Data'!D65=0,'Network Data'!F65=0,'Network Data'!G65&gt;0), SUBSTITUTE('Network Data'!B65," ","")&amp;"_U"&amp;" = Flowto("&amp;SUBSTITUTE('Network Data'!B65," ","")&amp;") - "&amp;SUBSTITUTE('Network Data'!B65," ","")&amp;"_P - "&amp;SUBSTITUTE('Network Data'!B65," ","")&amp;"_R","")))))))</f>
        <v/>
      </c>
      <c r="BH59" t="str">
        <f>IF(AND('Network Data'!$C$6 = 1, 'Network Data'!C65 = 0, 'Network Data'!D65 = 0,'Network Data'!G65 &gt; 0, 'Network Data'!T65 &gt; 0),SUBSTITUTE('Network Data'!B65," ","")&amp;"_AE"&amp;" = "&amp;SUBSTITUTE('Network Data'!B65," ","")&amp;"_P"&amp;" + "&amp;SUBSTITUTE('Network Data'!B65," ","")&amp;"_R", IF(AND('Network Data'!$C$6 = 0, 'Network Data'!C65 = 0, 'Network Data'!D65 = 0,'Network Data'!G65 &gt; 0, 'Network Data'!T65 &gt; 0),SUBSTITUTE('Network Data'!B65," ","")&amp;" = "&amp;SUBSTITUTE('Network Data'!B65," ","")&amp;"_P",IF(AND('Network Data'!$C$6 = 1, 'Network Data'!C65 = 0, 'Network Data'!D65 = 0,'Network Data'!G65 &gt; 0, 'Network Data'!U65 &gt; 0),SUBSTITUTE('Network Data'!B65," ","")&amp;"_AE"&amp;" = "&amp;SUBSTITUTE('Network Data'!B65," ","")&amp;"_P"&amp;" + "&amp;SUBSTITUTE('Network Data'!B65," ","")&amp;"_R", IF(AND('Network Data'!$C$6 = 0, 'Network Data'!C65 = 0, 'Network Data'!D65 = 0,'Network Data'!G65 &gt; 0, 'Network Data'!U65 &gt; 0),SUBSTITUTE('Network Data'!B65," ","")&amp;" = "&amp;SUBSTITUTE('Network Data'!B65," ","")&amp;"_P",""))))</f>
        <v/>
      </c>
      <c r="BL59" t="str">
        <f xml:space="preserve"> IF('Network Data'!W65 &gt; 0, 'Network Data'!W65, "")</f>
        <v/>
      </c>
      <c r="BR59" t="str">
        <f>IF('Network Data'!V65&gt;0,SUBSTITUTE('Network Data'!V65, ",",""),"")</f>
        <v/>
      </c>
      <c r="BZ59" t="str">
        <f>IF(AND('Network Data'!$C$6=1,'Network Data'!C65=0,'Network Data'!D65=1,'Network Data'!G65&gt;0),SUBSTITUTE('Network Data'!B65," ","")&amp;"_GPP: CO2 -&gt; "&amp;SUBSTITUTE('Network Data'!B65," ",""),"")</f>
        <v/>
      </c>
      <c r="CB59" s="98"/>
      <c r="CD59" t="str">
        <f>IF(AND('Network Data'!$C$6 = 1,'Network Data'!C65 = 0, 'Network Data'!D65 = 1, 'Network Data'!G65 &gt; 0), SUBSTITUTE('Network Data'!B65, " ", "")&amp;"_R: "&amp;SUBSTITUTE('Network Data'!B65, " ", "")&amp;" -&gt; CO2", "")</f>
        <v/>
      </c>
      <c r="CE59" t="str">
        <f>IF(AND('Network Data'!$C$6 = 1,'Network Data'!C65 = 0, 'Network Data'!D65 = 0, 'Network Data'!G65 &gt; 0), SUBSTITUTE('Network Data'!B65, " ", "")&amp;"_R: "&amp;SUBSTITUTE('Network Data'!B65, " ", "")&amp;" -&gt; CO2", "")</f>
        <v/>
      </c>
      <c r="CG59" s="98"/>
      <c r="CI59" t="str">
        <f>IF(AND('Network Data'!C65 = 1, 'Network Data'!E65 = 1, 'Network Data'!G65 &gt; 0), SUBSTITUTE('Network Data'!B65, " ", "")&amp;"NLNode_IN: "&amp;SUBSTITUTE('Network Data'!B65, " ", "")&amp;"NLNodeInput -&gt; "&amp;SUBSTITUTE('Network Data'!B65, ",", "")&amp;"NLNode", IF(AND('Network Data'!C65 = 0, 'Network Data'!E65 = 1, 'Network Data'!G65 &gt; 0), SUBSTITUTE('Network Data'!B65, " ", "")&amp;"_IN: "&amp;SUBSTITUTE('Network Data'!B65, " ", "")&amp;"Input -&gt; "&amp;SUBSTITUTE('Network Data'!B65, ",", ""),""))</f>
        <v/>
      </c>
      <c r="CK59" s="98"/>
      <c r="CM59" t="str">
        <f>IF(AND('Network Data'!C65 = 1, 'Network Data'!F65 = 1, 'Network Data'!G65 &gt; 0), SUBSTITUTE('Network Data'!B65, " ", "")&amp;"NLNode_EX: "&amp;SUBSTITUTE('Network Data'!B65, " ", "")&amp;"NLNode -&gt; "&amp;SUBSTITUTE('Network Data'!B65, ",", "")&amp;"NLNodeExport", IF(AND('Network Data'!C65 = 0, 'Network Data'!F65 = 1, 'Network Data'!G65 &gt; 0), SUBSTITUTE('Network Data'!B65, " ", "")&amp;"_EX: "&amp;SUBSTITUTE('Network Data'!B65, " ", "")&amp;" -&gt; "&amp;SUBSTITUTE('Network Data'!B65, ",", "")&amp;"Export",""))</f>
        <v/>
      </c>
      <c r="CP59" t="str">
        <f>IF(AND('Network Data'!$C$6=1, 'Network Data'!C65=0,'Network Data'!D65=1,'Network Data'!G65&gt;0, 'Network Data'!L65&gt;0), SUBSTITUTE('Network Data'!B65," ",".")&amp;"_GPP &gt; "&amp;SUBSTITUTE('Network Data'!L65," ","."), IF(AND('Network Data'!$C$6=1, 'Network Data'!C65=0,'Network Data'!D65=0,'Network Data'!G65&gt;0, 'Network Data'!L65&gt;0), SUBSTITUTE('Network Data'!B65," ",".")&amp;"Q &gt; "&amp;SUBSTITUTE('Network Data'!L65," ","."), IF(AND('Network Data'!$C$6=0, 'Network Data'!C65=0,'Network Data'!D65=0,'Network Data'!G65&gt;0, 'Network Data'!L65&gt;0), SUBSTITUTE('Network Data'!B65," ",".")&amp;"Q &gt; "&amp;SUBSTITUTE('Network Data'!L65," ","."),"")))</f>
        <v/>
      </c>
      <c r="CQ59" t="str">
        <f>IF(AND('Network Data'!$C$6=1, 'Network Data'!C65=0,'Network Data'!D65=0,'Network Data'!G65&gt;0, 'Network Data'!L65&gt;0), SUBSTITUTE('Network Data'!B65," ",".")&amp;"Q &gt; "&amp;SUBSTITUTE('Network Data'!L65," ","."), IF(AND('Network Data'!$C$6=0, 'Network Data'!C65=0,'Network Data'!D65=0,'Network Data'!G65&gt;0, 'Network Data'!L65&gt;0), SUBSTITUTE('Network Data'!B65," ",".")&amp;"Q &gt; "&amp;SUBSTITUTE('Network Data'!L65," ","."),""))</f>
        <v/>
      </c>
      <c r="CR59" t="str">
        <f>IF(AND('Network Data'!$C$6=1, 'Network Data'!C65=0,'Network Data'!D65=1,'Network Data'!G65&gt;0, 'Network Data'!M65&gt;0), SUBSTITUTE('Network Data'!B65," ",".")&amp;"_GPP &lt; "&amp;SUBSTITUTE('Network Data'!M65," ","."),"")</f>
        <v/>
      </c>
      <c r="CS59" t="str">
        <f>IF(AND('Network Data'!$C$6=1, 'Network Data'!C65=0,'Network Data'!D65=0,'Network Data'!G65&gt;0, 'Network Data'!M65&gt;0), SUBSTITUTE('Network Data'!B65," ",".")&amp;"Q &lt; "&amp;SUBSTITUTE('Network Data'!M65," ","."),IF(AND('Network Data'!$C$6=0, 'Network Data'!C65=0,'Network Data'!D65=0,'Network Data'!G65&gt;0, 'Network Data'!M65&gt;0), SUBSTITUTE('Network Data'!B65," ",".")&amp;"Q &lt; "&amp;SUBSTITUTE('Network Data'!M65," ","."),""))</f>
        <v/>
      </c>
      <c r="CT59" t="str">
        <f>IF('Network Data'!M65&lt;'Network Data'!L65, "Warning, incompatible constraint", "" )</f>
        <v/>
      </c>
      <c r="CU59" t="str">
        <f>IF(AND('Network Data'!$C$6=1, 'Network Data'!C65 = 0, 'Network Data'!D65 = 1, 'Network Data'!G65 &gt; 0, 'Network Data'!N65&gt;0), SUBSTITUTE('Network Data'!B65, " ", ".")&amp;"_NPP"&amp;" &gt; "&amp;SUBSTITUTE('Network Data'!N65, ",","."), "")</f>
        <v/>
      </c>
      <c r="CV59" t="str">
        <f>IF(AND('Network Data'!$C$6=1, 'Network Data'!C65 = 0, 'Network Data'!D65 = 0, 'Network Data'!G65 &gt; 0, 'Network Data'!N65&gt;0), SUBSTITUTE('Network Data'!B65, " ", ".")&amp;"_P"&amp;" &gt; "&amp;SUBSTITUTE('Network Data'!N65, ",","."), IF(AND('Network Data'!$C$6=0, 'Network Data'!C65 = 0, 'Network Data'!G65 &gt; 0, 'Network Data'!N65&gt;0), SUBSTITUTE('Network Data'!B65, " ", ".")&amp;"_P"&amp;" &gt; "&amp;SUBSTITUTE('Network Data'!N65, ",","."),""))</f>
        <v/>
      </c>
      <c r="CW59" t="str">
        <f>IF(AND('Network Data'!$C$6=1, 'Network Data'!C65 = 0, 'Network Data'!D65 = 1, 'Network Data'!G65 &gt; 0, 'Network Data'!O65&gt;0), SUBSTITUTE('Network Data'!B65, " ", ".")&amp;"_NPP"&amp;" &lt; "&amp;SUBSTITUTE('Network Data'!O65, ",","."), "")</f>
        <v/>
      </c>
      <c r="CX59" t="str">
        <f>IF(AND('Network Data'!$C$6=1, 'Network Data'!C65 = 0, 'Network Data'!D65 = 0, 'Network Data'!G65 &gt; 0, 'Network Data'!O65&gt;0), SUBSTITUTE('Network Data'!B65, " ", ".")&amp;"_P"&amp;" &lt; "&amp;SUBSTITUTE('Network Data'!O65, ",","."), IF(AND('Network Data'!$C$6=0, 'Network Data'!C65 = 0, 'Network Data'!G65 &gt; 0, 'Network Data'!O65&gt;0), SUBSTITUTE('Network Data'!B65, " ", ".")&amp;"_P"&amp;" &lt; "&amp;SUBSTITUTE('Network Data'!O65, ",","."),""))</f>
        <v/>
      </c>
      <c r="CY59" t="str">
        <f>IF('Network Data'!O65&lt;'Network Data'!N65, "Warning, incompatible constraint", "" )</f>
        <v/>
      </c>
      <c r="CZ59" t="str">
        <f>IF(AND('Network Data'!$C$6 = 1, 'Network Data'!C65 = 0, 'Network Data'!D65 = 1, 'Network Data'!G65 &gt; 0, 'Network Data'!P65 &gt; 0), SUBSTITUTE('Network Data'!B65, " ", ".")&amp;"_R &gt; "&amp;SUBSTITUTE('Network Data'!P65, ",","."),"")</f>
        <v/>
      </c>
      <c r="DA59" t="str">
        <f>IF(AND('Network Data'!$C$6 = 1, 'Network Data'!C65 = 0, 'Network Data'!D65 = 0, 'Network Data'!G65 &gt; 0, 'Network Data'!P65 &gt; 0), SUBSTITUTE('Network Data'!B65, " ", ".")&amp;"_R &gt; "&amp;SUBSTITUTE('Network Data'!P65, ",","."),"")</f>
        <v/>
      </c>
      <c r="DB59" t="str">
        <f>IF(AND('Network Data'!$C$6 = 1, 'Network Data'!C65 = 0, 'Network Data'!D65 = 1, 'Network Data'!G65 &gt; 0, 'Network Data'!Q65 &gt; 0), SUBSTITUTE('Network Data'!B65, " ", ".")&amp;"_R &lt; "&amp;SUBSTITUTE('Network Data'!Q65, ",","."),"")</f>
        <v/>
      </c>
      <c r="DC59" t="str">
        <f>IF(AND('Network Data'!$C$6 = 1, 'Network Data'!C65 = 0, 'Network Data'!D65 = 0, 'Network Data'!G65 &gt; 0, 'Network Data'!Q65 &gt; 0), SUBSTITUTE('Network Data'!B65, " ", ".")&amp;"_R &lt; "&amp;SUBSTITUTE('Network Data'!Q65, ",","."),"")</f>
        <v/>
      </c>
      <c r="DD59" t="str">
        <f>IF(AND('Network Data'!$C$7 = 1, 'Network Data'!C65 = 0, 'Network Data'!D65 =1, 'Network Data'!G65 &gt; 0, 'Network Data'!R65 &gt; 0), SUBSTITUTE('Network Data'!B65, ",",".")&amp;"_U &gt; "&amp;SUBSTITUTE('Network Data'!R65, ",","."),"")</f>
        <v/>
      </c>
      <c r="DE59" t="str">
        <f>IF(AND('Network Data'!$C$7 = 1, 'Network Data'!C65 = 0, 'Network Data'!D65 =0, 'Network Data'!G65 &gt; 0, 'Network Data'!R65 &gt; 0), SUBSTITUTE('Network Data'!B65, ",",".")&amp;"_U &gt; "&amp;SUBSTITUTE('Network Data'!R65, ",","."),"")</f>
        <v/>
      </c>
      <c r="DF59" t="str">
        <f>IF(AND('Network Data'!$C$7 = 1, 'Network Data'!C65 = 0, 'Network Data'!D65 = 1, 'Network Data'!G65 &gt; 0, 'Network Data'!S65 &gt; 0), SUBSTITUTE('Network Data'!B65, ",",".")&amp;"_U &lt; "&amp;SUBSTITUTE('Network Data'!S65, ",","."),"")</f>
        <v/>
      </c>
      <c r="DG59" t="str">
        <f>IF(AND('Network Data'!$C$7 = 1, 'Network Data'!C65 = 0, 'Network Data'!D65 = 0, 'Network Data'!G65 &gt; 0, 'Network Data'!S65 &gt; 0), SUBSTITUTE('Network Data'!B65, ",",".")&amp;"_U &lt; "&amp;SUBSTITUTE('Network Data'!S65, ",","."),"")</f>
        <v/>
      </c>
      <c r="DJ59" t="str">
        <f>IF(AND('Network Data'!C65 = 0, 'Network Data'!E65 = 1,'Network Data'!G65 &gt; 0, 'Network Data'!H65 &gt; 0), SUBSTITUTE('Network Data'!B65, " ", ".")&amp;"_IN &gt; "&amp;SUBSTITUTE('Network Data'!H65,",","."), IF(AND('Network Data'!C65 = 1, 'Network Data'!E65 = 1,'Network Data'!G65 &gt; 0, 'Network Data'!H65 &gt; 0), SUBSTITUTE('Network Data'!B65, " ", ".")&amp;"NLNode_IN &gt; "&amp;SUBSTITUTE('Network Data'!H65,",","."), ""))</f>
        <v/>
      </c>
      <c r="DL59" t="str">
        <f>IF(AND('Network Data'!C65 = 0, 'Network Data'!E65 = 1,'Network Data'!G65 &gt; 0, 'Network Data'!I65 &gt; 0), SUBSTITUTE('Network Data'!B65, " ", ".")&amp;"_IN &lt; "&amp;SUBSTITUTE('Network Data'!I65,",","."), IF(AND('Network Data'!C65 = 1, 'Network Data'!E65 = 1,'Network Data'!G65 &gt; 0, 'Network Data'!H65 &gt; 0), SUBSTITUTE('Network Data'!B65, " ", ".")&amp;"NLNode_IN &lt; "&amp;SUBSTITUTE('Network Data'!I65,",","."), ""))</f>
        <v/>
      </c>
      <c r="DP59" t="str">
        <f>IF(AND('Network Data'!C65 = 0, 'Network Data'!F65 = 1,'Network Data'!G65 &gt; 0, 'Network Data'!J65 &gt; 0), SUBSTITUTE('Network Data'!B65, " ", ".")&amp;"_EX &gt; "&amp;SUBSTITUTE('Network Data'!J65,",","."), IF(AND('Network Data'!C65 = 1, 'Network Data'!F65 = 1,'Network Data'!G65 &gt; 0, 'Network Data'!J65 &gt; 0), SUBSTITUTE('Network Data'!B65, " ", ".")&amp;"NLNode_EX &gt; "&amp;SUBSTITUTE('Network Data'!J65,",","."), ""))</f>
        <v/>
      </c>
      <c r="DR59" t="str">
        <f>IF(AND('Network Data'!C65 = 0, 'Network Data'!F65 = 1,'Network Data'!G65 &gt; 0, 'Network Data'!K65 &gt; 0), SUBSTITUTE('Network Data'!B65, " ", ".")&amp;"_EX &lt; "&amp;SUBSTITUTE('Network Data'!K65,",","."), IF(AND('Network Data'!C65 = 1, 'Network Data'!F65 = 1,'Network Data'!G65 &gt; 0, 'Network Data'!K65 &gt; 0), SUBSTITUTE('Network Data'!B65, " ", ".")&amp;"NLNode_EX &lt; "&amp;SUBSTITUTE('Network Data'!K65,",","."), ""))</f>
        <v/>
      </c>
      <c r="DV59" t="str">
        <f>IF(AND('Network Data'!C65=0, 'Network Data'!D65=0, 'Network Data'!G65&gt;0, 'Network Data'!T65&gt;0), SUBSTITUTE('Network Data'!B65," ",".")&amp;"_AE &gt; "&amp;SUBSTITUTE('Network Data'!T65,",","."),"")</f>
        <v/>
      </c>
      <c r="DW59" t="str">
        <f>IF(AND('Network Data'!C65=0, 'Network Data'!D65=0, 'Network Data'!G65&gt;0, 'Network Data'!U65&gt;0), SUBSTITUTE('Network Data'!B65," ",".")&amp;"_AE &lt; "&amp;SUBSTITUTE('Network Data'!U65,",","."),"")</f>
        <v/>
      </c>
      <c r="EA59" t="str">
        <f>IF(AND('Network Data'!X65 &gt;0), 'Network Data'!X65, "")</f>
        <v/>
      </c>
      <c r="EB59" s="22"/>
      <c r="EC59" s="22"/>
      <c r="FD59"/>
      <c r="FE59"/>
      <c r="FF59"/>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row>
    <row r="60" spans="1:218" x14ac:dyDescent="0.3">
      <c r="A60" s="7">
        <v>55</v>
      </c>
      <c r="B60" t="str">
        <f>IF(AND('Network Data'!C66 = 0, 'Network Data'!G66 &gt;0), SUBSTITUTE('Network Data'!B66, " ", ""), IF(AND('Network Data'!C66 = 1, 'Network Data'!G66 &gt; 0), SUBSTITUTE('Network Data'!B66&amp;"NLNode", " ",""), ""))</f>
        <v/>
      </c>
      <c r="H60" s="98"/>
      <c r="AE60" t="str">
        <f>IF(AND('Network Data'!C66 = 0, 'Network Data'!G66 &gt;0), SUBSTITUTE('Network Data'!B66, " ", "")&amp;" = "&amp;SUBSTITUTE('Network Data'!G66, ",", "."), "")</f>
        <v/>
      </c>
      <c r="AF60" t="str">
        <f>IF(AND('Network Data'!C66 = 1, 'Network Data'!G66 &gt;0), SUBSTITUTE('Network Data'!B66, " ", "")&amp;"NLNode"&amp;" = "&amp;SUBSTITUTE('Network Data'!G66, ",", "."), "")</f>
        <v/>
      </c>
      <c r="AM60" t="str">
        <f>IF(AND('Network Data'!C66 = 0, 'Network Data'!G66 &gt; 0, 'Network Data'!E66 = 1), SUBSTITUTE('Network Data'!B66, " ", "")&amp;"Input", IF(AND('Network Data'!C66 = 1, 'Network Data'!G66 &gt; 0, 'Network Data'!E66 = 1), SUBSTITUTE('Network Data'!B66, " ", "")&amp;"NLNodeInput",""))</f>
        <v/>
      </c>
      <c r="AN60" t="str">
        <f>IF(AND('Network Data'!C66 = 0, 'Network Data'!G66 &gt; 0, 'Network Data'!F66 = 1), SUBSTITUTE('Network Data'!B66, " ", "")&amp;"Export", IF(AND('Network Data'!C66 = 1, 'Network Data'!G66 &gt; 0, 'Network Data'!F66 = 1), SUBSTITUTE('Network Data'!B66, " ", "")&amp;"NLNodeExport",""))</f>
        <v/>
      </c>
      <c r="AV60" t="str">
        <f>IF(AND('Network Data'!$C$6=1, 'Network Data'!C66 = 0, 'Network Data'!D66=1,'Network Data'!G66&gt;0,'Network Data'!E66=1), SUBSTITUTE('Network Data'!B66," ","")&amp;"_GPP"&amp;" = "&amp;"Flowto("&amp;SUBSTITUTE('Network Data'!B66," ","")&amp;")"&amp;" - "&amp;SUBSTITUTE('Network Data'!B66," ","")&amp;"_IN", IF(AND('Network Data'!$C$6=1, 'Network Data'!C66 = 0, 'Network Data'!D66=1,'Network Data'!G66&gt;0,'Network Data'!E66=0), SUBSTITUTE('Network Data'!B66," ","")&amp;"_GPP"&amp;" = "&amp;"Flowto("&amp;SUBSTITUTE('Network Data'!B66," ","")&amp;")", IF(OR('Network Data'!$C$6=1, 'Network Data'!$C$6=0), IF(AND('Network Data'!C66 = 0,'Network Data'!G66&gt;0,'Network Data'!E66=1), SUBSTITUTE('Network Data'!B66," ","")&amp;"_Q"&amp;" = "&amp;"Flowto("&amp;SUBSTITUTE('Network Data'!B66," ","")&amp;")"&amp;" - "&amp;SUBSTITUTE('Network Data'!B66," ","")&amp;"_IN", IF(AND('Network Data'!C66 = 0,'Network Data'!G66&gt;0,'Network Data'!E66=0), SUBSTITUTE('Network Data'!B66," ","")&amp;"_Q"&amp;" = "&amp;"Flowto("&amp;SUBSTITUTE('Network Data'!B66," ","")&amp;")","")))))</f>
        <v/>
      </c>
      <c r="AZ60" t="str">
        <f>IF(AND('Network Data'!$C$6=1,'Network Data'!$C$7=1,'Network Data'!C66 = 0,'Network Data'!D66 = 1,'Network Data'!G66&gt;0,'Network Data'!F66=1),SUBSTITUTE('Network Data'!B66," ","")&amp;"_NPP"&amp;" = Flowfrom("&amp;SUBSTITUTE('Network Data'!B66," ","")&amp;") - "&amp;SUBSTITUTE('Network Data'!B66," ","")&amp;"_R"&amp;" - "&amp;SUBSTITUTE('Network Data'!B66," ","")&amp;"_U"&amp;" - "&amp;SUBSTITUTE('Network Data'!B66," ","")&amp;"_EX", IF(AND('Network Data'!$C$6=1,'Network Data'!$C$7=0,'Network Data'!C66 = 0,'Network Data'!D66 = 1,'Network Data'!G66&gt;0,'Network Data'!F66=1),SUBSTITUTE('Network Data'!B66," ","")&amp;"_NPP"&amp;" = Flowfrom("&amp;SUBSTITUTE('Network Data'!B66," ","")&amp;") - "&amp;SUBSTITUTE('Network Data'!B66," ","")&amp;"_R - "&amp;SUBSTITUTE('Network Data'!B66," ","")&amp;"_EX", IF(AND('Network Data'!$C$6=0,'Network Data'!$C$7=1,'Network Data'!C66 = 0,'Network Data'!D66 = 1,'Network Data'!G66&gt;0,'Network Data'!F66=0),SUBSTITUTE('Network Data'!B66," ","")&amp;"_NPP"&amp;" = Flowfrom("&amp;SUBSTITUTE('Network Data'!B66," ","")&amp;") - "&amp;SUBSTITUTE('Network Data'!B66," ","")&amp;"_U - "&amp;SUBSTITUTE('Network Data'!B66," ","")&amp;"_EX", IF(AND('Network Data'!$C$6=1,'Network Data'!$C$7=0,'Network Data'!C66 = 0,'Network Data'!D66 = 1,'Network Data'!G66&gt;0,'Network Data'!F66=0),SUBSTITUTE('Network Data'!B66," ","")&amp;"_NPP"&amp;" = Flowfrom("&amp;SUBSTITUTE('Network Data'!B66," ","")&amp;") - "&amp;SUBSTITUTE('Network Data'!B66," ","")&amp;"_R", IF(AND('Network Data'!$C$6=0,'Network Data'!$C$7=0,'Network Data'!C66 = 0,'Network Data'!D66 = 1,'Network Data'!G66&gt;0,'Network Data'!F66=1),SUBSTITUTE('Network Data'!B66," ","")&amp;"_NPP"&amp;" = Flowfrom("&amp;SUBSTITUTE('Network Data'!B66," ","")&amp;") - "&amp;SUBSTITUTE('Network Data'!B66," ","")&amp;"_EX", IF(AND('Network Data'!$C$6=1,'Network Data'!$C$7=1,'Network Data'!C66 = 0,'Network Data'!D66 = 1,'Network Data'!G66&gt;0,'Network Data'!F66=0),SUBSTITUTE('Network Data'!B66," ","")&amp;"_NPP"&amp;" = Flowfrom("&amp;SUBSTITUTE('Network Data'!B66," ","")&amp;") - "&amp;SUBSTITUTE('Network Data'!B66," ","")&amp;"_R"&amp;" - "&amp;SUBSTITUTE('Network Data'!B66," ","")&amp;"_U", IF(AND('Network Data'!$C$6=0,'Network Data'!$C$7=0,'Network Data'!C66 = 0,'Network Data'!D66 = 1,'Network Data'!G66&gt;0,'Network Data'!F66=0),SUBSTITUTE('Network Data'!B66," ","")&amp;"_NPP"&amp;" = Flowfrom("&amp;SUBSTITUTE('Network Data'!B66," ","")&amp;") ", IF(AND('Network Data'!$C$6=1,'Network Data'!$C$7=1,'Network Data'!C66 = 0,'Network Data'!D66 = 0,'Network Data'!G66&gt;0,'Network Data'!F66=1),SUBSTITUTE('Network Data'!B66," ","")&amp;"_P"&amp;" = Flowfrom("&amp;SUBSTITUTE('Network Data'!B66," ","")&amp;") - "&amp;SUBSTITUTE('Network Data'!B66," ","")&amp;"_R"&amp;" - "&amp;SUBSTITUTE('Network Data'!B66," ","")&amp;"_U"&amp;" - "&amp;SUBSTITUTE('Network Data'!B66," ","")&amp;"_EX", IF(AND('Network Data'!$C$6=1,'Network Data'!$C$7=0,'Network Data'!C66 = 0,'Network Data'!D66 = 0,'Network Data'!G66&gt;0,'Network Data'!F66=1),SUBSTITUTE('Network Data'!B66," ","")&amp;"_P"&amp;" = Flowfrom("&amp;SUBSTITUTE('Network Data'!B66," ","")&amp;") - "&amp;SUBSTITUTE('Network Data'!B66," ","")&amp;"_R - "&amp;SUBSTITUTE('Network Data'!B66," ","")&amp;"_EX", IF(AND('Network Data'!$C$6=0,'Network Data'!$C$7=1,'Network Data'!C66 = 0,'Network Data'!D66 = 0,'Network Data'!G66&gt;0,'Network Data'!F66=0),SUBSTITUTE('Network Data'!B66," ","")&amp;"_P"&amp;" = Flowfrom("&amp;SUBSTITUTE('Network Data'!B66," ","")&amp;") - "&amp;SUBSTITUTE('Network Data'!B66," ","")&amp;"_U - "&amp;SUBSTITUTE('Network Data'!B66," ","")&amp;"_EX", IF(AND('Network Data'!$C$6=1,'Network Data'!$C$7=0,'Network Data'!C66 = 0,'Network Data'!D66 = 0,'Network Data'!G66&gt;0,'Network Data'!F66=0),SUBSTITUTE('Network Data'!B66," ","")&amp;"_P"&amp;" = Flowfrom("&amp;SUBSTITUTE('Network Data'!B66," ","")&amp;") - "&amp;SUBSTITUTE('Network Data'!B66," ","")&amp;"_R", IF(AND('Network Data'!$C$6=0,'Network Data'!$C$7=0,'Network Data'!C66 = 0,'Network Data'!D66 = 0,'Network Data'!G66&gt;0,'Network Data'!F66=1),SUBSTITUTE('Network Data'!B66," ","")&amp;"_P"&amp;" = Flowfrom("&amp;SUBSTITUTE('Network Data'!B66," ","")&amp;") - "&amp;SUBSTITUTE('Network Data'!B66," ","")&amp;"_EX", IF(AND('Network Data'!$C$6=1,'Network Data'!$C$7=1,'Network Data'!C66 = 0,'Network Data'!D66 = 0,'Network Data'!G66&gt;0,'Network Data'!F66=0),SUBSTITUTE('Network Data'!B66," ","")&amp;"_P"&amp;" = Flowfrom("&amp;SUBSTITUTE('Network Data'!B66," ","")&amp;") - "&amp;SUBSTITUTE('Network Data'!B66," ","")&amp;"_R"&amp;" - "&amp;SUBSTITUTE('Network Data'!B66," ","")&amp;"_U", IF(AND('Network Data'!$C$6=0,'Network Data'!$C$7=0,'Network Data'!C66 = 0,'Network Data'!D66 = 0,'Network Data'!G66&gt;0,'Network Data'!F66=0),SUBSTITUTE('Network Data'!B66," ","")&amp;"_P"&amp;" = Flowfrom("&amp;SUBSTITUTE('Network Data'!B66," ","")&amp;") ", ""))))))))))))))</f>
        <v/>
      </c>
      <c r="BD60" t="str">
        <f>IF(AND('Network Data'!$C$6=1,'Network Data'!$C$7=1,'Network Data'!C66 = 0, 'Network Data'!D66=1,'Network Data'!F66=1,'Network Data'!G66&gt;0), SUBSTITUTE('Network Data'!B66," ","")&amp;"_U"&amp;" = Flowto("&amp;SUBSTITUTE('Network Data'!B66," ","")&amp;") - "&amp;SUBSTITUTE('Network Data'!B66," ","")&amp;"_NPP"&amp;" - "&amp;SUBSTITUTE('Network Data'!B66," ","")&amp;"_R"&amp;" - "&amp;SUBSTITUTE('Network Data'!B66," ","")&amp;"_EX", IF(AND('Network Data'!$C$6=0,'Network Data'!$C$7=1,'Network Data'!C66 = 0, 'Network Data'!D66=1,'Network Data'!F66=1,'Network Data'!G66&gt;0), SUBSTITUTE('Network Data'!B66," ","")&amp;"_U"&amp;" = Flowto("&amp;SUBSTITUTE('Network Data'!B66," ","")&amp;") - "&amp;SUBSTITUTE('Network Data'!B66," ","")&amp;"_P"&amp;" - "&amp;SUBSTITUTE('Network Data'!B66," ","")&amp;"_EX", IF(AND('Network Data'!$C$6=0,'Network Data'!$C$7=1,'Network Data'!C66 = 0, 'Network Data'!D66=1,'Network Data'!F66=0,'Network Data'!G66&gt;0), SUBSTITUTE('Network Data'!B66," ","")&amp;"_U"&amp;" = Flowto("&amp;SUBSTITUTE('Network Data'!B66," ","")&amp;") - "&amp;SUBSTITUTE('Network Data'!B66," ","")&amp;"_P",IF(AND('Network Data'!$C$6=1,'Network Data'!$C$7=1,'Network Data'!C66 = 0, 'Network Data'!D66=0,'Network Data'!F66=1,'Network Data'!G66&gt;0), SUBSTITUTE('Network Data'!B66," ","")&amp;"_U"&amp;" = Flowto("&amp;SUBSTITUTE('Network Data'!B66," ","")&amp;") - "&amp;SUBSTITUTE('Network Data'!B66," ","")&amp;"_P"&amp;" - "&amp;SUBSTITUTE('Network Data'!B66," ","")&amp;"_R"&amp;" - "&amp;SUBSTITUTE('Network Data'!B66," ","")&amp;"_EX", IF(AND('Network Data'!$C$6=0,'Network Data'!$C$7=1,'Network Data'!C66 = 0, 'Network Data'!D66=0,'Network Data'!F66=1,'Network Data'!G66&gt;0), SUBSTITUTE('Network Data'!B66," ","")&amp;"_U"&amp;" = Flowto("&amp;SUBSTITUTE('Network Data'!B66," ","")&amp;") - "&amp;SUBSTITUTE('Network Data'!B66," ","")&amp;"_P"&amp;" - "&amp;SUBSTITUTE('Network Data'!B66," ","")&amp;"_EX", IF(AND('Network Data'!$C$6=0,'Network Data'!$C$7=1,'Network Data'!C66 = 0, 'Network Data'!D66=0,'Network Data'!F66=0,'Network Data'!G66&gt;0), SUBSTITUTE('Network Data'!B66," ","")&amp;"_U"&amp;" = Flowto("&amp;SUBSTITUTE('Network Data'!B66," ","")&amp;") - "&amp;SUBSTITUTE('Network Data'!B66," ","")&amp;"_P",IF(AND('Network Data'!$C$6=1,'Network Data'!$C$7=1,'Network Data'!C66 = 0, 'Network Data'!D66=0,'Network Data'!F66=0,'Network Data'!G66&gt;0), SUBSTITUTE('Network Data'!B66," ","")&amp;"_U"&amp;" = Flowto("&amp;SUBSTITUTE('Network Data'!B66," ","")&amp;") - "&amp;SUBSTITUTE('Network Data'!B66," ","")&amp;"_P - "&amp;SUBSTITUTE('Network Data'!B66," ","")&amp;"_R","")))))))</f>
        <v/>
      </c>
      <c r="BH60" t="str">
        <f>IF(AND('Network Data'!$C$6 = 1, 'Network Data'!C66 = 0, 'Network Data'!D66 = 0,'Network Data'!G66 &gt; 0, 'Network Data'!T66 &gt; 0),SUBSTITUTE('Network Data'!B66," ","")&amp;"_AE"&amp;" = "&amp;SUBSTITUTE('Network Data'!B66," ","")&amp;"_P"&amp;" + "&amp;SUBSTITUTE('Network Data'!B66," ","")&amp;"_R", IF(AND('Network Data'!$C$6 = 0, 'Network Data'!C66 = 0, 'Network Data'!D66 = 0,'Network Data'!G66 &gt; 0, 'Network Data'!T66 &gt; 0),SUBSTITUTE('Network Data'!B66," ","")&amp;" = "&amp;SUBSTITUTE('Network Data'!B66," ","")&amp;"_P",IF(AND('Network Data'!$C$6 = 1, 'Network Data'!C66 = 0, 'Network Data'!D66 = 0,'Network Data'!G66 &gt; 0, 'Network Data'!U66 &gt; 0),SUBSTITUTE('Network Data'!B66," ","")&amp;"_AE"&amp;" = "&amp;SUBSTITUTE('Network Data'!B66," ","")&amp;"_P"&amp;" + "&amp;SUBSTITUTE('Network Data'!B66," ","")&amp;"_R", IF(AND('Network Data'!$C$6 = 0, 'Network Data'!C66 = 0, 'Network Data'!D66 = 0,'Network Data'!G66 &gt; 0, 'Network Data'!U66 &gt; 0),SUBSTITUTE('Network Data'!B66," ","")&amp;" = "&amp;SUBSTITUTE('Network Data'!B66," ","")&amp;"_P",""))))</f>
        <v/>
      </c>
      <c r="BL60" t="str">
        <f xml:space="preserve"> IF('Network Data'!W66 &gt; 0, 'Network Data'!W66, "")</f>
        <v/>
      </c>
      <c r="BR60" t="str">
        <f>IF('Network Data'!V66&gt;0,SUBSTITUTE('Network Data'!V66, ",",""),"")</f>
        <v/>
      </c>
      <c r="BZ60" t="str">
        <f>IF(AND('Network Data'!$C$6=1,'Network Data'!C66=0,'Network Data'!D66=1,'Network Data'!G66&gt;0),SUBSTITUTE('Network Data'!B66," ","")&amp;"_GPP: CO2 -&gt; "&amp;SUBSTITUTE('Network Data'!B66," ",""),"")</f>
        <v/>
      </c>
      <c r="CB60" s="98"/>
      <c r="CD60" t="str">
        <f>IF(AND('Network Data'!$C$6 = 1,'Network Data'!C66 = 0, 'Network Data'!D66 = 1, 'Network Data'!G66 &gt; 0), SUBSTITUTE('Network Data'!B66, " ", "")&amp;"_R: "&amp;SUBSTITUTE('Network Data'!B66, " ", "")&amp;" -&gt; CO2", "")</f>
        <v/>
      </c>
      <c r="CE60" t="str">
        <f>IF(AND('Network Data'!$C$6 = 1,'Network Data'!C66 = 0, 'Network Data'!D66 = 0, 'Network Data'!G66 &gt; 0), SUBSTITUTE('Network Data'!B66, " ", "")&amp;"_R: "&amp;SUBSTITUTE('Network Data'!B66, " ", "")&amp;" -&gt; CO2", "")</f>
        <v/>
      </c>
      <c r="CG60" s="98"/>
      <c r="CI60" t="str">
        <f>IF(AND('Network Data'!C66 = 1, 'Network Data'!E66 = 1, 'Network Data'!G66 &gt; 0), SUBSTITUTE('Network Data'!B66, " ", "")&amp;"NLNode_IN: "&amp;SUBSTITUTE('Network Data'!B66, " ", "")&amp;"NLNodeInput -&gt; "&amp;SUBSTITUTE('Network Data'!B66, ",", "")&amp;"NLNode", IF(AND('Network Data'!C66 = 0, 'Network Data'!E66 = 1, 'Network Data'!G66 &gt; 0), SUBSTITUTE('Network Data'!B66, " ", "")&amp;"_IN: "&amp;SUBSTITUTE('Network Data'!B66, " ", "")&amp;"Input -&gt; "&amp;SUBSTITUTE('Network Data'!B66, ",", ""),""))</f>
        <v/>
      </c>
      <c r="CK60" s="98"/>
      <c r="CM60" t="str">
        <f>IF(AND('Network Data'!C66 = 1, 'Network Data'!F66 = 1, 'Network Data'!G66 &gt; 0), SUBSTITUTE('Network Data'!B66, " ", "")&amp;"NLNode_EX: "&amp;SUBSTITUTE('Network Data'!B66, " ", "")&amp;"NLNode -&gt; "&amp;SUBSTITUTE('Network Data'!B66, ",", "")&amp;"NLNodeExport", IF(AND('Network Data'!C66 = 0, 'Network Data'!F66 = 1, 'Network Data'!G66 &gt; 0), SUBSTITUTE('Network Data'!B66, " ", "")&amp;"_EX: "&amp;SUBSTITUTE('Network Data'!B66, " ", "")&amp;" -&gt; "&amp;SUBSTITUTE('Network Data'!B66, ",", "")&amp;"Export",""))</f>
        <v/>
      </c>
      <c r="CP60" t="str">
        <f>IF(AND('Network Data'!$C$6=1, 'Network Data'!C66=0,'Network Data'!D66=1,'Network Data'!G66&gt;0, 'Network Data'!L66&gt;0), SUBSTITUTE('Network Data'!B66," ",".")&amp;"_GPP &gt; "&amp;SUBSTITUTE('Network Data'!L66," ","."), IF(AND('Network Data'!$C$6=1, 'Network Data'!C66=0,'Network Data'!D66=0,'Network Data'!G66&gt;0, 'Network Data'!L66&gt;0), SUBSTITUTE('Network Data'!B66," ",".")&amp;"Q &gt; "&amp;SUBSTITUTE('Network Data'!L66," ","."), IF(AND('Network Data'!$C$6=0, 'Network Data'!C66=0,'Network Data'!D66=0,'Network Data'!G66&gt;0, 'Network Data'!L66&gt;0), SUBSTITUTE('Network Data'!B66," ",".")&amp;"Q &gt; "&amp;SUBSTITUTE('Network Data'!L66," ","."),"")))</f>
        <v/>
      </c>
      <c r="CQ60" t="str">
        <f>IF(AND('Network Data'!$C$6=1, 'Network Data'!C66=0,'Network Data'!D66=0,'Network Data'!G66&gt;0, 'Network Data'!L66&gt;0), SUBSTITUTE('Network Data'!B66," ",".")&amp;"Q &gt; "&amp;SUBSTITUTE('Network Data'!L66," ","."), IF(AND('Network Data'!$C$6=0, 'Network Data'!C66=0,'Network Data'!D66=0,'Network Data'!G66&gt;0, 'Network Data'!L66&gt;0), SUBSTITUTE('Network Data'!B66," ",".")&amp;"Q &gt; "&amp;SUBSTITUTE('Network Data'!L66," ","."),""))</f>
        <v/>
      </c>
      <c r="CR60" t="str">
        <f>IF(AND('Network Data'!$C$6=1, 'Network Data'!C66=0,'Network Data'!D66=1,'Network Data'!G66&gt;0, 'Network Data'!M66&gt;0), SUBSTITUTE('Network Data'!B66," ",".")&amp;"_GPP &lt; "&amp;SUBSTITUTE('Network Data'!M66," ","."),"")</f>
        <v/>
      </c>
      <c r="CS60" t="str">
        <f>IF(AND('Network Data'!$C$6=1, 'Network Data'!C66=0,'Network Data'!D66=0,'Network Data'!G66&gt;0, 'Network Data'!M66&gt;0), SUBSTITUTE('Network Data'!B66," ",".")&amp;"Q &lt; "&amp;SUBSTITUTE('Network Data'!M66," ","."),IF(AND('Network Data'!$C$6=0, 'Network Data'!C66=0,'Network Data'!D66=0,'Network Data'!G66&gt;0, 'Network Data'!M66&gt;0), SUBSTITUTE('Network Data'!B66," ",".")&amp;"Q &lt; "&amp;SUBSTITUTE('Network Data'!M66," ","."),""))</f>
        <v/>
      </c>
      <c r="CT60" t="str">
        <f>IF('Network Data'!M66&lt;'Network Data'!L66, "Warning, incompatible constraint", "" )</f>
        <v/>
      </c>
      <c r="CU60" t="str">
        <f>IF(AND('Network Data'!$C$6=1, 'Network Data'!C66 = 0, 'Network Data'!D66 = 1, 'Network Data'!G66 &gt; 0, 'Network Data'!N66&gt;0), SUBSTITUTE('Network Data'!B66, " ", ".")&amp;"_NPP"&amp;" &gt; "&amp;SUBSTITUTE('Network Data'!N66, ",","."), "")</f>
        <v/>
      </c>
      <c r="CV60" t="str">
        <f>IF(AND('Network Data'!$C$6=1, 'Network Data'!C66 = 0, 'Network Data'!D66 = 0, 'Network Data'!G66 &gt; 0, 'Network Data'!N66&gt;0), SUBSTITUTE('Network Data'!B66, " ", ".")&amp;"_P"&amp;" &gt; "&amp;SUBSTITUTE('Network Data'!N66, ",","."), IF(AND('Network Data'!$C$6=0, 'Network Data'!C66 = 0, 'Network Data'!G66 &gt; 0, 'Network Data'!N66&gt;0), SUBSTITUTE('Network Data'!B66, " ", ".")&amp;"_P"&amp;" &gt; "&amp;SUBSTITUTE('Network Data'!N66, ",","."),""))</f>
        <v/>
      </c>
      <c r="CW60" t="str">
        <f>IF(AND('Network Data'!$C$6=1, 'Network Data'!C66 = 0, 'Network Data'!D66 = 1, 'Network Data'!G66 &gt; 0, 'Network Data'!O66&gt;0), SUBSTITUTE('Network Data'!B66, " ", ".")&amp;"_NPP"&amp;" &lt; "&amp;SUBSTITUTE('Network Data'!O66, ",","."), "")</f>
        <v/>
      </c>
      <c r="CX60" t="str">
        <f>IF(AND('Network Data'!$C$6=1, 'Network Data'!C66 = 0, 'Network Data'!D66 = 0, 'Network Data'!G66 &gt; 0, 'Network Data'!O66&gt;0), SUBSTITUTE('Network Data'!B66, " ", ".")&amp;"_P"&amp;" &lt; "&amp;SUBSTITUTE('Network Data'!O66, ",","."), IF(AND('Network Data'!$C$6=0, 'Network Data'!C66 = 0, 'Network Data'!G66 &gt; 0, 'Network Data'!O66&gt;0), SUBSTITUTE('Network Data'!B66, " ", ".")&amp;"_P"&amp;" &lt; "&amp;SUBSTITUTE('Network Data'!O66, ",","."),""))</f>
        <v/>
      </c>
      <c r="CY60" t="str">
        <f>IF('Network Data'!O66&lt;'Network Data'!N66, "Warning, incompatible constraint", "" )</f>
        <v/>
      </c>
      <c r="CZ60" t="str">
        <f>IF(AND('Network Data'!$C$6 = 1, 'Network Data'!C66 = 0, 'Network Data'!D66 = 1, 'Network Data'!G66 &gt; 0, 'Network Data'!P66 &gt; 0), SUBSTITUTE('Network Data'!B66, " ", ".")&amp;"_R &gt; "&amp;SUBSTITUTE('Network Data'!P66, ",","."),"")</f>
        <v/>
      </c>
      <c r="DA60" t="str">
        <f>IF(AND('Network Data'!$C$6 = 1, 'Network Data'!C66 = 0, 'Network Data'!D66 = 0, 'Network Data'!G66 &gt; 0, 'Network Data'!P66 &gt; 0), SUBSTITUTE('Network Data'!B66, " ", ".")&amp;"_R &gt; "&amp;SUBSTITUTE('Network Data'!P66, ",","."),"")</f>
        <v/>
      </c>
      <c r="DB60" t="str">
        <f>IF(AND('Network Data'!$C$6 = 1, 'Network Data'!C66 = 0, 'Network Data'!D66 = 1, 'Network Data'!G66 &gt; 0, 'Network Data'!Q66 &gt; 0), SUBSTITUTE('Network Data'!B66, " ", ".")&amp;"_R &lt; "&amp;SUBSTITUTE('Network Data'!Q66, ",","."),"")</f>
        <v/>
      </c>
      <c r="DC60" t="str">
        <f>IF(AND('Network Data'!$C$6 = 1, 'Network Data'!C66 = 0, 'Network Data'!D66 = 0, 'Network Data'!G66 &gt; 0, 'Network Data'!Q66 &gt; 0), SUBSTITUTE('Network Data'!B66, " ", ".")&amp;"_R &lt; "&amp;SUBSTITUTE('Network Data'!Q66, ",","."),"")</f>
        <v/>
      </c>
      <c r="DD60" t="str">
        <f>IF(AND('Network Data'!$C$7 = 1, 'Network Data'!C66 = 0, 'Network Data'!D66 =1, 'Network Data'!G66 &gt; 0, 'Network Data'!R66 &gt; 0), SUBSTITUTE('Network Data'!B66, ",",".")&amp;"_U &gt; "&amp;SUBSTITUTE('Network Data'!R66, ",","."),"")</f>
        <v/>
      </c>
      <c r="DE60" t="str">
        <f>IF(AND('Network Data'!$C$7 = 1, 'Network Data'!C66 = 0, 'Network Data'!D66 =0, 'Network Data'!G66 &gt; 0, 'Network Data'!R66 &gt; 0), SUBSTITUTE('Network Data'!B66, ",",".")&amp;"_U &gt; "&amp;SUBSTITUTE('Network Data'!R66, ",","."),"")</f>
        <v/>
      </c>
      <c r="DF60" t="str">
        <f>IF(AND('Network Data'!$C$7 = 1, 'Network Data'!C66 = 0, 'Network Data'!D66 = 1, 'Network Data'!G66 &gt; 0, 'Network Data'!S66 &gt; 0), SUBSTITUTE('Network Data'!B66, ",",".")&amp;"_U &lt; "&amp;SUBSTITUTE('Network Data'!S66, ",","."),"")</f>
        <v/>
      </c>
      <c r="DG60" t="str">
        <f>IF(AND('Network Data'!$C$7 = 1, 'Network Data'!C66 = 0, 'Network Data'!D66 = 0, 'Network Data'!G66 &gt; 0, 'Network Data'!S66 &gt; 0), SUBSTITUTE('Network Data'!B66, ",",".")&amp;"_U &lt; "&amp;SUBSTITUTE('Network Data'!S66, ",","."),"")</f>
        <v/>
      </c>
      <c r="DJ60" t="str">
        <f>IF(AND('Network Data'!C66 = 0, 'Network Data'!E66 = 1,'Network Data'!G66 &gt; 0, 'Network Data'!H66 &gt; 0), SUBSTITUTE('Network Data'!B66, " ", ".")&amp;"_IN &gt; "&amp;SUBSTITUTE('Network Data'!H66,",","."), IF(AND('Network Data'!C66 = 1, 'Network Data'!E66 = 1,'Network Data'!G66 &gt; 0, 'Network Data'!H66 &gt; 0), SUBSTITUTE('Network Data'!B66, " ", ".")&amp;"NLNode_IN &gt; "&amp;SUBSTITUTE('Network Data'!H66,",","."), ""))</f>
        <v/>
      </c>
      <c r="DL60" t="str">
        <f>IF(AND('Network Data'!C66 = 0, 'Network Data'!E66 = 1,'Network Data'!G66 &gt; 0, 'Network Data'!I66 &gt; 0), SUBSTITUTE('Network Data'!B66, " ", ".")&amp;"_IN &lt; "&amp;SUBSTITUTE('Network Data'!I66,",","."), IF(AND('Network Data'!C66 = 1, 'Network Data'!E66 = 1,'Network Data'!G66 &gt; 0, 'Network Data'!H66 &gt; 0), SUBSTITUTE('Network Data'!B66, " ", ".")&amp;"NLNode_IN &lt; "&amp;SUBSTITUTE('Network Data'!I66,",","."), ""))</f>
        <v/>
      </c>
      <c r="DP60" t="str">
        <f>IF(AND('Network Data'!C66 = 0, 'Network Data'!F66 = 1,'Network Data'!G66 &gt; 0, 'Network Data'!J66 &gt; 0), SUBSTITUTE('Network Data'!B66, " ", ".")&amp;"_EX &gt; "&amp;SUBSTITUTE('Network Data'!J66,",","."), IF(AND('Network Data'!C66 = 1, 'Network Data'!F66 = 1,'Network Data'!G66 &gt; 0, 'Network Data'!J66 &gt; 0), SUBSTITUTE('Network Data'!B66, " ", ".")&amp;"NLNode_EX &gt; "&amp;SUBSTITUTE('Network Data'!J66,",","."), ""))</f>
        <v/>
      </c>
      <c r="DR60" t="str">
        <f>IF(AND('Network Data'!C66 = 0, 'Network Data'!F66 = 1,'Network Data'!G66 &gt; 0, 'Network Data'!K66 &gt; 0), SUBSTITUTE('Network Data'!B66, " ", ".")&amp;"_EX &lt; "&amp;SUBSTITUTE('Network Data'!K66,",","."), IF(AND('Network Data'!C66 = 1, 'Network Data'!F66 = 1,'Network Data'!G66 &gt; 0, 'Network Data'!K66 &gt; 0), SUBSTITUTE('Network Data'!B66, " ", ".")&amp;"NLNode_EX &lt; "&amp;SUBSTITUTE('Network Data'!K66,",","."), ""))</f>
        <v/>
      </c>
      <c r="DV60" t="str">
        <f>IF(AND('Network Data'!C66=0, 'Network Data'!D66=0, 'Network Data'!G66&gt;0, 'Network Data'!T66&gt;0), SUBSTITUTE('Network Data'!B66," ",".")&amp;"_AE &gt; "&amp;SUBSTITUTE('Network Data'!T66,",","."),"")</f>
        <v/>
      </c>
      <c r="DW60" t="str">
        <f>IF(AND('Network Data'!C66=0, 'Network Data'!D66=0, 'Network Data'!G66&gt;0, 'Network Data'!U66&gt;0), SUBSTITUTE('Network Data'!B66," ",".")&amp;"_AE &lt; "&amp;SUBSTITUTE('Network Data'!U66,",","."),"")</f>
        <v/>
      </c>
      <c r="EA60" t="str">
        <f>IF(AND('Network Data'!X66 &gt;0), 'Network Data'!X66, "")</f>
        <v/>
      </c>
      <c r="EB60" s="22"/>
      <c r="EC60" s="22"/>
      <c r="FD60"/>
      <c r="FE60"/>
      <c r="FF60"/>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row>
    <row r="61" spans="1:218" x14ac:dyDescent="0.3">
      <c r="A61" s="7">
        <v>56</v>
      </c>
      <c r="B61" t="str">
        <f>IF(AND('Network Data'!C67 = 0, 'Network Data'!G67 &gt;0), SUBSTITUTE('Network Data'!B67, " ", ""), IF(AND('Network Data'!C67 = 1, 'Network Data'!G67 &gt; 0), SUBSTITUTE('Network Data'!B67&amp;"NLNode", " ",""), ""))</f>
        <v/>
      </c>
      <c r="H61" s="98"/>
      <c r="AE61" t="str">
        <f>IF(AND('Network Data'!C67 = 0, 'Network Data'!G67 &gt;0), SUBSTITUTE('Network Data'!B67, " ", "")&amp;" = "&amp;SUBSTITUTE('Network Data'!G67, ",", "."), "")</f>
        <v/>
      </c>
      <c r="AF61" t="str">
        <f>IF(AND('Network Data'!C67 = 1, 'Network Data'!G67 &gt;0), SUBSTITUTE('Network Data'!B67, " ", "")&amp;"NLNode"&amp;" = "&amp;SUBSTITUTE('Network Data'!G67, ",", "."), "")</f>
        <v/>
      </c>
      <c r="AM61" t="str">
        <f>IF(AND('Network Data'!C67 = 0, 'Network Data'!G67 &gt; 0, 'Network Data'!E67 = 1), SUBSTITUTE('Network Data'!B67, " ", "")&amp;"Input", IF(AND('Network Data'!C67 = 1, 'Network Data'!G67 &gt; 0, 'Network Data'!E67 = 1), SUBSTITUTE('Network Data'!B67, " ", "")&amp;"NLNodeInput",""))</f>
        <v/>
      </c>
      <c r="AN61" t="str">
        <f>IF(AND('Network Data'!C67 = 0, 'Network Data'!G67 &gt; 0, 'Network Data'!F67 = 1), SUBSTITUTE('Network Data'!B67, " ", "")&amp;"Export", IF(AND('Network Data'!C67 = 1, 'Network Data'!G67 &gt; 0, 'Network Data'!F67 = 1), SUBSTITUTE('Network Data'!B67, " ", "")&amp;"NLNodeExport",""))</f>
        <v/>
      </c>
      <c r="AV61" t="str">
        <f>IF(AND('Network Data'!$C$6=1, 'Network Data'!C67 = 0, 'Network Data'!D67=1,'Network Data'!G67&gt;0,'Network Data'!E67=1), SUBSTITUTE('Network Data'!B67," ","")&amp;"_GPP"&amp;" = "&amp;"Flowto("&amp;SUBSTITUTE('Network Data'!B67," ","")&amp;")"&amp;" - "&amp;SUBSTITUTE('Network Data'!B67," ","")&amp;"_IN", IF(AND('Network Data'!$C$6=1, 'Network Data'!C67 = 0, 'Network Data'!D67=1,'Network Data'!G67&gt;0,'Network Data'!E67=0), SUBSTITUTE('Network Data'!B67," ","")&amp;"_GPP"&amp;" = "&amp;"Flowto("&amp;SUBSTITUTE('Network Data'!B67," ","")&amp;")", IF(OR('Network Data'!$C$6=1, 'Network Data'!$C$6=0), IF(AND('Network Data'!C67 = 0,'Network Data'!G67&gt;0,'Network Data'!E67=1), SUBSTITUTE('Network Data'!B67," ","")&amp;"_Q"&amp;" = "&amp;"Flowto("&amp;SUBSTITUTE('Network Data'!B67," ","")&amp;")"&amp;" - "&amp;SUBSTITUTE('Network Data'!B67," ","")&amp;"_IN", IF(AND('Network Data'!C67 = 0,'Network Data'!G67&gt;0,'Network Data'!E67=0), SUBSTITUTE('Network Data'!B67," ","")&amp;"_Q"&amp;" = "&amp;"Flowto("&amp;SUBSTITUTE('Network Data'!B67," ","")&amp;")","")))))</f>
        <v/>
      </c>
      <c r="AZ61" t="str">
        <f>IF(AND('Network Data'!$C$6=1,'Network Data'!$C$7=1,'Network Data'!C67 = 0,'Network Data'!D67 = 1,'Network Data'!G67&gt;0,'Network Data'!F67=1),SUBSTITUTE('Network Data'!B67," ","")&amp;"_NPP"&amp;" = Flowfrom("&amp;SUBSTITUTE('Network Data'!B67," ","")&amp;") - "&amp;SUBSTITUTE('Network Data'!B67," ","")&amp;"_R"&amp;" - "&amp;SUBSTITUTE('Network Data'!B67," ","")&amp;"_U"&amp;" - "&amp;SUBSTITUTE('Network Data'!B67," ","")&amp;"_EX", IF(AND('Network Data'!$C$6=1,'Network Data'!$C$7=0,'Network Data'!C67 = 0,'Network Data'!D67 = 1,'Network Data'!G67&gt;0,'Network Data'!F67=1),SUBSTITUTE('Network Data'!B67," ","")&amp;"_NPP"&amp;" = Flowfrom("&amp;SUBSTITUTE('Network Data'!B67," ","")&amp;") - "&amp;SUBSTITUTE('Network Data'!B67," ","")&amp;"_R - "&amp;SUBSTITUTE('Network Data'!B67," ","")&amp;"_EX", IF(AND('Network Data'!$C$6=0,'Network Data'!$C$7=1,'Network Data'!C67 = 0,'Network Data'!D67 = 1,'Network Data'!G67&gt;0,'Network Data'!F67=0),SUBSTITUTE('Network Data'!B67," ","")&amp;"_NPP"&amp;" = Flowfrom("&amp;SUBSTITUTE('Network Data'!B67," ","")&amp;") - "&amp;SUBSTITUTE('Network Data'!B67," ","")&amp;"_U - "&amp;SUBSTITUTE('Network Data'!B67," ","")&amp;"_EX", IF(AND('Network Data'!$C$6=1,'Network Data'!$C$7=0,'Network Data'!C67 = 0,'Network Data'!D67 = 1,'Network Data'!G67&gt;0,'Network Data'!F67=0),SUBSTITUTE('Network Data'!B67," ","")&amp;"_NPP"&amp;" = Flowfrom("&amp;SUBSTITUTE('Network Data'!B67," ","")&amp;") - "&amp;SUBSTITUTE('Network Data'!B67," ","")&amp;"_R", IF(AND('Network Data'!$C$6=0,'Network Data'!$C$7=0,'Network Data'!C67 = 0,'Network Data'!D67 = 1,'Network Data'!G67&gt;0,'Network Data'!F67=1),SUBSTITUTE('Network Data'!B67," ","")&amp;"_NPP"&amp;" = Flowfrom("&amp;SUBSTITUTE('Network Data'!B67," ","")&amp;") - "&amp;SUBSTITUTE('Network Data'!B67," ","")&amp;"_EX", IF(AND('Network Data'!$C$6=1,'Network Data'!$C$7=1,'Network Data'!C67 = 0,'Network Data'!D67 = 1,'Network Data'!G67&gt;0,'Network Data'!F67=0),SUBSTITUTE('Network Data'!B67," ","")&amp;"_NPP"&amp;" = Flowfrom("&amp;SUBSTITUTE('Network Data'!B67," ","")&amp;") - "&amp;SUBSTITUTE('Network Data'!B67," ","")&amp;"_R"&amp;" - "&amp;SUBSTITUTE('Network Data'!B67," ","")&amp;"_U", IF(AND('Network Data'!$C$6=0,'Network Data'!$C$7=0,'Network Data'!C67 = 0,'Network Data'!D67 = 1,'Network Data'!G67&gt;0,'Network Data'!F67=0),SUBSTITUTE('Network Data'!B67," ","")&amp;"_NPP"&amp;" = Flowfrom("&amp;SUBSTITUTE('Network Data'!B67," ","")&amp;") ", IF(AND('Network Data'!$C$6=1,'Network Data'!$C$7=1,'Network Data'!C67 = 0,'Network Data'!D67 = 0,'Network Data'!G67&gt;0,'Network Data'!F67=1),SUBSTITUTE('Network Data'!B67," ","")&amp;"_P"&amp;" = Flowfrom("&amp;SUBSTITUTE('Network Data'!B67," ","")&amp;") - "&amp;SUBSTITUTE('Network Data'!B67," ","")&amp;"_R"&amp;" - "&amp;SUBSTITUTE('Network Data'!B67," ","")&amp;"_U"&amp;" - "&amp;SUBSTITUTE('Network Data'!B67," ","")&amp;"_EX", IF(AND('Network Data'!$C$6=1,'Network Data'!$C$7=0,'Network Data'!C67 = 0,'Network Data'!D67 = 0,'Network Data'!G67&gt;0,'Network Data'!F67=1),SUBSTITUTE('Network Data'!B67," ","")&amp;"_P"&amp;" = Flowfrom("&amp;SUBSTITUTE('Network Data'!B67," ","")&amp;") - "&amp;SUBSTITUTE('Network Data'!B67," ","")&amp;"_R - "&amp;SUBSTITUTE('Network Data'!B67," ","")&amp;"_EX", IF(AND('Network Data'!$C$6=0,'Network Data'!$C$7=1,'Network Data'!C67 = 0,'Network Data'!D67 = 0,'Network Data'!G67&gt;0,'Network Data'!F67=0),SUBSTITUTE('Network Data'!B67," ","")&amp;"_P"&amp;" = Flowfrom("&amp;SUBSTITUTE('Network Data'!B67," ","")&amp;") - "&amp;SUBSTITUTE('Network Data'!B67," ","")&amp;"_U - "&amp;SUBSTITUTE('Network Data'!B67," ","")&amp;"_EX", IF(AND('Network Data'!$C$6=1,'Network Data'!$C$7=0,'Network Data'!C67 = 0,'Network Data'!D67 = 0,'Network Data'!G67&gt;0,'Network Data'!F67=0),SUBSTITUTE('Network Data'!B67," ","")&amp;"_P"&amp;" = Flowfrom("&amp;SUBSTITUTE('Network Data'!B67," ","")&amp;") - "&amp;SUBSTITUTE('Network Data'!B67," ","")&amp;"_R", IF(AND('Network Data'!$C$6=0,'Network Data'!$C$7=0,'Network Data'!C67 = 0,'Network Data'!D67 = 0,'Network Data'!G67&gt;0,'Network Data'!F67=1),SUBSTITUTE('Network Data'!B67," ","")&amp;"_P"&amp;" = Flowfrom("&amp;SUBSTITUTE('Network Data'!B67," ","")&amp;") - "&amp;SUBSTITUTE('Network Data'!B67," ","")&amp;"_EX", IF(AND('Network Data'!$C$6=1,'Network Data'!$C$7=1,'Network Data'!C67 = 0,'Network Data'!D67 = 0,'Network Data'!G67&gt;0,'Network Data'!F67=0),SUBSTITUTE('Network Data'!B67," ","")&amp;"_P"&amp;" = Flowfrom("&amp;SUBSTITUTE('Network Data'!B67," ","")&amp;") - "&amp;SUBSTITUTE('Network Data'!B67," ","")&amp;"_R"&amp;" - "&amp;SUBSTITUTE('Network Data'!B67," ","")&amp;"_U", IF(AND('Network Data'!$C$6=0,'Network Data'!$C$7=0,'Network Data'!C67 = 0,'Network Data'!D67 = 0,'Network Data'!G67&gt;0,'Network Data'!F67=0),SUBSTITUTE('Network Data'!B67," ","")&amp;"_P"&amp;" = Flowfrom("&amp;SUBSTITUTE('Network Data'!B67," ","")&amp;") ", ""))))))))))))))</f>
        <v/>
      </c>
      <c r="BD61" t="str">
        <f>IF(AND('Network Data'!$C$6=1,'Network Data'!$C$7=1,'Network Data'!C67 = 0, 'Network Data'!D67=1,'Network Data'!F67=1,'Network Data'!G67&gt;0), SUBSTITUTE('Network Data'!B67," ","")&amp;"_U"&amp;" = Flowto("&amp;SUBSTITUTE('Network Data'!B67," ","")&amp;") - "&amp;SUBSTITUTE('Network Data'!B67," ","")&amp;"_NPP"&amp;" - "&amp;SUBSTITUTE('Network Data'!B67," ","")&amp;"_R"&amp;" - "&amp;SUBSTITUTE('Network Data'!B67," ","")&amp;"_EX", IF(AND('Network Data'!$C$6=0,'Network Data'!$C$7=1,'Network Data'!C67 = 0, 'Network Data'!D67=1,'Network Data'!F67=1,'Network Data'!G67&gt;0), SUBSTITUTE('Network Data'!B67," ","")&amp;"_U"&amp;" = Flowto("&amp;SUBSTITUTE('Network Data'!B67," ","")&amp;") - "&amp;SUBSTITUTE('Network Data'!B67," ","")&amp;"_P"&amp;" - "&amp;SUBSTITUTE('Network Data'!B67," ","")&amp;"_EX", IF(AND('Network Data'!$C$6=0,'Network Data'!$C$7=1,'Network Data'!C67 = 0, 'Network Data'!D67=1,'Network Data'!F67=0,'Network Data'!G67&gt;0), SUBSTITUTE('Network Data'!B67," ","")&amp;"_U"&amp;" = Flowto("&amp;SUBSTITUTE('Network Data'!B67," ","")&amp;") - "&amp;SUBSTITUTE('Network Data'!B67," ","")&amp;"_P",IF(AND('Network Data'!$C$6=1,'Network Data'!$C$7=1,'Network Data'!C67 = 0, 'Network Data'!D67=0,'Network Data'!F67=1,'Network Data'!G67&gt;0), SUBSTITUTE('Network Data'!B67," ","")&amp;"_U"&amp;" = Flowto("&amp;SUBSTITUTE('Network Data'!B67," ","")&amp;") - "&amp;SUBSTITUTE('Network Data'!B67," ","")&amp;"_P"&amp;" - "&amp;SUBSTITUTE('Network Data'!B67," ","")&amp;"_R"&amp;" - "&amp;SUBSTITUTE('Network Data'!B67," ","")&amp;"_EX", IF(AND('Network Data'!$C$6=0,'Network Data'!$C$7=1,'Network Data'!C67 = 0, 'Network Data'!D67=0,'Network Data'!F67=1,'Network Data'!G67&gt;0), SUBSTITUTE('Network Data'!B67," ","")&amp;"_U"&amp;" = Flowto("&amp;SUBSTITUTE('Network Data'!B67," ","")&amp;") - "&amp;SUBSTITUTE('Network Data'!B67," ","")&amp;"_P"&amp;" - "&amp;SUBSTITUTE('Network Data'!B67," ","")&amp;"_EX", IF(AND('Network Data'!$C$6=0,'Network Data'!$C$7=1,'Network Data'!C67 = 0, 'Network Data'!D67=0,'Network Data'!F67=0,'Network Data'!G67&gt;0), SUBSTITUTE('Network Data'!B67," ","")&amp;"_U"&amp;" = Flowto("&amp;SUBSTITUTE('Network Data'!B67," ","")&amp;") - "&amp;SUBSTITUTE('Network Data'!B67," ","")&amp;"_P",IF(AND('Network Data'!$C$6=1,'Network Data'!$C$7=1,'Network Data'!C67 = 0, 'Network Data'!D67=0,'Network Data'!F67=0,'Network Data'!G67&gt;0), SUBSTITUTE('Network Data'!B67," ","")&amp;"_U"&amp;" = Flowto("&amp;SUBSTITUTE('Network Data'!B67," ","")&amp;") - "&amp;SUBSTITUTE('Network Data'!B67," ","")&amp;"_P - "&amp;SUBSTITUTE('Network Data'!B67," ","")&amp;"_R","")))))))</f>
        <v/>
      </c>
      <c r="BH61" t="str">
        <f>IF(AND('Network Data'!$C$6 = 1, 'Network Data'!C67 = 0, 'Network Data'!D67 = 0,'Network Data'!G67 &gt; 0, 'Network Data'!T67 &gt; 0),SUBSTITUTE('Network Data'!B67," ","")&amp;"_AE"&amp;" = "&amp;SUBSTITUTE('Network Data'!B67," ","")&amp;"_P"&amp;" + "&amp;SUBSTITUTE('Network Data'!B67," ","")&amp;"_R", IF(AND('Network Data'!$C$6 = 0, 'Network Data'!C67 = 0, 'Network Data'!D67 = 0,'Network Data'!G67 &gt; 0, 'Network Data'!T67 &gt; 0),SUBSTITUTE('Network Data'!B67," ","")&amp;" = "&amp;SUBSTITUTE('Network Data'!B67," ","")&amp;"_P",IF(AND('Network Data'!$C$6 = 1, 'Network Data'!C67 = 0, 'Network Data'!D67 = 0,'Network Data'!G67 &gt; 0, 'Network Data'!U67 &gt; 0),SUBSTITUTE('Network Data'!B67," ","")&amp;"_AE"&amp;" = "&amp;SUBSTITUTE('Network Data'!B67," ","")&amp;"_P"&amp;" + "&amp;SUBSTITUTE('Network Data'!B67," ","")&amp;"_R", IF(AND('Network Data'!$C$6 = 0, 'Network Data'!C67 = 0, 'Network Data'!D67 = 0,'Network Data'!G67 &gt; 0, 'Network Data'!U67 &gt; 0),SUBSTITUTE('Network Data'!B67," ","")&amp;" = "&amp;SUBSTITUTE('Network Data'!B67," ","")&amp;"_P",""))))</f>
        <v/>
      </c>
      <c r="BL61" t="str">
        <f xml:space="preserve"> IF('Network Data'!W67 &gt; 0, 'Network Data'!W67, "")</f>
        <v/>
      </c>
      <c r="BR61" t="str">
        <f>IF('Network Data'!V67&gt;0,SUBSTITUTE('Network Data'!V67, ",",""),"")</f>
        <v/>
      </c>
      <c r="BZ61" t="str">
        <f>IF(AND('Network Data'!$C$6=1,'Network Data'!C67=0,'Network Data'!D67=1,'Network Data'!G67&gt;0),SUBSTITUTE('Network Data'!B67," ","")&amp;"_GPP: CO2 -&gt; "&amp;SUBSTITUTE('Network Data'!B67," ",""),"")</f>
        <v/>
      </c>
      <c r="CB61" s="98"/>
      <c r="CD61" t="str">
        <f>IF(AND('Network Data'!$C$6 = 1,'Network Data'!C67 = 0, 'Network Data'!D67 = 1, 'Network Data'!G67 &gt; 0), SUBSTITUTE('Network Data'!B67, " ", "")&amp;"_R: "&amp;SUBSTITUTE('Network Data'!B67, " ", "")&amp;" -&gt; CO2", "")</f>
        <v/>
      </c>
      <c r="CE61" t="str">
        <f>IF(AND('Network Data'!$C$6 = 1,'Network Data'!C67 = 0, 'Network Data'!D67 = 0, 'Network Data'!G67 &gt; 0), SUBSTITUTE('Network Data'!B67, " ", "")&amp;"_R: "&amp;SUBSTITUTE('Network Data'!B67, " ", "")&amp;" -&gt; CO2", "")</f>
        <v/>
      </c>
      <c r="CG61" s="98"/>
      <c r="CI61" t="str">
        <f>IF(AND('Network Data'!C67 = 1, 'Network Data'!E67 = 1, 'Network Data'!G67 &gt; 0), SUBSTITUTE('Network Data'!B67, " ", "")&amp;"NLNode_IN: "&amp;SUBSTITUTE('Network Data'!B67, " ", "")&amp;"NLNodeInput -&gt; "&amp;SUBSTITUTE('Network Data'!B67, ",", "")&amp;"NLNode", IF(AND('Network Data'!C67 = 0, 'Network Data'!E67 = 1, 'Network Data'!G67 &gt; 0), SUBSTITUTE('Network Data'!B67, " ", "")&amp;"_IN: "&amp;SUBSTITUTE('Network Data'!B67, " ", "")&amp;"Input -&gt; "&amp;SUBSTITUTE('Network Data'!B67, ",", ""),""))</f>
        <v/>
      </c>
      <c r="CK61" s="98"/>
      <c r="CM61" t="str">
        <f>IF(AND('Network Data'!C67 = 1, 'Network Data'!F67 = 1, 'Network Data'!G67 &gt; 0), SUBSTITUTE('Network Data'!B67, " ", "")&amp;"NLNode_EX: "&amp;SUBSTITUTE('Network Data'!B67, " ", "")&amp;"NLNode -&gt; "&amp;SUBSTITUTE('Network Data'!B67, ",", "")&amp;"NLNodeExport", IF(AND('Network Data'!C67 = 0, 'Network Data'!F67 = 1, 'Network Data'!G67 &gt; 0), SUBSTITUTE('Network Data'!B67, " ", "")&amp;"_EX: "&amp;SUBSTITUTE('Network Data'!B67, " ", "")&amp;" -&gt; "&amp;SUBSTITUTE('Network Data'!B67, ",", "")&amp;"Export",""))</f>
        <v/>
      </c>
      <c r="CP61" t="str">
        <f>IF(AND('Network Data'!$C$6=1, 'Network Data'!C67=0,'Network Data'!D67=1,'Network Data'!G67&gt;0, 'Network Data'!L67&gt;0), SUBSTITUTE('Network Data'!B67," ",".")&amp;"_GPP &gt; "&amp;SUBSTITUTE('Network Data'!L67," ","."), IF(AND('Network Data'!$C$6=1, 'Network Data'!C67=0,'Network Data'!D67=0,'Network Data'!G67&gt;0, 'Network Data'!L67&gt;0), SUBSTITUTE('Network Data'!B67," ",".")&amp;"Q &gt; "&amp;SUBSTITUTE('Network Data'!L67," ","."), IF(AND('Network Data'!$C$6=0, 'Network Data'!C67=0,'Network Data'!D67=0,'Network Data'!G67&gt;0, 'Network Data'!L67&gt;0), SUBSTITUTE('Network Data'!B67," ",".")&amp;"Q &gt; "&amp;SUBSTITUTE('Network Data'!L67," ","."),"")))</f>
        <v/>
      </c>
      <c r="CQ61" t="str">
        <f>IF(AND('Network Data'!$C$6=1, 'Network Data'!C67=0,'Network Data'!D67=0,'Network Data'!G67&gt;0, 'Network Data'!L67&gt;0), SUBSTITUTE('Network Data'!B67," ",".")&amp;"Q &gt; "&amp;SUBSTITUTE('Network Data'!L67," ","."), IF(AND('Network Data'!$C$6=0, 'Network Data'!C67=0,'Network Data'!D67=0,'Network Data'!G67&gt;0, 'Network Data'!L67&gt;0), SUBSTITUTE('Network Data'!B67," ",".")&amp;"Q &gt; "&amp;SUBSTITUTE('Network Data'!L67," ","."),""))</f>
        <v/>
      </c>
      <c r="CR61" t="str">
        <f>IF(AND('Network Data'!$C$6=1, 'Network Data'!C67=0,'Network Data'!D67=1,'Network Data'!G67&gt;0, 'Network Data'!M67&gt;0), SUBSTITUTE('Network Data'!B67," ",".")&amp;"_GPP &lt; "&amp;SUBSTITUTE('Network Data'!M67," ","."),"")</f>
        <v/>
      </c>
      <c r="CS61" t="str">
        <f>IF(AND('Network Data'!$C$6=1, 'Network Data'!C67=0,'Network Data'!D67=0,'Network Data'!G67&gt;0, 'Network Data'!M67&gt;0), SUBSTITUTE('Network Data'!B67," ",".")&amp;"Q &lt; "&amp;SUBSTITUTE('Network Data'!M67," ","."),IF(AND('Network Data'!$C$6=0, 'Network Data'!C67=0,'Network Data'!D67=0,'Network Data'!G67&gt;0, 'Network Data'!M67&gt;0), SUBSTITUTE('Network Data'!B67," ",".")&amp;"Q &lt; "&amp;SUBSTITUTE('Network Data'!M67," ","."),""))</f>
        <v/>
      </c>
      <c r="CT61" t="str">
        <f>IF('Network Data'!M67&lt;'Network Data'!L67, "Warning, incompatible constraint", "" )</f>
        <v/>
      </c>
      <c r="CU61" t="str">
        <f>IF(AND('Network Data'!$C$6=1, 'Network Data'!C67 = 0, 'Network Data'!D67 = 1, 'Network Data'!G67 &gt; 0, 'Network Data'!N67&gt;0), SUBSTITUTE('Network Data'!B67, " ", ".")&amp;"_NPP"&amp;" &gt; "&amp;SUBSTITUTE('Network Data'!N67, ",","."), "")</f>
        <v/>
      </c>
      <c r="CV61" t="str">
        <f>IF(AND('Network Data'!$C$6=1, 'Network Data'!C67 = 0, 'Network Data'!D67 = 0, 'Network Data'!G67 &gt; 0, 'Network Data'!N67&gt;0), SUBSTITUTE('Network Data'!B67, " ", ".")&amp;"_P"&amp;" &gt; "&amp;SUBSTITUTE('Network Data'!N67, ",","."), IF(AND('Network Data'!$C$6=0, 'Network Data'!C67 = 0, 'Network Data'!G67 &gt; 0, 'Network Data'!N67&gt;0), SUBSTITUTE('Network Data'!B67, " ", ".")&amp;"_P"&amp;" &gt; "&amp;SUBSTITUTE('Network Data'!N67, ",","."),""))</f>
        <v/>
      </c>
      <c r="CW61" t="str">
        <f>IF(AND('Network Data'!$C$6=1, 'Network Data'!C67 = 0, 'Network Data'!D67 = 1, 'Network Data'!G67 &gt; 0, 'Network Data'!O67&gt;0), SUBSTITUTE('Network Data'!B67, " ", ".")&amp;"_NPP"&amp;" &lt; "&amp;SUBSTITUTE('Network Data'!O67, ",","."), "")</f>
        <v/>
      </c>
      <c r="CX61" t="str">
        <f>IF(AND('Network Data'!$C$6=1, 'Network Data'!C67 = 0, 'Network Data'!D67 = 0, 'Network Data'!G67 &gt; 0, 'Network Data'!O67&gt;0), SUBSTITUTE('Network Data'!B67, " ", ".")&amp;"_P"&amp;" &lt; "&amp;SUBSTITUTE('Network Data'!O67, ",","."), IF(AND('Network Data'!$C$6=0, 'Network Data'!C67 = 0, 'Network Data'!G67 &gt; 0, 'Network Data'!O67&gt;0), SUBSTITUTE('Network Data'!B67, " ", ".")&amp;"_P"&amp;" &lt; "&amp;SUBSTITUTE('Network Data'!O67, ",","."),""))</f>
        <v/>
      </c>
      <c r="CY61" t="str">
        <f>IF('Network Data'!O67&lt;'Network Data'!N67, "Warning, incompatible constraint", "" )</f>
        <v/>
      </c>
      <c r="CZ61" t="str">
        <f>IF(AND('Network Data'!$C$6 = 1, 'Network Data'!C67 = 0, 'Network Data'!D67 = 1, 'Network Data'!G67 &gt; 0, 'Network Data'!P67 &gt; 0), SUBSTITUTE('Network Data'!B67, " ", ".")&amp;"_R &gt; "&amp;SUBSTITUTE('Network Data'!P67, ",","."),"")</f>
        <v/>
      </c>
      <c r="DA61" t="str">
        <f>IF(AND('Network Data'!$C$6 = 1, 'Network Data'!C67 = 0, 'Network Data'!D67 = 0, 'Network Data'!G67 &gt; 0, 'Network Data'!P67 &gt; 0), SUBSTITUTE('Network Data'!B67, " ", ".")&amp;"_R &gt; "&amp;SUBSTITUTE('Network Data'!P67, ",","."),"")</f>
        <v/>
      </c>
      <c r="DB61" t="str">
        <f>IF(AND('Network Data'!$C$6 = 1, 'Network Data'!C67 = 0, 'Network Data'!D67 = 1, 'Network Data'!G67 &gt; 0, 'Network Data'!Q67 &gt; 0), SUBSTITUTE('Network Data'!B67, " ", ".")&amp;"_R &lt; "&amp;SUBSTITUTE('Network Data'!Q67, ",","."),"")</f>
        <v/>
      </c>
      <c r="DC61" t="str">
        <f>IF(AND('Network Data'!$C$6 = 1, 'Network Data'!C67 = 0, 'Network Data'!D67 = 0, 'Network Data'!G67 &gt; 0, 'Network Data'!Q67 &gt; 0), SUBSTITUTE('Network Data'!B67, " ", ".")&amp;"_R &lt; "&amp;SUBSTITUTE('Network Data'!Q67, ",","."),"")</f>
        <v/>
      </c>
      <c r="DD61" t="str">
        <f>IF(AND('Network Data'!$C$7 = 1, 'Network Data'!C67 = 0, 'Network Data'!D67 =1, 'Network Data'!G67 &gt; 0, 'Network Data'!R67 &gt; 0), SUBSTITUTE('Network Data'!B67, ",",".")&amp;"_U &gt; "&amp;SUBSTITUTE('Network Data'!R67, ",","."),"")</f>
        <v/>
      </c>
      <c r="DE61" t="str">
        <f>IF(AND('Network Data'!$C$7 = 1, 'Network Data'!C67 = 0, 'Network Data'!D67 =0, 'Network Data'!G67 &gt; 0, 'Network Data'!R67 &gt; 0), SUBSTITUTE('Network Data'!B67, ",",".")&amp;"_U &gt; "&amp;SUBSTITUTE('Network Data'!R67, ",","."),"")</f>
        <v/>
      </c>
      <c r="DF61" t="str">
        <f>IF(AND('Network Data'!$C$7 = 1, 'Network Data'!C67 = 0, 'Network Data'!D67 = 1, 'Network Data'!G67 &gt; 0, 'Network Data'!S67 &gt; 0), SUBSTITUTE('Network Data'!B67, ",",".")&amp;"_U &lt; "&amp;SUBSTITUTE('Network Data'!S67, ",","."),"")</f>
        <v/>
      </c>
      <c r="DG61" t="str">
        <f>IF(AND('Network Data'!$C$7 = 1, 'Network Data'!C67 = 0, 'Network Data'!D67 = 0, 'Network Data'!G67 &gt; 0, 'Network Data'!S67 &gt; 0), SUBSTITUTE('Network Data'!B67, ",",".")&amp;"_U &lt; "&amp;SUBSTITUTE('Network Data'!S67, ",","."),"")</f>
        <v/>
      </c>
      <c r="DJ61" t="str">
        <f>IF(AND('Network Data'!C67 = 0, 'Network Data'!E67 = 1,'Network Data'!G67 &gt; 0, 'Network Data'!H67 &gt; 0), SUBSTITUTE('Network Data'!B67, " ", ".")&amp;"_IN &gt; "&amp;SUBSTITUTE('Network Data'!H67,",","."), IF(AND('Network Data'!C67 = 1, 'Network Data'!E67 = 1,'Network Data'!G67 &gt; 0, 'Network Data'!H67 &gt; 0), SUBSTITUTE('Network Data'!B67, " ", ".")&amp;"NLNode_IN &gt; "&amp;SUBSTITUTE('Network Data'!H67,",","."), ""))</f>
        <v/>
      </c>
      <c r="DL61" t="str">
        <f>IF(AND('Network Data'!C67 = 0, 'Network Data'!E67 = 1,'Network Data'!G67 &gt; 0, 'Network Data'!I67 &gt; 0), SUBSTITUTE('Network Data'!B67, " ", ".")&amp;"_IN &lt; "&amp;SUBSTITUTE('Network Data'!I67,",","."), IF(AND('Network Data'!C67 = 1, 'Network Data'!E67 = 1,'Network Data'!G67 &gt; 0, 'Network Data'!H67 &gt; 0), SUBSTITUTE('Network Data'!B67, " ", ".")&amp;"NLNode_IN &lt; "&amp;SUBSTITUTE('Network Data'!I67,",","."), ""))</f>
        <v/>
      </c>
      <c r="DP61" t="str">
        <f>IF(AND('Network Data'!C67 = 0, 'Network Data'!F67 = 1,'Network Data'!G67 &gt; 0, 'Network Data'!J67 &gt; 0), SUBSTITUTE('Network Data'!B67, " ", ".")&amp;"_EX &gt; "&amp;SUBSTITUTE('Network Data'!J67,",","."), IF(AND('Network Data'!C67 = 1, 'Network Data'!F67 = 1,'Network Data'!G67 &gt; 0, 'Network Data'!J67 &gt; 0), SUBSTITUTE('Network Data'!B67, " ", ".")&amp;"NLNode_EX &gt; "&amp;SUBSTITUTE('Network Data'!J67,",","."), ""))</f>
        <v/>
      </c>
      <c r="DR61" t="str">
        <f>IF(AND('Network Data'!C67 = 0, 'Network Data'!F67 = 1,'Network Data'!G67 &gt; 0, 'Network Data'!K67 &gt; 0), SUBSTITUTE('Network Data'!B67, " ", ".")&amp;"_EX &lt; "&amp;SUBSTITUTE('Network Data'!K67,",","."), IF(AND('Network Data'!C67 = 1, 'Network Data'!F67 = 1,'Network Data'!G67 &gt; 0, 'Network Data'!K67 &gt; 0), SUBSTITUTE('Network Data'!B67, " ", ".")&amp;"NLNode_EX &lt; "&amp;SUBSTITUTE('Network Data'!K67,",","."), ""))</f>
        <v/>
      </c>
      <c r="DV61" t="str">
        <f>IF(AND('Network Data'!C67=0, 'Network Data'!D67=0, 'Network Data'!G67&gt;0, 'Network Data'!T67&gt;0), SUBSTITUTE('Network Data'!B67," ",".")&amp;"_AE &gt; "&amp;SUBSTITUTE('Network Data'!T67,",","."),"")</f>
        <v/>
      </c>
      <c r="DW61" t="str">
        <f>IF(AND('Network Data'!C67=0, 'Network Data'!D67=0, 'Network Data'!G67&gt;0, 'Network Data'!U67&gt;0), SUBSTITUTE('Network Data'!B67," ",".")&amp;"_AE &lt; "&amp;SUBSTITUTE('Network Data'!U67,",","."),"")</f>
        <v/>
      </c>
      <c r="EA61" t="str">
        <f>IF(AND('Network Data'!X67 &gt;0), 'Network Data'!X67, "")</f>
        <v/>
      </c>
      <c r="EB61" s="22"/>
      <c r="EC61" s="22"/>
      <c r="FD61"/>
      <c r="FE61"/>
      <c r="FF61"/>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row>
    <row r="62" spans="1:218" x14ac:dyDescent="0.3">
      <c r="A62" s="7">
        <v>57</v>
      </c>
      <c r="B62" t="str">
        <f>IF(AND('Network Data'!C68 = 0, 'Network Data'!G68 &gt;0), SUBSTITUTE('Network Data'!B68, " ", ""), IF(AND('Network Data'!C68 = 1, 'Network Data'!G68 &gt; 0), SUBSTITUTE('Network Data'!B68&amp;"NLNode", " ",""), ""))</f>
        <v/>
      </c>
      <c r="H62" s="98"/>
      <c r="AE62" t="str">
        <f>IF(AND('Network Data'!C68 = 0, 'Network Data'!G68 &gt;0), SUBSTITUTE('Network Data'!B68, " ", "")&amp;" = "&amp;SUBSTITUTE('Network Data'!G68, ",", "."), "")</f>
        <v/>
      </c>
      <c r="AF62" t="str">
        <f>IF(AND('Network Data'!C68 = 1, 'Network Data'!G68 &gt;0), SUBSTITUTE('Network Data'!B68, " ", "")&amp;"NLNode"&amp;" = "&amp;SUBSTITUTE('Network Data'!G68, ",", "."), "")</f>
        <v/>
      </c>
      <c r="AM62" t="str">
        <f>IF(AND('Network Data'!C68 = 0, 'Network Data'!G68 &gt; 0, 'Network Data'!E68 = 1), SUBSTITUTE('Network Data'!B68, " ", "")&amp;"Input", IF(AND('Network Data'!C68 = 1, 'Network Data'!G68 &gt; 0, 'Network Data'!E68 = 1), SUBSTITUTE('Network Data'!B68, " ", "")&amp;"NLNodeInput",""))</f>
        <v/>
      </c>
      <c r="AN62" t="str">
        <f>IF(AND('Network Data'!C68 = 0, 'Network Data'!G68 &gt; 0, 'Network Data'!F68 = 1), SUBSTITUTE('Network Data'!B68, " ", "")&amp;"Export", IF(AND('Network Data'!C68 = 1, 'Network Data'!G68 &gt; 0, 'Network Data'!F68 = 1), SUBSTITUTE('Network Data'!B68, " ", "")&amp;"NLNodeExport",""))</f>
        <v/>
      </c>
      <c r="AV62" t="str">
        <f>IF(AND('Network Data'!$C$6=1, 'Network Data'!C68 = 0, 'Network Data'!D68=1,'Network Data'!G68&gt;0,'Network Data'!E68=1), SUBSTITUTE('Network Data'!B68," ","")&amp;"_GPP"&amp;" = "&amp;"Flowto("&amp;SUBSTITUTE('Network Data'!B68," ","")&amp;")"&amp;" - "&amp;SUBSTITUTE('Network Data'!B68," ","")&amp;"_IN", IF(AND('Network Data'!$C$6=1, 'Network Data'!C68 = 0, 'Network Data'!D68=1,'Network Data'!G68&gt;0,'Network Data'!E68=0), SUBSTITUTE('Network Data'!B68," ","")&amp;"_GPP"&amp;" = "&amp;"Flowto("&amp;SUBSTITUTE('Network Data'!B68," ","")&amp;")", IF(OR('Network Data'!$C$6=1, 'Network Data'!$C$6=0), IF(AND('Network Data'!C68 = 0,'Network Data'!G68&gt;0,'Network Data'!E68=1), SUBSTITUTE('Network Data'!B68," ","")&amp;"_Q"&amp;" = "&amp;"Flowto("&amp;SUBSTITUTE('Network Data'!B68," ","")&amp;")"&amp;" - "&amp;SUBSTITUTE('Network Data'!B68," ","")&amp;"_IN", IF(AND('Network Data'!C68 = 0,'Network Data'!G68&gt;0,'Network Data'!E68=0), SUBSTITUTE('Network Data'!B68," ","")&amp;"_Q"&amp;" = "&amp;"Flowto("&amp;SUBSTITUTE('Network Data'!B68," ","")&amp;")","")))))</f>
        <v/>
      </c>
      <c r="AZ62" t="str">
        <f>IF(AND('Network Data'!$C$6=1,'Network Data'!$C$7=1,'Network Data'!C68 = 0,'Network Data'!D68 = 1,'Network Data'!G68&gt;0,'Network Data'!F68=1),SUBSTITUTE('Network Data'!B68," ","")&amp;"_NPP"&amp;" = Flowfrom("&amp;SUBSTITUTE('Network Data'!B68," ","")&amp;") - "&amp;SUBSTITUTE('Network Data'!B68," ","")&amp;"_R"&amp;" - "&amp;SUBSTITUTE('Network Data'!B68," ","")&amp;"_U"&amp;" - "&amp;SUBSTITUTE('Network Data'!B68," ","")&amp;"_EX", IF(AND('Network Data'!$C$6=1,'Network Data'!$C$7=0,'Network Data'!C68 = 0,'Network Data'!D68 = 1,'Network Data'!G68&gt;0,'Network Data'!F68=1),SUBSTITUTE('Network Data'!B68," ","")&amp;"_NPP"&amp;" = Flowfrom("&amp;SUBSTITUTE('Network Data'!B68," ","")&amp;") - "&amp;SUBSTITUTE('Network Data'!B68," ","")&amp;"_R - "&amp;SUBSTITUTE('Network Data'!B68," ","")&amp;"_EX", IF(AND('Network Data'!$C$6=0,'Network Data'!$C$7=1,'Network Data'!C68 = 0,'Network Data'!D68 = 1,'Network Data'!G68&gt;0,'Network Data'!F68=0),SUBSTITUTE('Network Data'!B68," ","")&amp;"_NPP"&amp;" = Flowfrom("&amp;SUBSTITUTE('Network Data'!B68," ","")&amp;") - "&amp;SUBSTITUTE('Network Data'!B68," ","")&amp;"_U - "&amp;SUBSTITUTE('Network Data'!B68," ","")&amp;"_EX", IF(AND('Network Data'!$C$6=1,'Network Data'!$C$7=0,'Network Data'!C68 = 0,'Network Data'!D68 = 1,'Network Data'!G68&gt;0,'Network Data'!F68=0),SUBSTITUTE('Network Data'!B68," ","")&amp;"_NPP"&amp;" = Flowfrom("&amp;SUBSTITUTE('Network Data'!B68," ","")&amp;") - "&amp;SUBSTITUTE('Network Data'!B68," ","")&amp;"_R", IF(AND('Network Data'!$C$6=0,'Network Data'!$C$7=0,'Network Data'!C68 = 0,'Network Data'!D68 = 1,'Network Data'!G68&gt;0,'Network Data'!F68=1),SUBSTITUTE('Network Data'!B68," ","")&amp;"_NPP"&amp;" = Flowfrom("&amp;SUBSTITUTE('Network Data'!B68," ","")&amp;") - "&amp;SUBSTITUTE('Network Data'!B68," ","")&amp;"_EX", IF(AND('Network Data'!$C$6=1,'Network Data'!$C$7=1,'Network Data'!C68 = 0,'Network Data'!D68 = 1,'Network Data'!G68&gt;0,'Network Data'!F68=0),SUBSTITUTE('Network Data'!B68," ","")&amp;"_NPP"&amp;" = Flowfrom("&amp;SUBSTITUTE('Network Data'!B68," ","")&amp;") - "&amp;SUBSTITUTE('Network Data'!B68," ","")&amp;"_R"&amp;" - "&amp;SUBSTITUTE('Network Data'!B68," ","")&amp;"_U", IF(AND('Network Data'!$C$6=0,'Network Data'!$C$7=0,'Network Data'!C68 = 0,'Network Data'!D68 = 1,'Network Data'!G68&gt;0,'Network Data'!F68=0),SUBSTITUTE('Network Data'!B68," ","")&amp;"_NPP"&amp;" = Flowfrom("&amp;SUBSTITUTE('Network Data'!B68," ","")&amp;") ", IF(AND('Network Data'!$C$6=1,'Network Data'!$C$7=1,'Network Data'!C68 = 0,'Network Data'!D68 = 0,'Network Data'!G68&gt;0,'Network Data'!F68=1),SUBSTITUTE('Network Data'!B68," ","")&amp;"_P"&amp;" = Flowfrom("&amp;SUBSTITUTE('Network Data'!B68," ","")&amp;") - "&amp;SUBSTITUTE('Network Data'!B68," ","")&amp;"_R"&amp;" - "&amp;SUBSTITUTE('Network Data'!B68," ","")&amp;"_U"&amp;" - "&amp;SUBSTITUTE('Network Data'!B68," ","")&amp;"_EX", IF(AND('Network Data'!$C$6=1,'Network Data'!$C$7=0,'Network Data'!C68 = 0,'Network Data'!D68 = 0,'Network Data'!G68&gt;0,'Network Data'!F68=1),SUBSTITUTE('Network Data'!B68," ","")&amp;"_P"&amp;" = Flowfrom("&amp;SUBSTITUTE('Network Data'!B68," ","")&amp;") - "&amp;SUBSTITUTE('Network Data'!B68," ","")&amp;"_R - "&amp;SUBSTITUTE('Network Data'!B68," ","")&amp;"_EX", IF(AND('Network Data'!$C$6=0,'Network Data'!$C$7=1,'Network Data'!C68 = 0,'Network Data'!D68 = 0,'Network Data'!G68&gt;0,'Network Data'!F68=0),SUBSTITUTE('Network Data'!B68," ","")&amp;"_P"&amp;" = Flowfrom("&amp;SUBSTITUTE('Network Data'!B68," ","")&amp;") - "&amp;SUBSTITUTE('Network Data'!B68," ","")&amp;"_U - "&amp;SUBSTITUTE('Network Data'!B68," ","")&amp;"_EX", IF(AND('Network Data'!$C$6=1,'Network Data'!$C$7=0,'Network Data'!C68 = 0,'Network Data'!D68 = 0,'Network Data'!G68&gt;0,'Network Data'!F68=0),SUBSTITUTE('Network Data'!B68," ","")&amp;"_P"&amp;" = Flowfrom("&amp;SUBSTITUTE('Network Data'!B68," ","")&amp;") - "&amp;SUBSTITUTE('Network Data'!B68," ","")&amp;"_R", IF(AND('Network Data'!$C$6=0,'Network Data'!$C$7=0,'Network Data'!C68 = 0,'Network Data'!D68 = 0,'Network Data'!G68&gt;0,'Network Data'!F68=1),SUBSTITUTE('Network Data'!B68," ","")&amp;"_P"&amp;" = Flowfrom("&amp;SUBSTITUTE('Network Data'!B68," ","")&amp;") - "&amp;SUBSTITUTE('Network Data'!B68," ","")&amp;"_EX", IF(AND('Network Data'!$C$6=1,'Network Data'!$C$7=1,'Network Data'!C68 = 0,'Network Data'!D68 = 0,'Network Data'!G68&gt;0,'Network Data'!F68=0),SUBSTITUTE('Network Data'!B68," ","")&amp;"_P"&amp;" = Flowfrom("&amp;SUBSTITUTE('Network Data'!B68," ","")&amp;") - "&amp;SUBSTITUTE('Network Data'!B68," ","")&amp;"_R"&amp;" - "&amp;SUBSTITUTE('Network Data'!B68," ","")&amp;"_U", IF(AND('Network Data'!$C$6=0,'Network Data'!$C$7=0,'Network Data'!C68 = 0,'Network Data'!D68 = 0,'Network Data'!G68&gt;0,'Network Data'!F68=0),SUBSTITUTE('Network Data'!B68," ","")&amp;"_P"&amp;" = Flowfrom("&amp;SUBSTITUTE('Network Data'!B68," ","")&amp;") ", ""))))))))))))))</f>
        <v/>
      </c>
      <c r="BD62" t="str">
        <f>IF(AND('Network Data'!$C$6=1,'Network Data'!$C$7=1,'Network Data'!C68 = 0, 'Network Data'!D68=1,'Network Data'!F68=1,'Network Data'!G68&gt;0), SUBSTITUTE('Network Data'!B68," ","")&amp;"_U"&amp;" = Flowto("&amp;SUBSTITUTE('Network Data'!B68," ","")&amp;") - "&amp;SUBSTITUTE('Network Data'!B68," ","")&amp;"_NPP"&amp;" - "&amp;SUBSTITUTE('Network Data'!B68," ","")&amp;"_R"&amp;" - "&amp;SUBSTITUTE('Network Data'!B68," ","")&amp;"_EX", IF(AND('Network Data'!$C$6=0,'Network Data'!$C$7=1,'Network Data'!C68 = 0, 'Network Data'!D68=1,'Network Data'!F68=1,'Network Data'!G68&gt;0), SUBSTITUTE('Network Data'!B68," ","")&amp;"_U"&amp;" = Flowto("&amp;SUBSTITUTE('Network Data'!B68," ","")&amp;") - "&amp;SUBSTITUTE('Network Data'!B68," ","")&amp;"_P"&amp;" - "&amp;SUBSTITUTE('Network Data'!B68," ","")&amp;"_EX", IF(AND('Network Data'!$C$6=0,'Network Data'!$C$7=1,'Network Data'!C68 = 0, 'Network Data'!D68=1,'Network Data'!F68=0,'Network Data'!G68&gt;0), SUBSTITUTE('Network Data'!B68," ","")&amp;"_U"&amp;" = Flowto("&amp;SUBSTITUTE('Network Data'!B68," ","")&amp;") - "&amp;SUBSTITUTE('Network Data'!B68," ","")&amp;"_P",IF(AND('Network Data'!$C$6=1,'Network Data'!$C$7=1,'Network Data'!C68 = 0, 'Network Data'!D68=0,'Network Data'!F68=1,'Network Data'!G68&gt;0), SUBSTITUTE('Network Data'!B68," ","")&amp;"_U"&amp;" = Flowto("&amp;SUBSTITUTE('Network Data'!B68," ","")&amp;") - "&amp;SUBSTITUTE('Network Data'!B68," ","")&amp;"_P"&amp;" - "&amp;SUBSTITUTE('Network Data'!B68," ","")&amp;"_R"&amp;" - "&amp;SUBSTITUTE('Network Data'!B68," ","")&amp;"_EX", IF(AND('Network Data'!$C$6=0,'Network Data'!$C$7=1,'Network Data'!C68 = 0, 'Network Data'!D68=0,'Network Data'!F68=1,'Network Data'!G68&gt;0), SUBSTITUTE('Network Data'!B68," ","")&amp;"_U"&amp;" = Flowto("&amp;SUBSTITUTE('Network Data'!B68," ","")&amp;") - "&amp;SUBSTITUTE('Network Data'!B68," ","")&amp;"_P"&amp;" - "&amp;SUBSTITUTE('Network Data'!B68," ","")&amp;"_EX", IF(AND('Network Data'!$C$6=0,'Network Data'!$C$7=1,'Network Data'!C68 = 0, 'Network Data'!D68=0,'Network Data'!F68=0,'Network Data'!G68&gt;0), SUBSTITUTE('Network Data'!B68," ","")&amp;"_U"&amp;" = Flowto("&amp;SUBSTITUTE('Network Data'!B68," ","")&amp;") - "&amp;SUBSTITUTE('Network Data'!B68," ","")&amp;"_P",IF(AND('Network Data'!$C$6=1,'Network Data'!$C$7=1,'Network Data'!C68 = 0, 'Network Data'!D68=0,'Network Data'!F68=0,'Network Data'!G68&gt;0), SUBSTITUTE('Network Data'!B68," ","")&amp;"_U"&amp;" = Flowto("&amp;SUBSTITUTE('Network Data'!B68," ","")&amp;") - "&amp;SUBSTITUTE('Network Data'!B68," ","")&amp;"_P - "&amp;SUBSTITUTE('Network Data'!B68," ","")&amp;"_R","")))))))</f>
        <v/>
      </c>
      <c r="BH62" t="str">
        <f>IF(AND('Network Data'!$C$6 = 1, 'Network Data'!C68 = 0, 'Network Data'!D68 = 0,'Network Data'!G68 &gt; 0, 'Network Data'!T68 &gt; 0),SUBSTITUTE('Network Data'!B68," ","")&amp;"_AE"&amp;" = "&amp;SUBSTITUTE('Network Data'!B68," ","")&amp;"_P"&amp;" + "&amp;SUBSTITUTE('Network Data'!B68," ","")&amp;"_R", IF(AND('Network Data'!$C$6 = 0, 'Network Data'!C68 = 0, 'Network Data'!D68 = 0,'Network Data'!G68 &gt; 0, 'Network Data'!T68 &gt; 0),SUBSTITUTE('Network Data'!B68," ","")&amp;" = "&amp;SUBSTITUTE('Network Data'!B68," ","")&amp;"_P",IF(AND('Network Data'!$C$6 = 1, 'Network Data'!C68 = 0, 'Network Data'!D68 = 0,'Network Data'!G68 &gt; 0, 'Network Data'!U68 &gt; 0),SUBSTITUTE('Network Data'!B68," ","")&amp;"_AE"&amp;" = "&amp;SUBSTITUTE('Network Data'!B68," ","")&amp;"_P"&amp;" + "&amp;SUBSTITUTE('Network Data'!B68," ","")&amp;"_R", IF(AND('Network Data'!$C$6 = 0, 'Network Data'!C68 = 0, 'Network Data'!D68 = 0,'Network Data'!G68 &gt; 0, 'Network Data'!U68 &gt; 0),SUBSTITUTE('Network Data'!B68," ","")&amp;" = "&amp;SUBSTITUTE('Network Data'!B68," ","")&amp;"_P",""))))</f>
        <v/>
      </c>
      <c r="BL62" t="str">
        <f xml:space="preserve"> IF('Network Data'!W68 &gt; 0, 'Network Data'!W68, "")</f>
        <v/>
      </c>
      <c r="BR62" t="str">
        <f>IF('Network Data'!V68&gt;0,SUBSTITUTE('Network Data'!V68, ",",""),"")</f>
        <v/>
      </c>
      <c r="BZ62" t="str">
        <f>IF(AND('Network Data'!$C$6=1,'Network Data'!C68=0,'Network Data'!D68=1,'Network Data'!G68&gt;0),SUBSTITUTE('Network Data'!B68," ","")&amp;"_GPP: CO2 -&gt; "&amp;SUBSTITUTE('Network Data'!B68," ",""),"")</f>
        <v/>
      </c>
      <c r="CB62" s="98"/>
      <c r="CD62" t="str">
        <f>IF(AND('Network Data'!$C$6 = 1,'Network Data'!C68 = 0, 'Network Data'!D68 = 1, 'Network Data'!G68 &gt; 0), SUBSTITUTE('Network Data'!B68, " ", "")&amp;"_R: "&amp;SUBSTITUTE('Network Data'!B68, " ", "")&amp;" -&gt; CO2", "")</f>
        <v/>
      </c>
      <c r="CE62" t="str">
        <f>IF(AND('Network Data'!$C$6 = 1,'Network Data'!C68 = 0, 'Network Data'!D68 = 0, 'Network Data'!G68 &gt; 0), SUBSTITUTE('Network Data'!B68, " ", "")&amp;"_R: "&amp;SUBSTITUTE('Network Data'!B68, " ", "")&amp;" -&gt; CO2", "")</f>
        <v/>
      </c>
      <c r="CG62" s="98"/>
      <c r="CI62" t="str">
        <f>IF(AND('Network Data'!C68 = 1, 'Network Data'!E68 = 1, 'Network Data'!G68 &gt; 0), SUBSTITUTE('Network Data'!B68, " ", "")&amp;"NLNode_IN: "&amp;SUBSTITUTE('Network Data'!B68, " ", "")&amp;"NLNodeInput -&gt; "&amp;SUBSTITUTE('Network Data'!B68, ",", "")&amp;"NLNode", IF(AND('Network Data'!C68 = 0, 'Network Data'!E68 = 1, 'Network Data'!G68 &gt; 0), SUBSTITUTE('Network Data'!B68, " ", "")&amp;"_IN: "&amp;SUBSTITUTE('Network Data'!B68, " ", "")&amp;"Input -&gt; "&amp;SUBSTITUTE('Network Data'!B68, ",", ""),""))</f>
        <v/>
      </c>
      <c r="CK62" s="98"/>
      <c r="CM62" t="str">
        <f>IF(AND('Network Data'!C68 = 1, 'Network Data'!F68 = 1, 'Network Data'!G68 &gt; 0), SUBSTITUTE('Network Data'!B68, " ", "")&amp;"NLNode_EX: "&amp;SUBSTITUTE('Network Data'!B68, " ", "")&amp;"NLNode -&gt; "&amp;SUBSTITUTE('Network Data'!B68, ",", "")&amp;"NLNodeExport", IF(AND('Network Data'!C68 = 0, 'Network Data'!F68 = 1, 'Network Data'!G68 &gt; 0), SUBSTITUTE('Network Data'!B68, " ", "")&amp;"_EX: "&amp;SUBSTITUTE('Network Data'!B68, " ", "")&amp;" -&gt; "&amp;SUBSTITUTE('Network Data'!B68, ",", "")&amp;"Export",""))</f>
        <v/>
      </c>
      <c r="CP62" t="str">
        <f>IF(AND('Network Data'!$C$6=1, 'Network Data'!C68=0,'Network Data'!D68=1,'Network Data'!G68&gt;0, 'Network Data'!L68&gt;0), SUBSTITUTE('Network Data'!B68," ",".")&amp;"_GPP &gt; "&amp;SUBSTITUTE('Network Data'!L68," ","."), IF(AND('Network Data'!$C$6=1, 'Network Data'!C68=0,'Network Data'!D68=0,'Network Data'!G68&gt;0, 'Network Data'!L68&gt;0), SUBSTITUTE('Network Data'!B68," ",".")&amp;"Q &gt; "&amp;SUBSTITUTE('Network Data'!L68," ","."), IF(AND('Network Data'!$C$6=0, 'Network Data'!C68=0,'Network Data'!D68=0,'Network Data'!G68&gt;0, 'Network Data'!L68&gt;0), SUBSTITUTE('Network Data'!B68," ",".")&amp;"Q &gt; "&amp;SUBSTITUTE('Network Data'!L68," ","."),"")))</f>
        <v/>
      </c>
      <c r="CQ62" t="str">
        <f>IF(AND('Network Data'!$C$6=1, 'Network Data'!C68=0,'Network Data'!D68=0,'Network Data'!G68&gt;0, 'Network Data'!L68&gt;0), SUBSTITUTE('Network Data'!B68," ",".")&amp;"Q &gt; "&amp;SUBSTITUTE('Network Data'!L68," ","."), IF(AND('Network Data'!$C$6=0, 'Network Data'!C68=0,'Network Data'!D68=0,'Network Data'!G68&gt;0, 'Network Data'!L68&gt;0), SUBSTITUTE('Network Data'!B68," ",".")&amp;"Q &gt; "&amp;SUBSTITUTE('Network Data'!L68," ","."),""))</f>
        <v/>
      </c>
      <c r="CR62" t="str">
        <f>IF(AND('Network Data'!$C$6=1, 'Network Data'!C68=0,'Network Data'!D68=1,'Network Data'!G68&gt;0, 'Network Data'!M68&gt;0), SUBSTITUTE('Network Data'!B68," ",".")&amp;"_GPP &lt; "&amp;SUBSTITUTE('Network Data'!M68," ","."),"")</f>
        <v/>
      </c>
      <c r="CS62" t="str">
        <f>IF(AND('Network Data'!$C$6=1, 'Network Data'!C68=0,'Network Data'!D68=0,'Network Data'!G68&gt;0, 'Network Data'!M68&gt;0), SUBSTITUTE('Network Data'!B68," ",".")&amp;"Q &lt; "&amp;SUBSTITUTE('Network Data'!M68," ","."),IF(AND('Network Data'!$C$6=0, 'Network Data'!C68=0,'Network Data'!D68=0,'Network Data'!G68&gt;0, 'Network Data'!M68&gt;0), SUBSTITUTE('Network Data'!B68," ",".")&amp;"Q &lt; "&amp;SUBSTITUTE('Network Data'!M68," ","."),""))</f>
        <v/>
      </c>
      <c r="CT62" t="str">
        <f>IF('Network Data'!M68&lt;'Network Data'!L68, "Warning, incompatible constraint", "" )</f>
        <v/>
      </c>
      <c r="CU62" t="str">
        <f>IF(AND('Network Data'!$C$6=1, 'Network Data'!C68 = 0, 'Network Data'!D68 = 1, 'Network Data'!G68 &gt; 0, 'Network Data'!N68&gt;0), SUBSTITUTE('Network Data'!B68, " ", ".")&amp;"_NPP"&amp;" &gt; "&amp;SUBSTITUTE('Network Data'!N68, ",","."), "")</f>
        <v/>
      </c>
      <c r="CV62" t="str">
        <f>IF(AND('Network Data'!$C$6=1, 'Network Data'!C68 = 0, 'Network Data'!D68 = 0, 'Network Data'!G68 &gt; 0, 'Network Data'!N68&gt;0), SUBSTITUTE('Network Data'!B68, " ", ".")&amp;"_P"&amp;" &gt; "&amp;SUBSTITUTE('Network Data'!N68, ",","."), IF(AND('Network Data'!$C$6=0, 'Network Data'!C68 = 0, 'Network Data'!G68 &gt; 0, 'Network Data'!N68&gt;0), SUBSTITUTE('Network Data'!B68, " ", ".")&amp;"_P"&amp;" &gt; "&amp;SUBSTITUTE('Network Data'!N68, ",","."),""))</f>
        <v/>
      </c>
      <c r="CW62" t="str">
        <f>IF(AND('Network Data'!$C$6=1, 'Network Data'!C68 = 0, 'Network Data'!D68 = 1, 'Network Data'!G68 &gt; 0, 'Network Data'!O68&gt;0), SUBSTITUTE('Network Data'!B68, " ", ".")&amp;"_NPP"&amp;" &lt; "&amp;SUBSTITUTE('Network Data'!O68, ",","."), "")</f>
        <v/>
      </c>
      <c r="CX62" t="str">
        <f>IF(AND('Network Data'!$C$6=1, 'Network Data'!C68 = 0, 'Network Data'!D68 = 0, 'Network Data'!G68 &gt; 0, 'Network Data'!O68&gt;0), SUBSTITUTE('Network Data'!B68, " ", ".")&amp;"_P"&amp;" &lt; "&amp;SUBSTITUTE('Network Data'!O68, ",","."), IF(AND('Network Data'!$C$6=0, 'Network Data'!C68 = 0, 'Network Data'!G68 &gt; 0, 'Network Data'!O68&gt;0), SUBSTITUTE('Network Data'!B68, " ", ".")&amp;"_P"&amp;" &lt; "&amp;SUBSTITUTE('Network Data'!O68, ",","."),""))</f>
        <v/>
      </c>
      <c r="CY62" t="str">
        <f>IF('Network Data'!O68&lt;'Network Data'!N68, "Warning, incompatible constraint", "" )</f>
        <v/>
      </c>
      <c r="CZ62" t="str">
        <f>IF(AND('Network Data'!$C$6 = 1, 'Network Data'!C68 = 0, 'Network Data'!D68 = 1, 'Network Data'!G68 &gt; 0, 'Network Data'!P68 &gt; 0), SUBSTITUTE('Network Data'!B68, " ", ".")&amp;"_R &gt; "&amp;SUBSTITUTE('Network Data'!P68, ",","."),"")</f>
        <v/>
      </c>
      <c r="DA62" t="str">
        <f>IF(AND('Network Data'!$C$6 = 1, 'Network Data'!C68 = 0, 'Network Data'!D68 = 0, 'Network Data'!G68 &gt; 0, 'Network Data'!P68 &gt; 0), SUBSTITUTE('Network Data'!B68, " ", ".")&amp;"_R &gt; "&amp;SUBSTITUTE('Network Data'!P68, ",","."),"")</f>
        <v/>
      </c>
      <c r="DB62" t="str">
        <f>IF(AND('Network Data'!$C$6 = 1, 'Network Data'!C68 = 0, 'Network Data'!D68 = 1, 'Network Data'!G68 &gt; 0, 'Network Data'!Q68 &gt; 0), SUBSTITUTE('Network Data'!B68, " ", ".")&amp;"_R &lt; "&amp;SUBSTITUTE('Network Data'!Q68, ",","."),"")</f>
        <v/>
      </c>
      <c r="DC62" t="str">
        <f>IF(AND('Network Data'!$C$6 = 1, 'Network Data'!C68 = 0, 'Network Data'!D68 = 0, 'Network Data'!G68 &gt; 0, 'Network Data'!Q68 &gt; 0), SUBSTITUTE('Network Data'!B68, " ", ".")&amp;"_R &lt; "&amp;SUBSTITUTE('Network Data'!Q68, ",","."),"")</f>
        <v/>
      </c>
      <c r="DD62" t="str">
        <f>IF(AND('Network Data'!$C$7 = 1, 'Network Data'!C68 = 0, 'Network Data'!D68 =1, 'Network Data'!G68 &gt; 0, 'Network Data'!R68 &gt; 0), SUBSTITUTE('Network Data'!B68, ",",".")&amp;"_U &gt; "&amp;SUBSTITUTE('Network Data'!R68, ",","."),"")</f>
        <v/>
      </c>
      <c r="DE62" t="str">
        <f>IF(AND('Network Data'!$C$7 = 1, 'Network Data'!C68 = 0, 'Network Data'!D68 =0, 'Network Data'!G68 &gt; 0, 'Network Data'!R68 &gt; 0), SUBSTITUTE('Network Data'!B68, ",",".")&amp;"_U &gt; "&amp;SUBSTITUTE('Network Data'!R68, ",","."),"")</f>
        <v/>
      </c>
      <c r="DF62" t="str">
        <f>IF(AND('Network Data'!$C$7 = 1, 'Network Data'!C68 = 0, 'Network Data'!D68 = 1, 'Network Data'!G68 &gt; 0, 'Network Data'!S68 &gt; 0), SUBSTITUTE('Network Data'!B68, ",",".")&amp;"_U &lt; "&amp;SUBSTITUTE('Network Data'!S68, ",","."),"")</f>
        <v/>
      </c>
      <c r="DG62" t="str">
        <f>IF(AND('Network Data'!$C$7 = 1, 'Network Data'!C68 = 0, 'Network Data'!D68 = 0, 'Network Data'!G68 &gt; 0, 'Network Data'!S68 &gt; 0), SUBSTITUTE('Network Data'!B68, ",",".")&amp;"_U &lt; "&amp;SUBSTITUTE('Network Data'!S68, ",","."),"")</f>
        <v/>
      </c>
      <c r="DJ62" t="str">
        <f>IF(AND('Network Data'!C68 = 0, 'Network Data'!E68 = 1,'Network Data'!G68 &gt; 0, 'Network Data'!H68 &gt; 0), SUBSTITUTE('Network Data'!B68, " ", ".")&amp;"_IN &gt; "&amp;SUBSTITUTE('Network Data'!H68,",","."), IF(AND('Network Data'!C68 = 1, 'Network Data'!E68 = 1,'Network Data'!G68 &gt; 0, 'Network Data'!H68 &gt; 0), SUBSTITUTE('Network Data'!B68, " ", ".")&amp;"NLNode_IN &gt; "&amp;SUBSTITUTE('Network Data'!H68,",","."), ""))</f>
        <v/>
      </c>
      <c r="DL62" t="str">
        <f>IF(AND('Network Data'!C68 = 0, 'Network Data'!E68 = 1,'Network Data'!G68 &gt; 0, 'Network Data'!I68 &gt; 0), SUBSTITUTE('Network Data'!B68, " ", ".")&amp;"_IN &lt; "&amp;SUBSTITUTE('Network Data'!I68,",","."), IF(AND('Network Data'!C68 = 1, 'Network Data'!E68 = 1,'Network Data'!G68 &gt; 0, 'Network Data'!H68 &gt; 0), SUBSTITUTE('Network Data'!B68, " ", ".")&amp;"NLNode_IN &lt; "&amp;SUBSTITUTE('Network Data'!I68,",","."), ""))</f>
        <v/>
      </c>
      <c r="DP62" t="str">
        <f>IF(AND('Network Data'!C68 = 0, 'Network Data'!F68 = 1,'Network Data'!G68 &gt; 0, 'Network Data'!J68 &gt; 0), SUBSTITUTE('Network Data'!B68, " ", ".")&amp;"_EX &gt; "&amp;SUBSTITUTE('Network Data'!J68,",","."), IF(AND('Network Data'!C68 = 1, 'Network Data'!F68 = 1,'Network Data'!G68 &gt; 0, 'Network Data'!J68 &gt; 0), SUBSTITUTE('Network Data'!B68, " ", ".")&amp;"NLNode_EX &gt; "&amp;SUBSTITUTE('Network Data'!J68,",","."), ""))</f>
        <v/>
      </c>
      <c r="DR62" t="str">
        <f>IF(AND('Network Data'!C68 = 0, 'Network Data'!F68 = 1,'Network Data'!G68 &gt; 0, 'Network Data'!K68 &gt; 0), SUBSTITUTE('Network Data'!B68, " ", ".")&amp;"_EX &lt; "&amp;SUBSTITUTE('Network Data'!K68,",","."), IF(AND('Network Data'!C68 = 1, 'Network Data'!F68 = 1,'Network Data'!G68 &gt; 0, 'Network Data'!K68 &gt; 0), SUBSTITUTE('Network Data'!B68, " ", ".")&amp;"NLNode_EX &lt; "&amp;SUBSTITUTE('Network Data'!K68,",","."), ""))</f>
        <v/>
      </c>
      <c r="DV62" t="str">
        <f>IF(AND('Network Data'!C68=0, 'Network Data'!D68=0, 'Network Data'!G68&gt;0, 'Network Data'!T68&gt;0), SUBSTITUTE('Network Data'!B68," ",".")&amp;"_AE &gt; "&amp;SUBSTITUTE('Network Data'!T68,",","."),"")</f>
        <v/>
      </c>
      <c r="DW62" t="str">
        <f>IF(AND('Network Data'!C68=0, 'Network Data'!D68=0, 'Network Data'!G68&gt;0, 'Network Data'!U68&gt;0), SUBSTITUTE('Network Data'!B68," ",".")&amp;"_AE &lt; "&amp;SUBSTITUTE('Network Data'!U68,",","."),"")</f>
        <v/>
      </c>
      <c r="EA62" t="str">
        <f>IF(AND('Network Data'!X68 &gt;0), 'Network Data'!X68, "")</f>
        <v/>
      </c>
      <c r="EB62" s="22"/>
      <c r="EC62" s="22"/>
      <c r="FD62"/>
      <c r="FE62"/>
      <c r="FF62"/>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row>
    <row r="63" spans="1:218" x14ac:dyDescent="0.3">
      <c r="A63" s="7">
        <v>58</v>
      </c>
      <c r="B63" t="str">
        <f>IF(AND('Network Data'!C69 = 0, 'Network Data'!G69 &gt;0), SUBSTITUTE('Network Data'!B69, " ", ""), IF(AND('Network Data'!C69 = 1, 'Network Data'!G69 &gt; 0), SUBSTITUTE('Network Data'!B69&amp;"NLNode", " ",""), ""))</f>
        <v/>
      </c>
      <c r="H63" s="98"/>
      <c r="AE63" t="str">
        <f>IF(AND('Network Data'!C69 = 0, 'Network Data'!G69 &gt;0), SUBSTITUTE('Network Data'!B69, " ", "")&amp;" = "&amp;SUBSTITUTE('Network Data'!G69, ",", "."), "")</f>
        <v/>
      </c>
      <c r="AF63" t="str">
        <f>IF(AND('Network Data'!C69 = 1, 'Network Data'!G69 &gt;0), SUBSTITUTE('Network Data'!B69, " ", "")&amp;"NLNode"&amp;" = "&amp;SUBSTITUTE('Network Data'!G69, ",", "."), "")</f>
        <v/>
      </c>
      <c r="AM63" t="str">
        <f>IF(AND('Network Data'!C69 = 0, 'Network Data'!G69 &gt; 0, 'Network Data'!E69 = 1), SUBSTITUTE('Network Data'!B69, " ", "")&amp;"Input", IF(AND('Network Data'!C69 = 1, 'Network Data'!G69 &gt; 0, 'Network Data'!E69 = 1), SUBSTITUTE('Network Data'!B69, " ", "")&amp;"NLNodeInput",""))</f>
        <v/>
      </c>
      <c r="AN63" t="str">
        <f>IF(AND('Network Data'!C69 = 0, 'Network Data'!G69 &gt; 0, 'Network Data'!F69 = 1), SUBSTITUTE('Network Data'!B69, " ", "")&amp;"Export", IF(AND('Network Data'!C69 = 1, 'Network Data'!G69 &gt; 0, 'Network Data'!F69 = 1), SUBSTITUTE('Network Data'!B69, " ", "")&amp;"NLNodeExport",""))</f>
        <v/>
      </c>
      <c r="AV63" t="str">
        <f>IF(AND('Network Data'!$C$6=1, 'Network Data'!C69 = 0, 'Network Data'!D69=1,'Network Data'!G69&gt;0,'Network Data'!E69=1), SUBSTITUTE('Network Data'!B69," ","")&amp;"_GPP"&amp;" = "&amp;"Flowto("&amp;SUBSTITUTE('Network Data'!B69," ","")&amp;")"&amp;" - "&amp;SUBSTITUTE('Network Data'!B69," ","")&amp;"_IN", IF(AND('Network Data'!$C$6=1, 'Network Data'!C69 = 0, 'Network Data'!D69=1,'Network Data'!G69&gt;0,'Network Data'!E69=0), SUBSTITUTE('Network Data'!B69," ","")&amp;"_GPP"&amp;" = "&amp;"Flowto("&amp;SUBSTITUTE('Network Data'!B69," ","")&amp;")", IF(OR('Network Data'!$C$6=1, 'Network Data'!$C$6=0), IF(AND('Network Data'!C69 = 0,'Network Data'!G69&gt;0,'Network Data'!E69=1), SUBSTITUTE('Network Data'!B69," ","")&amp;"_Q"&amp;" = "&amp;"Flowto("&amp;SUBSTITUTE('Network Data'!B69," ","")&amp;")"&amp;" - "&amp;SUBSTITUTE('Network Data'!B69," ","")&amp;"_IN", IF(AND('Network Data'!C69 = 0,'Network Data'!G69&gt;0,'Network Data'!E69=0), SUBSTITUTE('Network Data'!B69," ","")&amp;"_Q"&amp;" = "&amp;"Flowto("&amp;SUBSTITUTE('Network Data'!B69," ","")&amp;")","")))))</f>
        <v/>
      </c>
      <c r="AZ63" t="str">
        <f>IF(AND('Network Data'!$C$6=1,'Network Data'!$C$7=1,'Network Data'!C69 = 0,'Network Data'!D69 = 1,'Network Data'!G69&gt;0,'Network Data'!F69=1),SUBSTITUTE('Network Data'!B69," ","")&amp;"_NPP"&amp;" = Flowfrom("&amp;SUBSTITUTE('Network Data'!B69," ","")&amp;") - "&amp;SUBSTITUTE('Network Data'!B69," ","")&amp;"_R"&amp;" - "&amp;SUBSTITUTE('Network Data'!B69," ","")&amp;"_U"&amp;" - "&amp;SUBSTITUTE('Network Data'!B69," ","")&amp;"_EX", IF(AND('Network Data'!$C$6=1,'Network Data'!$C$7=0,'Network Data'!C69 = 0,'Network Data'!D69 = 1,'Network Data'!G69&gt;0,'Network Data'!F69=1),SUBSTITUTE('Network Data'!B69," ","")&amp;"_NPP"&amp;" = Flowfrom("&amp;SUBSTITUTE('Network Data'!B69," ","")&amp;") - "&amp;SUBSTITUTE('Network Data'!B69," ","")&amp;"_R - "&amp;SUBSTITUTE('Network Data'!B69," ","")&amp;"_EX", IF(AND('Network Data'!$C$6=0,'Network Data'!$C$7=1,'Network Data'!C69 = 0,'Network Data'!D69 = 1,'Network Data'!G69&gt;0,'Network Data'!F69=0),SUBSTITUTE('Network Data'!B69," ","")&amp;"_NPP"&amp;" = Flowfrom("&amp;SUBSTITUTE('Network Data'!B69," ","")&amp;") - "&amp;SUBSTITUTE('Network Data'!B69," ","")&amp;"_U - "&amp;SUBSTITUTE('Network Data'!B69," ","")&amp;"_EX", IF(AND('Network Data'!$C$6=1,'Network Data'!$C$7=0,'Network Data'!C69 = 0,'Network Data'!D69 = 1,'Network Data'!G69&gt;0,'Network Data'!F69=0),SUBSTITUTE('Network Data'!B69," ","")&amp;"_NPP"&amp;" = Flowfrom("&amp;SUBSTITUTE('Network Data'!B69," ","")&amp;") - "&amp;SUBSTITUTE('Network Data'!B69," ","")&amp;"_R", IF(AND('Network Data'!$C$6=0,'Network Data'!$C$7=0,'Network Data'!C69 = 0,'Network Data'!D69 = 1,'Network Data'!G69&gt;0,'Network Data'!F69=1),SUBSTITUTE('Network Data'!B69," ","")&amp;"_NPP"&amp;" = Flowfrom("&amp;SUBSTITUTE('Network Data'!B69," ","")&amp;") - "&amp;SUBSTITUTE('Network Data'!B69," ","")&amp;"_EX", IF(AND('Network Data'!$C$6=1,'Network Data'!$C$7=1,'Network Data'!C69 = 0,'Network Data'!D69 = 1,'Network Data'!G69&gt;0,'Network Data'!F69=0),SUBSTITUTE('Network Data'!B69," ","")&amp;"_NPP"&amp;" = Flowfrom("&amp;SUBSTITUTE('Network Data'!B69," ","")&amp;") - "&amp;SUBSTITUTE('Network Data'!B69," ","")&amp;"_R"&amp;" - "&amp;SUBSTITUTE('Network Data'!B69," ","")&amp;"_U", IF(AND('Network Data'!$C$6=0,'Network Data'!$C$7=0,'Network Data'!C69 = 0,'Network Data'!D69 = 1,'Network Data'!G69&gt;0,'Network Data'!F69=0),SUBSTITUTE('Network Data'!B69," ","")&amp;"_NPP"&amp;" = Flowfrom("&amp;SUBSTITUTE('Network Data'!B69," ","")&amp;") ", IF(AND('Network Data'!$C$6=1,'Network Data'!$C$7=1,'Network Data'!C69 = 0,'Network Data'!D69 = 0,'Network Data'!G69&gt;0,'Network Data'!F69=1),SUBSTITUTE('Network Data'!B69," ","")&amp;"_P"&amp;" = Flowfrom("&amp;SUBSTITUTE('Network Data'!B69," ","")&amp;") - "&amp;SUBSTITUTE('Network Data'!B69," ","")&amp;"_R"&amp;" - "&amp;SUBSTITUTE('Network Data'!B69," ","")&amp;"_U"&amp;" - "&amp;SUBSTITUTE('Network Data'!B69," ","")&amp;"_EX", IF(AND('Network Data'!$C$6=1,'Network Data'!$C$7=0,'Network Data'!C69 = 0,'Network Data'!D69 = 0,'Network Data'!G69&gt;0,'Network Data'!F69=1),SUBSTITUTE('Network Data'!B69," ","")&amp;"_P"&amp;" = Flowfrom("&amp;SUBSTITUTE('Network Data'!B69," ","")&amp;") - "&amp;SUBSTITUTE('Network Data'!B69," ","")&amp;"_R - "&amp;SUBSTITUTE('Network Data'!B69," ","")&amp;"_EX", IF(AND('Network Data'!$C$6=0,'Network Data'!$C$7=1,'Network Data'!C69 = 0,'Network Data'!D69 = 0,'Network Data'!G69&gt;0,'Network Data'!F69=0),SUBSTITUTE('Network Data'!B69," ","")&amp;"_P"&amp;" = Flowfrom("&amp;SUBSTITUTE('Network Data'!B69," ","")&amp;") - "&amp;SUBSTITUTE('Network Data'!B69," ","")&amp;"_U - "&amp;SUBSTITUTE('Network Data'!B69," ","")&amp;"_EX", IF(AND('Network Data'!$C$6=1,'Network Data'!$C$7=0,'Network Data'!C69 = 0,'Network Data'!D69 = 0,'Network Data'!G69&gt;0,'Network Data'!F69=0),SUBSTITUTE('Network Data'!B69," ","")&amp;"_P"&amp;" = Flowfrom("&amp;SUBSTITUTE('Network Data'!B69," ","")&amp;") - "&amp;SUBSTITUTE('Network Data'!B69," ","")&amp;"_R", IF(AND('Network Data'!$C$6=0,'Network Data'!$C$7=0,'Network Data'!C69 = 0,'Network Data'!D69 = 0,'Network Data'!G69&gt;0,'Network Data'!F69=1),SUBSTITUTE('Network Data'!B69," ","")&amp;"_P"&amp;" = Flowfrom("&amp;SUBSTITUTE('Network Data'!B69," ","")&amp;") - "&amp;SUBSTITUTE('Network Data'!B69," ","")&amp;"_EX", IF(AND('Network Data'!$C$6=1,'Network Data'!$C$7=1,'Network Data'!C69 = 0,'Network Data'!D69 = 0,'Network Data'!G69&gt;0,'Network Data'!F69=0),SUBSTITUTE('Network Data'!B69," ","")&amp;"_P"&amp;" = Flowfrom("&amp;SUBSTITUTE('Network Data'!B69," ","")&amp;") - "&amp;SUBSTITUTE('Network Data'!B69," ","")&amp;"_R"&amp;" - "&amp;SUBSTITUTE('Network Data'!B69," ","")&amp;"_U", IF(AND('Network Data'!$C$6=0,'Network Data'!$C$7=0,'Network Data'!C69 = 0,'Network Data'!D69 = 0,'Network Data'!G69&gt;0,'Network Data'!F69=0),SUBSTITUTE('Network Data'!B69," ","")&amp;"_P"&amp;" = Flowfrom("&amp;SUBSTITUTE('Network Data'!B69," ","")&amp;") ", ""))))))))))))))</f>
        <v/>
      </c>
      <c r="BD63" t="str">
        <f>IF(AND('Network Data'!$C$6=1,'Network Data'!$C$7=1,'Network Data'!C69 = 0, 'Network Data'!D69=1,'Network Data'!F69=1,'Network Data'!G69&gt;0), SUBSTITUTE('Network Data'!B69," ","")&amp;"_U"&amp;" = Flowto("&amp;SUBSTITUTE('Network Data'!B69," ","")&amp;") - "&amp;SUBSTITUTE('Network Data'!B69," ","")&amp;"_NPP"&amp;" - "&amp;SUBSTITUTE('Network Data'!B69," ","")&amp;"_R"&amp;" - "&amp;SUBSTITUTE('Network Data'!B69," ","")&amp;"_EX", IF(AND('Network Data'!$C$6=0,'Network Data'!$C$7=1,'Network Data'!C69 = 0, 'Network Data'!D69=1,'Network Data'!F69=1,'Network Data'!G69&gt;0), SUBSTITUTE('Network Data'!B69," ","")&amp;"_U"&amp;" = Flowto("&amp;SUBSTITUTE('Network Data'!B69," ","")&amp;") - "&amp;SUBSTITUTE('Network Data'!B69," ","")&amp;"_P"&amp;" - "&amp;SUBSTITUTE('Network Data'!B69," ","")&amp;"_EX", IF(AND('Network Data'!$C$6=0,'Network Data'!$C$7=1,'Network Data'!C69 = 0, 'Network Data'!D69=1,'Network Data'!F69=0,'Network Data'!G69&gt;0), SUBSTITUTE('Network Data'!B69," ","")&amp;"_U"&amp;" = Flowto("&amp;SUBSTITUTE('Network Data'!B69," ","")&amp;") - "&amp;SUBSTITUTE('Network Data'!B69," ","")&amp;"_P",IF(AND('Network Data'!$C$6=1,'Network Data'!$C$7=1,'Network Data'!C69 = 0, 'Network Data'!D69=0,'Network Data'!F69=1,'Network Data'!G69&gt;0), SUBSTITUTE('Network Data'!B69," ","")&amp;"_U"&amp;" = Flowto("&amp;SUBSTITUTE('Network Data'!B69," ","")&amp;") - "&amp;SUBSTITUTE('Network Data'!B69," ","")&amp;"_P"&amp;" - "&amp;SUBSTITUTE('Network Data'!B69," ","")&amp;"_R"&amp;" - "&amp;SUBSTITUTE('Network Data'!B69," ","")&amp;"_EX", IF(AND('Network Data'!$C$6=0,'Network Data'!$C$7=1,'Network Data'!C69 = 0, 'Network Data'!D69=0,'Network Data'!F69=1,'Network Data'!G69&gt;0), SUBSTITUTE('Network Data'!B69," ","")&amp;"_U"&amp;" = Flowto("&amp;SUBSTITUTE('Network Data'!B69," ","")&amp;") - "&amp;SUBSTITUTE('Network Data'!B69," ","")&amp;"_P"&amp;" - "&amp;SUBSTITUTE('Network Data'!B69," ","")&amp;"_EX", IF(AND('Network Data'!$C$6=0,'Network Data'!$C$7=1,'Network Data'!C69 = 0, 'Network Data'!D69=0,'Network Data'!F69=0,'Network Data'!G69&gt;0), SUBSTITUTE('Network Data'!B69," ","")&amp;"_U"&amp;" = Flowto("&amp;SUBSTITUTE('Network Data'!B69," ","")&amp;") - "&amp;SUBSTITUTE('Network Data'!B69," ","")&amp;"_P",IF(AND('Network Data'!$C$6=1,'Network Data'!$C$7=1,'Network Data'!C69 = 0, 'Network Data'!D69=0,'Network Data'!F69=0,'Network Data'!G69&gt;0), SUBSTITUTE('Network Data'!B69," ","")&amp;"_U"&amp;" = Flowto("&amp;SUBSTITUTE('Network Data'!B69," ","")&amp;") - "&amp;SUBSTITUTE('Network Data'!B69," ","")&amp;"_P - "&amp;SUBSTITUTE('Network Data'!B69," ","")&amp;"_R","")))))))</f>
        <v/>
      </c>
      <c r="BH63" t="str">
        <f>IF(AND('Network Data'!$C$6 = 1, 'Network Data'!C69 = 0, 'Network Data'!D69 = 0,'Network Data'!G69 &gt; 0, 'Network Data'!T69 &gt; 0),SUBSTITUTE('Network Data'!B69," ","")&amp;"_AE"&amp;" = "&amp;SUBSTITUTE('Network Data'!B69," ","")&amp;"_P"&amp;" + "&amp;SUBSTITUTE('Network Data'!B69," ","")&amp;"_R", IF(AND('Network Data'!$C$6 = 0, 'Network Data'!C69 = 0, 'Network Data'!D69 = 0,'Network Data'!G69 &gt; 0, 'Network Data'!T69 &gt; 0),SUBSTITUTE('Network Data'!B69," ","")&amp;" = "&amp;SUBSTITUTE('Network Data'!B69," ","")&amp;"_P",IF(AND('Network Data'!$C$6 = 1, 'Network Data'!C69 = 0, 'Network Data'!D69 = 0,'Network Data'!G69 &gt; 0, 'Network Data'!U69 &gt; 0),SUBSTITUTE('Network Data'!B69," ","")&amp;"_AE"&amp;" = "&amp;SUBSTITUTE('Network Data'!B69," ","")&amp;"_P"&amp;" + "&amp;SUBSTITUTE('Network Data'!B69," ","")&amp;"_R", IF(AND('Network Data'!$C$6 = 0, 'Network Data'!C69 = 0, 'Network Data'!D69 = 0,'Network Data'!G69 &gt; 0, 'Network Data'!U69 &gt; 0),SUBSTITUTE('Network Data'!B69," ","")&amp;" = "&amp;SUBSTITUTE('Network Data'!B69," ","")&amp;"_P",""))))</f>
        <v/>
      </c>
      <c r="BL63" t="str">
        <f xml:space="preserve"> IF('Network Data'!W69 &gt; 0, 'Network Data'!W69, "")</f>
        <v/>
      </c>
      <c r="BR63" t="str">
        <f>IF('Network Data'!V69&gt;0,SUBSTITUTE('Network Data'!V69, ",",""),"")</f>
        <v/>
      </c>
      <c r="BZ63" t="str">
        <f>IF(AND('Network Data'!$C$6=1,'Network Data'!C69=0,'Network Data'!D69=1,'Network Data'!G69&gt;0),SUBSTITUTE('Network Data'!B69," ","")&amp;"_GPP: CO2 -&gt; "&amp;SUBSTITUTE('Network Data'!B69," ",""),"")</f>
        <v/>
      </c>
      <c r="CB63" s="98"/>
      <c r="CD63" t="str">
        <f>IF(AND('Network Data'!$C$6 = 1,'Network Data'!C69 = 0, 'Network Data'!D69 = 1, 'Network Data'!G69 &gt; 0), SUBSTITUTE('Network Data'!B69, " ", "")&amp;"_R: "&amp;SUBSTITUTE('Network Data'!B69, " ", "")&amp;" -&gt; CO2", "")</f>
        <v/>
      </c>
      <c r="CE63" t="str">
        <f>IF(AND('Network Data'!$C$6 = 1,'Network Data'!C69 = 0, 'Network Data'!D69 = 0, 'Network Data'!G69 &gt; 0), SUBSTITUTE('Network Data'!B69, " ", "")&amp;"_R: "&amp;SUBSTITUTE('Network Data'!B69, " ", "")&amp;" -&gt; CO2", "")</f>
        <v/>
      </c>
      <c r="CG63" s="98"/>
      <c r="CI63" t="str">
        <f>IF(AND('Network Data'!C69 = 1, 'Network Data'!E69 = 1, 'Network Data'!G69 &gt; 0), SUBSTITUTE('Network Data'!B69, " ", "")&amp;"NLNode_IN: "&amp;SUBSTITUTE('Network Data'!B69, " ", "")&amp;"NLNodeInput -&gt; "&amp;SUBSTITUTE('Network Data'!B69, ",", "")&amp;"NLNode", IF(AND('Network Data'!C69 = 0, 'Network Data'!E69 = 1, 'Network Data'!G69 &gt; 0), SUBSTITUTE('Network Data'!B69, " ", "")&amp;"_IN: "&amp;SUBSTITUTE('Network Data'!B69, " ", "")&amp;"Input -&gt; "&amp;SUBSTITUTE('Network Data'!B69, ",", ""),""))</f>
        <v/>
      </c>
      <c r="CK63" s="98"/>
      <c r="CM63" t="str">
        <f>IF(AND('Network Data'!C69 = 1, 'Network Data'!F69 = 1, 'Network Data'!G69 &gt; 0), SUBSTITUTE('Network Data'!B69, " ", "")&amp;"NLNode_EX: "&amp;SUBSTITUTE('Network Data'!B69, " ", "")&amp;"NLNode -&gt; "&amp;SUBSTITUTE('Network Data'!B69, ",", "")&amp;"NLNodeExport", IF(AND('Network Data'!C69 = 0, 'Network Data'!F69 = 1, 'Network Data'!G69 &gt; 0), SUBSTITUTE('Network Data'!B69, " ", "")&amp;"_EX: "&amp;SUBSTITUTE('Network Data'!B69, " ", "")&amp;" -&gt; "&amp;SUBSTITUTE('Network Data'!B69, ",", "")&amp;"Export",""))</f>
        <v/>
      </c>
      <c r="CP63" t="str">
        <f>IF(AND('Network Data'!$C$6=1, 'Network Data'!C69=0,'Network Data'!D69=1,'Network Data'!G69&gt;0, 'Network Data'!L69&gt;0), SUBSTITUTE('Network Data'!B69," ",".")&amp;"_GPP &gt; "&amp;SUBSTITUTE('Network Data'!L69," ","."), IF(AND('Network Data'!$C$6=1, 'Network Data'!C69=0,'Network Data'!D69=0,'Network Data'!G69&gt;0, 'Network Data'!L69&gt;0), SUBSTITUTE('Network Data'!B69," ",".")&amp;"Q &gt; "&amp;SUBSTITUTE('Network Data'!L69," ","."), IF(AND('Network Data'!$C$6=0, 'Network Data'!C69=0,'Network Data'!D69=0,'Network Data'!G69&gt;0, 'Network Data'!L69&gt;0), SUBSTITUTE('Network Data'!B69," ",".")&amp;"Q &gt; "&amp;SUBSTITUTE('Network Data'!L69," ","."),"")))</f>
        <v/>
      </c>
      <c r="CQ63" t="str">
        <f>IF(AND('Network Data'!$C$6=1, 'Network Data'!C69=0,'Network Data'!D69=0,'Network Data'!G69&gt;0, 'Network Data'!L69&gt;0), SUBSTITUTE('Network Data'!B69," ",".")&amp;"Q &gt; "&amp;SUBSTITUTE('Network Data'!L69," ","."), IF(AND('Network Data'!$C$6=0, 'Network Data'!C69=0,'Network Data'!D69=0,'Network Data'!G69&gt;0, 'Network Data'!L69&gt;0), SUBSTITUTE('Network Data'!B69," ",".")&amp;"Q &gt; "&amp;SUBSTITUTE('Network Data'!L69," ","."),""))</f>
        <v/>
      </c>
      <c r="CR63" t="str">
        <f>IF(AND('Network Data'!$C$6=1, 'Network Data'!C69=0,'Network Data'!D69=1,'Network Data'!G69&gt;0, 'Network Data'!M69&gt;0), SUBSTITUTE('Network Data'!B69," ",".")&amp;"_GPP &lt; "&amp;SUBSTITUTE('Network Data'!M69," ","."),"")</f>
        <v/>
      </c>
      <c r="CS63" t="str">
        <f>IF(AND('Network Data'!$C$6=1, 'Network Data'!C69=0,'Network Data'!D69=0,'Network Data'!G69&gt;0, 'Network Data'!M69&gt;0), SUBSTITUTE('Network Data'!B69," ",".")&amp;"Q &lt; "&amp;SUBSTITUTE('Network Data'!M69," ","."),IF(AND('Network Data'!$C$6=0, 'Network Data'!C69=0,'Network Data'!D69=0,'Network Data'!G69&gt;0, 'Network Data'!M69&gt;0), SUBSTITUTE('Network Data'!B69," ",".")&amp;"Q &lt; "&amp;SUBSTITUTE('Network Data'!M69," ","."),""))</f>
        <v/>
      </c>
      <c r="CT63" t="str">
        <f>IF('Network Data'!M69&lt;'Network Data'!L69, "Warning, incompatible constraint", "" )</f>
        <v/>
      </c>
      <c r="CU63" t="str">
        <f>IF(AND('Network Data'!$C$6=1, 'Network Data'!C69 = 0, 'Network Data'!D69 = 1, 'Network Data'!G69 &gt; 0, 'Network Data'!N69&gt;0), SUBSTITUTE('Network Data'!B69, " ", ".")&amp;"_NPP"&amp;" &gt; "&amp;SUBSTITUTE('Network Data'!N69, ",","."), "")</f>
        <v/>
      </c>
      <c r="CV63" t="str">
        <f>IF(AND('Network Data'!$C$6=1, 'Network Data'!C69 = 0, 'Network Data'!D69 = 0, 'Network Data'!G69 &gt; 0, 'Network Data'!N69&gt;0), SUBSTITUTE('Network Data'!B69, " ", ".")&amp;"_P"&amp;" &gt; "&amp;SUBSTITUTE('Network Data'!N69, ",","."), IF(AND('Network Data'!$C$6=0, 'Network Data'!C69 = 0, 'Network Data'!G69 &gt; 0, 'Network Data'!N69&gt;0), SUBSTITUTE('Network Data'!B69, " ", ".")&amp;"_P"&amp;" &gt; "&amp;SUBSTITUTE('Network Data'!N69, ",","."),""))</f>
        <v/>
      </c>
      <c r="CW63" t="str">
        <f>IF(AND('Network Data'!$C$6=1, 'Network Data'!C69 = 0, 'Network Data'!D69 = 1, 'Network Data'!G69 &gt; 0, 'Network Data'!O69&gt;0), SUBSTITUTE('Network Data'!B69, " ", ".")&amp;"_NPP"&amp;" &lt; "&amp;SUBSTITUTE('Network Data'!O69, ",","."), "")</f>
        <v/>
      </c>
      <c r="CX63" t="str">
        <f>IF(AND('Network Data'!$C$6=1, 'Network Data'!C69 = 0, 'Network Data'!D69 = 0, 'Network Data'!G69 &gt; 0, 'Network Data'!O69&gt;0), SUBSTITUTE('Network Data'!B69, " ", ".")&amp;"_P"&amp;" &lt; "&amp;SUBSTITUTE('Network Data'!O69, ",","."), IF(AND('Network Data'!$C$6=0, 'Network Data'!C69 = 0, 'Network Data'!G69 &gt; 0, 'Network Data'!O69&gt;0), SUBSTITUTE('Network Data'!B69, " ", ".")&amp;"_P"&amp;" &lt; "&amp;SUBSTITUTE('Network Data'!O69, ",","."),""))</f>
        <v/>
      </c>
      <c r="CY63" t="str">
        <f>IF('Network Data'!O69&lt;'Network Data'!N69, "Warning, incompatible constraint", "" )</f>
        <v/>
      </c>
      <c r="CZ63" t="str">
        <f>IF(AND('Network Data'!$C$6 = 1, 'Network Data'!C69 = 0, 'Network Data'!D69 = 1, 'Network Data'!G69 &gt; 0, 'Network Data'!P69 &gt; 0), SUBSTITUTE('Network Data'!B69, " ", ".")&amp;"_R &gt; "&amp;SUBSTITUTE('Network Data'!P69, ",","."),"")</f>
        <v/>
      </c>
      <c r="DA63" t="str">
        <f>IF(AND('Network Data'!$C$6 = 1, 'Network Data'!C69 = 0, 'Network Data'!D69 = 0, 'Network Data'!G69 &gt; 0, 'Network Data'!P69 &gt; 0), SUBSTITUTE('Network Data'!B69, " ", ".")&amp;"_R &gt; "&amp;SUBSTITUTE('Network Data'!P69, ",","."),"")</f>
        <v/>
      </c>
      <c r="DB63" t="str">
        <f>IF(AND('Network Data'!$C$6 = 1, 'Network Data'!C69 = 0, 'Network Data'!D69 = 1, 'Network Data'!G69 &gt; 0, 'Network Data'!Q69 &gt; 0), SUBSTITUTE('Network Data'!B69, " ", ".")&amp;"_R &lt; "&amp;SUBSTITUTE('Network Data'!Q69, ",","."),"")</f>
        <v/>
      </c>
      <c r="DC63" t="str">
        <f>IF(AND('Network Data'!$C$6 = 1, 'Network Data'!C69 = 0, 'Network Data'!D69 = 0, 'Network Data'!G69 &gt; 0, 'Network Data'!Q69 &gt; 0), SUBSTITUTE('Network Data'!B69, " ", ".")&amp;"_R &lt; "&amp;SUBSTITUTE('Network Data'!Q69, ",","."),"")</f>
        <v/>
      </c>
      <c r="DD63" t="str">
        <f>IF(AND('Network Data'!$C$7 = 1, 'Network Data'!C69 = 0, 'Network Data'!D69 =1, 'Network Data'!G69 &gt; 0, 'Network Data'!R69 &gt; 0), SUBSTITUTE('Network Data'!B69, ",",".")&amp;"_U &gt; "&amp;SUBSTITUTE('Network Data'!R69, ",","."),"")</f>
        <v/>
      </c>
      <c r="DE63" t="str">
        <f>IF(AND('Network Data'!$C$7 = 1, 'Network Data'!C69 = 0, 'Network Data'!D69 =0, 'Network Data'!G69 &gt; 0, 'Network Data'!R69 &gt; 0), SUBSTITUTE('Network Data'!B69, ",",".")&amp;"_U &gt; "&amp;SUBSTITUTE('Network Data'!R69, ",","."),"")</f>
        <v/>
      </c>
      <c r="DF63" t="str">
        <f>IF(AND('Network Data'!$C$7 = 1, 'Network Data'!C69 = 0, 'Network Data'!D69 = 1, 'Network Data'!G69 &gt; 0, 'Network Data'!S69 &gt; 0), SUBSTITUTE('Network Data'!B69, ",",".")&amp;"_U &lt; "&amp;SUBSTITUTE('Network Data'!S69, ",","."),"")</f>
        <v/>
      </c>
      <c r="DG63" t="str">
        <f>IF(AND('Network Data'!$C$7 = 1, 'Network Data'!C69 = 0, 'Network Data'!D69 = 0, 'Network Data'!G69 &gt; 0, 'Network Data'!S69 &gt; 0), SUBSTITUTE('Network Data'!B69, ",",".")&amp;"_U &lt; "&amp;SUBSTITUTE('Network Data'!S69, ",","."),"")</f>
        <v/>
      </c>
      <c r="DJ63" t="str">
        <f>IF(AND('Network Data'!C69 = 0, 'Network Data'!E69 = 1,'Network Data'!G69 &gt; 0, 'Network Data'!H69 &gt; 0), SUBSTITUTE('Network Data'!B69, " ", ".")&amp;"_IN &gt; "&amp;SUBSTITUTE('Network Data'!H69,",","."), IF(AND('Network Data'!C69 = 1, 'Network Data'!E69 = 1,'Network Data'!G69 &gt; 0, 'Network Data'!H69 &gt; 0), SUBSTITUTE('Network Data'!B69, " ", ".")&amp;"NLNode_IN &gt; "&amp;SUBSTITUTE('Network Data'!H69,",","."), ""))</f>
        <v/>
      </c>
      <c r="DL63" t="str">
        <f>IF(AND('Network Data'!C69 = 0, 'Network Data'!E69 = 1,'Network Data'!G69 &gt; 0, 'Network Data'!I69 &gt; 0), SUBSTITUTE('Network Data'!B69, " ", ".")&amp;"_IN &lt; "&amp;SUBSTITUTE('Network Data'!I69,",","."), IF(AND('Network Data'!C69 = 1, 'Network Data'!E69 = 1,'Network Data'!G69 &gt; 0, 'Network Data'!H69 &gt; 0), SUBSTITUTE('Network Data'!B69, " ", ".")&amp;"NLNode_IN &lt; "&amp;SUBSTITUTE('Network Data'!I69,",","."), ""))</f>
        <v/>
      </c>
      <c r="DP63" t="str">
        <f>IF(AND('Network Data'!C69 = 0, 'Network Data'!F69 = 1,'Network Data'!G69 &gt; 0, 'Network Data'!J69 &gt; 0), SUBSTITUTE('Network Data'!B69, " ", ".")&amp;"_EX &gt; "&amp;SUBSTITUTE('Network Data'!J69,",","."), IF(AND('Network Data'!C69 = 1, 'Network Data'!F69 = 1,'Network Data'!G69 &gt; 0, 'Network Data'!J69 &gt; 0), SUBSTITUTE('Network Data'!B69, " ", ".")&amp;"NLNode_EX &gt; "&amp;SUBSTITUTE('Network Data'!J69,",","."), ""))</f>
        <v/>
      </c>
      <c r="DR63" t="str">
        <f>IF(AND('Network Data'!C69 = 0, 'Network Data'!F69 = 1,'Network Data'!G69 &gt; 0, 'Network Data'!K69 &gt; 0), SUBSTITUTE('Network Data'!B69, " ", ".")&amp;"_EX &lt; "&amp;SUBSTITUTE('Network Data'!K69,",","."), IF(AND('Network Data'!C69 = 1, 'Network Data'!F69 = 1,'Network Data'!G69 &gt; 0, 'Network Data'!K69 &gt; 0), SUBSTITUTE('Network Data'!B69, " ", ".")&amp;"NLNode_EX &lt; "&amp;SUBSTITUTE('Network Data'!K69,",","."), ""))</f>
        <v/>
      </c>
      <c r="DV63" t="str">
        <f>IF(AND('Network Data'!C69=0, 'Network Data'!D69=0, 'Network Data'!G69&gt;0, 'Network Data'!T69&gt;0), SUBSTITUTE('Network Data'!B69," ",".")&amp;"_AE &gt; "&amp;SUBSTITUTE('Network Data'!T69,",","."),"")</f>
        <v/>
      </c>
      <c r="DW63" t="str">
        <f>IF(AND('Network Data'!C69=0, 'Network Data'!D69=0, 'Network Data'!G69&gt;0, 'Network Data'!U69&gt;0), SUBSTITUTE('Network Data'!B69," ",".")&amp;"_AE &lt; "&amp;SUBSTITUTE('Network Data'!U69,",","."),"")</f>
        <v/>
      </c>
      <c r="EA63" t="str">
        <f>IF(AND('Network Data'!X69 &gt;0), 'Network Data'!X69, "")</f>
        <v/>
      </c>
      <c r="EB63" s="22"/>
      <c r="EC63" s="22"/>
      <c r="FD63"/>
      <c r="FE63"/>
      <c r="FF6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row>
    <row r="64" spans="1:218" x14ac:dyDescent="0.3">
      <c r="A64" s="7">
        <v>59</v>
      </c>
      <c r="B64" t="str">
        <f>IF(AND('Network Data'!C70 = 0, 'Network Data'!G70 &gt;0), SUBSTITUTE('Network Data'!B70, " ", ""), IF(AND('Network Data'!C70 = 1, 'Network Data'!G70 &gt; 0), SUBSTITUTE('Network Data'!B70&amp;"NLNode", " ",""), ""))</f>
        <v/>
      </c>
      <c r="H64" s="98"/>
      <c r="AE64" t="str">
        <f>IF(AND('Network Data'!C70 = 0, 'Network Data'!G70 &gt;0), SUBSTITUTE('Network Data'!B70, " ", "")&amp;" = "&amp;SUBSTITUTE('Network Data'!G70, ",", "."), "")</f>
        <v/>
      </c>
      <c r="AF64" t="str">
        <f>IF(AND('Network Data'!C70 = 1, 'Network Data'!G70 &gt;0), SUBSTITUTE('Network Data'!B70, " ", "")&amp;"NLNode"&amp;" = "&amp;SUBSTITUTE('Network Data'!G70, ",", "."), "")</f>
        <v/>
      </c>
      <c r="AM64" t="str">
        <f>IF(AND('Network Data'!C70 = 0, 'Network Data'!G70 &gt; 0, 'Network Data'!E70 = 1), SUBSTITUTE('Network Data'!B70, " ", "")&amp;"Input", IF(AND('Network Data'!C70 = 1, 'Network Data'!G70 &gt; 0, 'Network Data'!E70 = 1), SUBSTITUTE('Network Data'!B70, " ", "")&amp;"NLNodeInput",""))</f>
        <v/>
      </c>
      <c r="AN64" t="str">
        <f>IF(AND('Network Data'!C70 = 0, 'Network Data'!G70 &gt; 0, 'Network Data'!F70 = 1), SUBSTITUTE('Network Data'!B70, " ", "")&amp;"Export", IF(AND('Network Data'!C70 = 1, 'Network Data'!G70 &gt; 0, 'Network Data'!F70 = 1), SUBSTITUTE('Network Data'!B70, " ", "")&amp;"NLNodeExport",""))</f>
        <v/>
      </c>
      <c r="AV64" t="str">
        <f>IF(AND('Network Data'!$C$6=1, 'Network Data'!C70 = 0, 'Network Data'!D70=1,'Network Data'!G70&gt;0,'Network Data'!E70=1), SUBSTITUTE('Network Data'!B70," ","")&amp;"_GPP"&amp;" = "&amp;"Flowto("&amp;SUBSTITUTE('Network Data'!B70," ","")&amp;")"&amp;" - "&amp;SUBSTITUTE('Network Data'!B70," ","")&amp;"_IN", IF(AND('Network Data'!$C$6=1, 'Network Data'!C70 = 0, 'Network Data'!D70=1,'Network Data'!G70&gt;0,'Network Data'!E70=0), SUBSTITUTE('Network Data'!B70," ","")&amp;"_GPP"&amp;" = "&amp;"Flowto("&amp;SUBSTITUTE('Network Data'!B70," ","")&amp;")", IF(OR('Network Data'!$C$6=1, 'Network Data'!$C$6=0), IF(AND('Network Data'!C70 = 0,'Network Data'!G70&gt;0,'Network Data'!E70=1), SUBSTITUTE('Network Data'!B70," ","")&amp;"_Q"&amp;" = "&amp;"Flowto("&amp;SUBSTITUTE('Network Data'!B70," ","")&amp;")"&amp;" - "&amp;SUBSTITUTE('Network Data'!B70," ","")&amp;"_IN", IF(AND('Network Data'!C70 = 0,'Network Data'!G70&gt;0,'Network Data'!E70=0), SUBSTITUTE('Network Data'!B70," ","")&amp;"_Q"&amp;" = "&amp;"Flowto("&amp;SUBSTITUTE('Network Data'!B70," ","")&amp;")","")))))</f>
        <v/>
      </c>
      <c r="AZ64" t="str">
        <f>IF(AND('Network Data'!$C$6=1,'Network Data'!$C$7=1,'Network Data'!C70 = 0,'Network Data'!D70 = 1,'Network Data'!G70&gt;0,'Network Data'!F70=1),SUBSTITUTE('Network Data'!B70," ","")&amp;"_NPP"&amp;" = Flowfrom("&amp;SUBSTITUTE('Network Data'!B70," ","")&amp;") - "&amp;SUBSTITUTE('Network Data'!B70," ","")&amp;"_R"&amp;" - "&amp;SUBSTITUTE('Network Data'!B70," ","")&amp;"_U"&amp;" - "&amp;SUBSTITUTE('Network Data'!B70," ","")&amp;"_EX", IF(AND('Network Data'!$C$6=1,'Network Data'!$C$7=0,'Network Data'!C70 = 0,'Network Data'!D70 = 1,'Network Data'!G70&gt;0,'Network Data'!F70=1),SUBSTITUTE('Network Data'!B70," ","")&amp;"_NPP"&amp;" = Flowfrom("&amp;SUBSTITUTE('Network Data'!B70," ","")&amp;") - "&amp;SUBSTITUTE('Network Data'!B70," ","")&amp;"_R - "&amp;SUBSTITUTE('Network Data'!B70," ","")&amp;"_EX", IF(AND('Network Data'!$C$6=0,'Network Data'!$C$7=1,'Network Data'!C70 = 0,'Network Data'!D70 = 1,'Network Data'!G70&gt;0,'Network Data'!F70=0),SUBSTITUTE('Network Data'!B70," ","")&amp;"_NPP"&amp;" = Flowfrom("&amp;SUBSTITUTE('Network Data'!B70," ","")&amp;") - "&amp;SUBSTITUTE('Network Data'!B70," ","")&amp;"_U - "&amp;SUBSTITUTE('Network Data'!B70," ","")&amp;"_EX", IF(AND('Network Data'!$C$6=1,'Network Data'!$C$7=0,'Network Data'!C70 = 0,'Network Data'!D70 = 1,'Network Data'!G70&gt;0,'Network Data'!F70=0),SUBSTITUTE('Network Data'!B70," ","")&amp;"_NPP"&amp;" = Flowfrom("&amp;SUBSTITUTE('Network Data'!B70," ","")&amp;") - "&amp;SUBSTITUTE('Network Data'!B70," ","")&amp;"_R", IF(AND('Network Data'!$C$6=0,'Network Data'!$C$7=0,'Network Data'!C70 = 0,'Network Data'!D70 = 1,'Network Data'!G70&gt;0,'Network Data'!F70=1),SUBSTITUTE('Network Data'!B70," ","")&amp;"_NPP"&amp;" = Flowfrom("&amp;SUBSTITUTE('Network Data'!B70," ","")&amp;") - "&amp;SUBSTITUTE('Network Data'!B70," ","")&amp;"_EX", IF(AND('Network Data'!$C$6=1,'Network Data'!$C$7=1,'Network Data'!C70 = 0,'Network Data'!D70 = 1,'Network Data'!G70&gt;0,'Network Data'!F70=0),SUBSTITUTE('Network Data'!B70," ","")&amp;"_NPP"&amp;" = Flowfrom("&amp;SUBSTITUTE('Network Data'!B70," ","")&amp;") - "&amp;SUBSTITUTE('Network Data'!B70," ","")&amp;"_R"&amp;" - "&amp;SUBSTITUTE('Network Data'!B70," ","")&amp;"_U", IF(AND('Network Data'!$C$6=0,'Network Data'!$C$7=0,'Network Data'!C70 = 0,'Network Data'!D70 = 1,'Network Data'!G70&gt;0,'Network Data'!F70=0),SUBSTITUTE('Network Data'!B70," ","")&amp;"_NPP"&amp;" = Flowfrom("&amp;SUBSTITUTE('Network Data'!B70," ","")&amp;") ", IF(AND('Network Data'!$C$6=1,'Network Data'!$C$7=1,'Network Data'!C70 = 0,'Network Data'!D70 = 0,'Network Data'!G70&gt;0,'Network Data'!F70=1),SUBSTITUTE('Network Data'!B70," ","")&amp;"_P"&amp;" = Flowfrom("&amp;SUBSTITUTE('Network Data'!B70," ","")&amp;") - "&amp;SUBSTITUTE('Network Data'!B70," ","")&amp;"_R"&amp;" - "&amp;SUBSTITUTE('Network Data'!B70," ","")&amp;"_U"&amp;" - "&amp;SUBSTITUTE('Network Data'!B70," ","")&amp;"_EX", IF(AND('Network Data'!$C$6=1,'Network Data'!$C$7=0,'Network Data'!C70 = 0,'Network Data'!D70 = 0,'Network Data'!G70&gt;0,'Network Data'!F70=1),SUBSTITUTE('Network Data'!B70," ","")&amp;"_P"&amp;" = Flowfrom("&amp;SUBSTITUTE('Network Data'!B70," ","")&amp;") - "&amp;SUBSTITUTE('Network Data'!B70," ","")&amp;"_R - "&amp;SUBSTITUTE('Network Data'!B70," ","")&amp;"_EX", IF(AND('Network Data'!$C$6=0,'Network Data'!$C$7=1,'Network Data'!C70 = 0,'Network Data'!D70 = 0,'Network Data'!G70&gt;0,'Network Data'!F70=0),SUBSTITUTE('Network Data'!B70," ","")&amp;"_P"&amp;" = Flowfrom("&amp;SUBSTITUTE('Network Data'!B70," ","")&amp;") - "&amp;SUBSTITUTE('Network Data'!B70," ","")&amp;"_U - "&amp;SUBSTITUTE('Network Data'!B70," ","")&amp;"_EX", IF(AND('Network Data'!$C$6=1,'Network Data'!$C$7=0,'Network Data'!C70 = 0,'Network Data'!D70 = 0,'Network Data'!G70&gt;0,'Network Data'!F70=0),SUBSTITUTE('Network Data'!B70," ","")&amp;"_P"&amp;" = Flowfrom("&amp;SUBSTITUTE('Network Data'!B70," ","")&amp;") - "&amp;SUBSTITUTE('Network Data'!B70," ","")&amp;"_R", IF(AND('Network Data'!$C$6=0,'Network Data'!$C$7=0,'Network Data'!C70 = 0,'Network Data'!D70 = 0,'Network Data'!G70&gt;0,'Network Data'!F70=1),SUBSTITUTE('Network Data'!B70," ","")&amp;"_P"&amp;" = Flowfrom("&amp;SUBSTITUTE('Network Data'!B70," ","")&amp;") - "&amp;SUBSTITUTE('Network Data'!B70," ","")&amp;"_EX", IF(AND('Network Data'!$C$6=1,'Network Data'!$C$7=1,'Network Data'!C70 = 0,'Network Data'!D70 = 0,'Network Data'!G70&gt;0,'Network Data'!F70=0),SUBSTITUTE('Network Data'!B70," ","")&amp;"_P"&amp;" = Flowfrom("&amp;SUBSTITUTE('Network Data'!B70," ","")&amp;") - "&amp;SUBSTITUTE('Network Data'!B70," ","")&amp;"_R"&amp;" - "&amp;SUBSTITUTE('Network Data'!B70," ","")&amp;"_U", IF(AND('Network Data'!$C$6=0,'Network Data'!$C$7=0,'Network Data'!C70 = 0,'Network Data'!D70 = 0,'Network Data'!G70&gt;0,'Network Data'!F70=0),SUBSTITUTE('Network Data'!B70," ","")&amp;"_P"&amp;" = Flowfrom("&amp;SUBSTITUTE('Network Data'!B70," ","")&amp;") ", ""))))))))))))))</f>
        <v/>
      </c>
      <c r="BD64" t="str">
        <f>IF(AND('Network Data'!$C$6=1,'Network Data'!$C$7=1,'Network Data'!C70 = 0, 'Network Data'!D70=1,'Network Data'!F70=1,'Network Data'!G70&gt;0), SUBSTITUTE('Network Data'!B70," ","")&amp;"_U"&amp;" = Flowto("&amp;SUBSTITUTE('Network Data'!B70," ","")&amp;") - "&amp;SUBSTITUTE('Network Data'!B70," ","")&amp;"_NPP"&amp;" - "&amp;SUBSTITUTE('Network Data'!B70," ","")&amp;"_R"&amp;" - "&amp;SUBSTITUTE('Network Data'!B70," ","")&amp;"_EX", IF(AND('Network Data'!$C$6=0,'Network Data'!$C$7=1,'Network Data'!C70 = 0, 'Network Data'!D70=1,'Network Data'!F70=1,'Network Data'!G70&gt;0), SUBSTITUTE('Network Data'!B70," ","")&amp;"_U"&amp;" = Flowto("&amp;SUBSTITUTE('Network Data'!B70," ","")&amp;") - "&amp;SUBSTITUTE('Network Data'!B70," ","")&amp;"_P"&amp;" - "&amp;SUBSTITUTE('Network Data'!B70," ","")&amp;"_EX", IF(AND('Network Data'!$C$6=0,'Network Data'!$C$7=1,'Network Data'!C70 = 0, 'Network Data'!D70=1,'Network Data'!F70=0,'Network Data'!G70&gt;0), SUBSTITUTE('Network Data'!B70," ","")&amp;"_U"&amp;" = Flowto("&amp;SUBSTITUTE('Network Data'!B70," ","")&amp;") - "&amp;SUBSTITUTE('Network Data'!B70," ","")&amp;"_P",IF(AND('Network Data'!$C$6=1,'Network Data'!$C$7=1,'Network Data'!C70 = 0, 'Network Data'!D70=0,'Network Data'!F70=1,'Network Data'!G70&gt;0), SUBSTITUTE('Network Data'!B70," ","")&amp;"_U"&amp;" = Flowto("&amp;SUBSTITUTE('Network Data'!B70," ","")&amp;") - "&amp;SUBSTITUTE('Network Data'!B70," ","")&amp;"_P"&amp;" - "&amp;SUBSTITUTE('Network Data'!B70," ","")&amp;"_R"&amp;" - "&amp;SUBSTITUTE('Network Data'!B70," ","")&amp;"_EX", IF(AND('Network Data'!$C$6=0,'Network Data'!$C$7=1,'Network Data'!C70 = 0, 'Network Data'!D70=0,'Network Data'!F70=1,'Network Data'!G70&gt;0), SUBSTITUTE('Network Data'!B70," ","")&amp;"_U"&amp;" = Flowto("&amp;SUBSTITUTE('Network Data'!B70," ","")&amp;") - "&amp;SUBSTITUTE('Network Data'!B70," ","")&amp;"_P"&amp;" - "&amp;SUBSTITUTE('Network Data'!B70," ","")&amp;"_EX", IF(AND('Network Data'!$C$6=0,'Network Data'!$C$7=1,'Network Data'!C70 = 0, 'Network Data'!D70=0,'Network Data'!F70=0,'Network Data'!G70&gt;0), SUBSTITUTE('Network Data'!B70," ","")&amp;"_U"&amp;" = Flowto("&amp;SUBSTITUTE('Network Data'!B70," ","")&amp;") - "&amp;SUBSTITUTE('Network Data'!B70," ","")&amp;"_P",IF(AND('Network Data'!$C$6=1,'Network Data'!$C$7=1,'Network Data'!C70 = 0, 'Network Data'!D70=0,'Network Data'!F70=0,'Network Data'!G70&gt;0), SUBSTITUTE('Network Data'!B70," ","")&amp;"_U"&amp;" = Flowto("&amp;SUBSTITUTE('Network Data'!B70," ","")&amp;") - "&amp;SUBSTITUTE('Network Data'!B70," ","")&amp;"_P - "&amp;SUBSTITUTE('Network Data'!B70," ","")&amp;"_R","")))))))</f>
        <v/>
      </c>
      <c r="BH64" t="str">
        <f>IF(AND('Network Data'!$C$6 = 1, 'Network Data'!C70 = 0, 'Network Data'!D70 = 0,'Network Data'!G70 &gt; 0, 'Network Data'!T70 &gt; 0),SUBSTITUTE('Network Data'!B70," ","")&amp;"_AE"&amp;" = "&amp;SUBSTITUTE('Network Data'!B70," ","")&amp;"_P"&amp;" + "&amp;SUBSTITUTE('Network Data'!B70," ","")&amp;"_R", IF(AND('Network Data'!$C$6 = 0, 'Network Data'!C70 = 0, 'Network Data'!D70 = 0,'Network Data'!G70 &gt; 0, 'Network Data'!T70 &gt; 0),SUBSTITUTE('Network Data'!B70," ","")&amp;" = "&amp;SUBSTITUTE('Network Data'!B70," ","")&amp;"_P",IF(AND('Network Data'!$C$6 = 1, 'Network Data'!C70 = 0, 'Network Data'!D70 = 0,'Network Data'!G70 &gt; 0, 'Network Data'!U70 &gt; 0),SUBSTITUTE('Network Data'!B70," ","")&amp;"_AE"&amp;" = "&amp;SUBSTITUTE('Network Data'!B70," ","")&amp;"_P"&amp;" + "&amp;SUBSTITUTE('Network Data'!B70," ","")&amp;"_R", IF(AND('Network Data'!$C$6 = 0, 'Network Data'!C70 = 0, 'Network Data'!D70 = 0,'Network Data'!G70 &gt; 0, 'Network Data'!U70 &gt; 0),SUBSTITUTE('Network Data'!B70," ","")&amp;" = "&amp;SUBSTITUTE('Network Data'!B70," ","")&amp;"_P",""))))</f>
        <v/>
      </c>
      <c r="BL64" t="str">
        <f xml:space="preserve"> IF('Network Data'!W70 &gt; 0, 'Network Data'!W70, "")</f>
        <v/>
      </c>
      <c r="BR64" t="str">
        <f>IF('Network Data'!V70&gt;0,SUBSTITUTE('Network Data'!V70, ",",""),"")</f>
        <v/>
      </c>
      <c r="BZ64" t="str">
        <f>IF(AND('Network Data'!$C$6=1,'Network Data'!C70=0,'Network Data'!D70=1,'Network Data'!G70&gt;0),SUBSTITUTE('Network Data'!B70," ","")&amp;"_GPP: CO2 -&gt; "&amp;SUBSTITUTE('Network Data'!B70," ",""),"")</f>
        <v/>
      </c>
      <c r="CB64" s="98"/>
      <c r="CD64" t="str">
        <f>IF(AND('Network Data'!$C$6 = 1,'Network Data'!C70 = 0, 'Network Data'!D70 = 1, 'Network Data'!G70 &gt; 0), SUBSTITUTE('Network Data'!B70, " ", "")&amp;"_R: "&amp;SUBSTITUTE('Network Data'!B70, " ", "")&amp;" -&gt; CO2", "")</f>
        <v/>
      </c>
      <c r="CE64" t="str">
        <f>IF(AND('Network Data'!$C$6 = 1,'Network Data'!C70 = 0, 'Network Data'!D70 = 0, 'Network Data'!G70 &gt; 0), SUBSTITUTE('Network Data'!B70, " ", "")&amp;"_R: "&amp;SUBSTITUTE('Network Data'!B70, " ", "")&amp;" -&gt; CO2", "")</f>
        <v/>
      </c>
      <c r="CG64" s="98"/>
      <c r="CI64" t="str">
        <f>IF(AND('Network Data'!C70 = 1, 'Network Data'!E70 = 1, 'Network Data'!G70 &gt; 0), SUBSTITUTE('Network Data'!B70, " ", "")&amp;"NLNode_IN: "&amp;SUBSTITUTE('Network Data'!B70, " ", "")&amp;"NLNodeInput -&gt; "&amp;SUBSTITUTE('Network Data'!B70, ",", "")&amp;"NLNode", IF(AND('Network Data'!C70 = 0, 'Network Data'!E70 = 1, 'Network Data'!G70 &gt; 0), SUBSTITUTE('Network Data'!B70, " ", "")&amp;"_IN: "&amp;SUBSTITUTE('Network Data'!B70, " ", "")&amp;"Input -&gt; "&amp;SUBSTITUTE('Network Data'!B70, ",", ""),""))</f>
        <v/>
      </c>
      <c r="CK64" s="98"/>
      <c r="CM64" t="str">
        <f>IF(AND('Network Data'!C70 = 1, 'Network Data'!F70 = 1, 'Network Data'!G70 &gt; 0), SUBSTITUTE('Network Data'!B70, " ", "")&amp;"NLNode_EX: "&amp;SUBSTITUTE('Network Data'!B70, " ", "")&amp;"NLNode -&gt; "&amp;SUBSTITUTE('Network Data'!B70, ",", "")&amp;"NLNodeExport", IF(AND('Network Data'!C70 = 0, 'Network Data'!F70 = 1, 'Network Data'!G70 &gt; 0), SUBSTITUTE('Network Data'!B70, " ", "")&amp;"_EX: "&amp;SUBSTITUTE('Network Data'!B70, " ", "")&amp;" -&gt; "&amp;SUBSTITUTE('Network Data'!B70, ",", "")&amp;"Export",""))</f>
        <v/>
      </c>
      <c r="CP64" t="str">
        <f>IF(AND('Network Data'!$C$6=1, 'Network Data'!C70=0,'Network Data'!D70=1,'Network Data'!G70&gt;0, 'Network Data'!L70&gt;0), SUBSTITUTE('Network Data'!B70," ",".")&amp;"_GPP &gt; "&amp;SUBSTITUTE('Network Data'!L70," ","."), IF(AND('Network Data'!$C$6=1, 'Network Data'!C70=0,'Network Data'!D70=0,'Network Data'!G70&gt;0, 'Network Data'!L70&gt;0), SUBSTITUTE('Network Data'!B70," ",".")&amp;"Q &gt; "&amp;SUBSTITUTE('Network Data'!L70," ","."), IF(AND('Network Data'!$C$6=0, 'Network Data'!C70=0,'Network Data'!D70=0,'Network Data'!G70&gt;0, 'Network Data'!L70&gt;0), SUBSTITUTE('Network Data'!B70," ",".")&amp;"Q &gt; "&amp;SUBSTITUTE('Network Data'!L70," ","."),"")))</f>
        <v/>
      </c>
      <c r="CQ64" t="str">
        <f>IF(AND('Network Data'!$C$6=1, 'Network Data'!C70=0,'Network Data'!D70=0,'Network Data'!G70&gt;0, 'Network Data'!L70&gt;0), SUBSTITUTE('Network Data'!B70," ",".")&amp;"Q &gt; "&amp;SUBSTITUTE('Network Data'!L70," ","."), IF(AND('Network Data'!$C$6=0, 'Network Data'!C70=0,'Network Data'!D70=0,'Network Data'!G70&gt;0, 'Network Data'!L70&gt;0), SUBSTITUTE('Network Data'!B70," ",".")&amp;"Q &gt; "&amp;SUBSTITUTE('Network Data'!L70," ","."),""))</f>
        <v/>
      </c>
      <c r="CR64" t="str">
        <f>IF(AND('Network Data'!$C$6=1, 'Network Data'!C70=0,'Network Data'!D70=1,'Network Data'!G70&gt;0, 'Network Data'!M70&gt;0), SUBSTITUTE('Network Data'!B70," ",".")&amp;"_GPP &lt; "&amp;SUBSTITUTE('Network Data'!M70," ","."),"")</f>
        <v/>
      </c>
      <c r="CS64" t="str">
        <f>IF(AND('Network Data'!$C$6=1, 'Network Data'!C70=0,'Network Data'!D70=0,'Network Data'!G70&gt;0, 'Network Data'!M70&gt;0), SUBSTITUTE('Network Data'!B70," ",".")&amp;"Q &lt; "&amp;SUBSTITUTE('Network Data'!M70," ","."),IF(AND('Network Data'!$C$6=0, 'Network Data'!C70=0,'Network Data'!D70=0,'Network Data'!G70&gt;0, 'Network Data'!M70&gt;0), SUBSTITUTE('Network Data'!B70," ",".")&amp;"Q &lt; "&amp;SUBSTITUTE('Network Data'!M70," ","."),""))</f>
        <v/>
      </c>
      <c r="CT64" t="str">
        <f>IF('Network Data'!M70&lt;'Network Data'!L70, "Warning, incompatible constraint", "" )</f>
        <v/>
      </c>
      <c r="CU64" t="str">
        <f>IF(AND('Network Data'!$C$6=1, 'Network Data'!C70 = 0, 'Network Data'!D70 = 1, 'Network Data'!G70 &gt; 0, 'Network Data'!N70&gt;0), SUBSTITUTE('Network Data'!B70, " ", ".")&amp;"_NPP"&amp;" &gt; "&amp;SUBSTITUTE('Network Data'!N70, ",","."), "")</f>
        <v/>
      </c>
      <c r="CV64" t="str">
        <f>IF(AND('Network Data'!$C$6=1, 'Network Data'!C70 = 0, 'Network Data'!D70 = 0, 'Network Data'!G70 &gt; 0, 'Network Data'!N70&gt;0), SUBSTITUTE('Network Data'!B70, " ", ".")&amp;"_P"&amp;" &gt; "&amp;SUBSTITUTE('Network Data'!N70, ",","."), IF(AND('Network Data'!$C$6=0, 'Network Data'!C70 = 0, 'Network Data'!G70 &gt; 0, 'Network Data'!N70&gt;0), SUBSTITUTE('Network Data'!B70, " ", ".")&amp;"_P"&amp;" &gt; "&amp;SUBSTITUTE('Network Data'!N70, ",","."),""))</f>
        <v/>
      </c>
      <c r="CW64" t="str">
        <f>IF(AND('Network Data'!$C$6=1, 'Network Data'!C70 = 0, 'Network Data'!D70 = 1, 'Network Data'!G70 &gt; 0, 'Network Data'!O70&gt;0), SUBSTITUTE('Network Data'!B70, " ", ".")&amp;"_NPP"&amp;" &lt; "&amp;SUBSTITUTE('Network Data'!O70, ",","."), "")</f>
        <v/>
      </c>
      <c r="CX64" t="str">
        <f>IF(AND('Network Data'!$C$6=1, 'Network Data'!C70 = 0, 'Network Data'!D70 = 0, 'Network Data'!G70 &gt; 0, 'Network Data'!O70&gt;0), SUBSTITUTE('Network Data'!B70, " ", ".")&amp;"_P"&amp;" &lt; "&amp;SUBSTITUTE('Network Data'!O70, ",","."), IF(AND('Network Data'!$C$6=0, 'Network Data'!C70 = 0, 'Network Data'!G70 &gt; 0, 'Network Data'!O70&gt;0), SUBSTITUTE('Network Data'!B70, " ", ".")&amp;"_P"&amp;" &lt; "&amp;SUBSTITUTE('Network Data'!O70, ",","."),""))</f>
        <v/>
      </c>
      <c r="CY64" t="str">
        <f>IF('Network Data'!O70&lt;'Network Data'!N70, "Warning, incompatible constraint", "" )</f>
        <v/>
      </c>
      <c r="CZ64" t="str">
        <f>IF(AND('Network Data'!$C$6 = 1, 'Network Data'!C70 = 0, 'Network Data'!D70 = 1, 'Network Data'!G70 &gt; 0, 'Network Data'!P70 &gt; 0), SUBSTITUTE('Network Data'!B70, " ", ".")&amp;"_R &gt; "&amp;SUBSTITUTE('Network Data'!P70, ",","."),"")</f>
        <v/>
      </c>
      <c r="DA64" t="str">
        <f>IF(AND('Network Data'!$C$6 = 1, 'Network Data'!C70 = 0, 'Network Data'!D70 = 0, 'Network Data'!G70 &gt; 0, 'Network Data'!P70 &gt; 0), SUBSTITUTE('Network Data'!B70, " ", ".")&amp;"_R &gt; "&amp;SUBSTITUTE('Network Data'!P70, ",","."),"")</f>
        <v/>
      </c>
      <c r="DB64" t="str">
        <f>IF(AND('Network Data'!$C$6 = 1, 'Network Data'!C70 = 0, 'Network Data'!D70 = 1, 'Network Data'!G70 &gt; 0, 'Network Data'!Q70 &gt; 0), SUBSTITUTE('Network Data'!B70, " ", ".")&amp;"_R &lt; "&amp;SUBSTITUTE('Network Data'!Q70, ",","."),"")</f>
        <v/>
      </c>
      <c r="DC64" t="str">
        <f>IF(AND('Network Data'!$C$6 = 1, 'Network Data'!C70 = 0, 'Network Data'!D70 = 0, 'Network Data'!G70 &gt; 0, 'Network Data'!Q70 &gt; 0), SUBSTITUTE('Network Data'!B70, " ", ".")&amp;"_R &lt; "&amp;SUBSTITUTE('Network Data'!Q70, ",","."),"")</f>
        <v/>
      </c>
      <c r="DD64" t="str">
        <f>IF(AND('Network Data'!$C$7 = 1, 'Network Data'!C70 = 0, 'Network Data'!D70 =1, 'Network Data'!G70 &gt; 0, 'Network Data'!R70 &gt; 0), SUBSTITUTE('Network Data'!B70, ",",".")&amp;"_U &gt; "&amp;SUBSTITUTE('Network Data'!R70, ",","."),"")</f>
        <v/>
      </c>
      <c r="DE64" t="str">
        <f>IF(AND('Network Data'!$C$7 = 1, 'Network Data'!C70 = 0, 'Network Data'!D70 =0, 'Network Data'!G70 &gt; 0, 'Network Data'!R70 &gt; 0), SUBSTITUTE('Network Data'!B70, ",",".")&amp;"_U &gt; "&amp;SUBSTITUTE('Network Data'!R70, ",","."),"")</f>
        <v/>
      </c>
      <c r="DF64" t="str">
        <f>IF(AND('Network Data'!$C$7 = 1, 'Network Data'!C70 = 0, 'Network Data'!D70 = 1, 'Network Data'!G70 &gt; 0, 'Network Data'!S70 &gt; 0), SUBSTITUTE('Network Data'!B70, ",",".")&amp;"_U &lt; "&amp;SUBSTITUTE('Network Data'!S70, ",","."),"")</f>
        <v/>
      </c>
      <c r="DG64" t="str">
        <f>IF(AND('Network Data'!$C$7 = 1, 'Network Data'!C70 = 0, 'Network Data'!D70 = 0, 'Network Data'!G70 &gt; 0, 'Network Data'!S70 &gt; 0), SUBSTITUTE('Network Data'!B70, ",",".")&amp;"_U &lt; "&amp;SUBSTITUTE('Network Data'!S70, ",","."),"")</f>
        <v/>
      </c>
      <c r="DJ64" t="str">
        <f>IF(AND('Network Data'!C70 = 0, 'Network Data'!E70 = 1,'Network Data'!G70 &gt; 0, 'Network Data'!H70 &gt; 0), SUBSTITUTE('Network Data'!B70, " ", ".")&amp;"_IN &gt; "&amp;SUBSTITUTE('Network Data'!H70,",","."), IF(AND('Network Data'!C70 = 1, 'Network Data'!E70 = 1,'Network Data'!G70 &gt; 0, 'Network Data'!H70 &gt; 0), SUBSTITUTE('Network Data'!B70, " ", ".")&amp;"NLNode_IN &gt; "&amp;SUBSTITUTE('Network Data'!H70,",","."), ""))</f>
        <v/>
      </c>
      <c r="DL64" t="str">
        <f>IF(AND('Network Data'!C70 = 0, 'Network Data'!E70 = 1,'Network Data'!G70 &gt; 0, 'Network Data'!I70 &gt; 0), SUBSTITUTE('Network Data'!B70, " ", ".")&amp;"_IN &lt; "&amp;SUBSTITUTE('Network Data'!I70,",","."), IF(AND('Network Data'!C70 = 1, 'Network Data'!E70 = 1,'Network Data'!G70 &gt; 0, 'Network Data'!H70 &gt; 0), SUBSTITUTE('Network Data'!B70, " ", ".")&amp;"NLNode_IN &lt; "&amp;SUBSTITUTE('Network Data'!I70,",","."), ""))</f>
        <v/>
      </c>
      <c r="DP64" t="str">
        <f>IF(AND('Network Data'!C70 = 0, 'Network Data'!F70 = 1,'Network Data'!G70 &gt; 0, 'Network Data'!J70 &gt; 0), SUBSTITUTE('Network Data'!B70, " ", ".")&amp;"_EX &gt; "&amp;SUBSTITUTE('Network Data'!J70,",","."), IF(AND('Network Data'!C70 = 1, 'Network Data'!F70 = 1,'Network Data'!G70 &gt; 0, 'Network Data'!J70 &gt; 0), SUBSTITUTE('Network Data'!B70, " ", ".")&amp;"NLNode_EX &gt; "&amp;SUBSTITUTE('Network Data'!J70,",","."), ""))</f>
        <v/>
      </c>
      <c r="DR64" t="str">
        <f>IF(AND('Network Data'!C70 = 0, 'Network Data'!F70 = 1,'Network Data'!G70 &gt; 0, 'Network Data'!K70 &gt; 0), SUBSTITUTE('Network Data'!B70, " ", ".")&amp;"_EX &lt; "&amp;SUBSTITUTE('Network Data'!K70,",","."), IF(AND('Network Data'!C70 = 1, 'Network Data'!F70 = 1,'Network Data'!G70 &gt; 0, 'Network Data'!K70 &gt; 0), SUBSTITUTE('Network Data'!B70, " ", ".")&amp;"NLNode_EX &lt; "&amp;SUBSTITUTE('Network Data'!K70,",","."), ""))</f>
        <v/>
      </c>
      <c r="DV64" t="str">
        <f>IF(AND('Network Data'!C70=0, 'Network Data'!D70=0, 'Network Data'!G70&gt;0, 'Network Data'!T70&gt;0), SUBSTITUTE('Network Data'!B70," ",".")&amp;"_AE &gt; "&amp;SUBSTITUTE('Network Data'!T70,",","."),"")</f>
        <v/>
      </c>
      <c r="DW64" t="str">
        <f>IF(AND('Network Data'!C70=0, 'Network Data'!D70=0, 'Network Data'!G70&gt;0, 'Network Data'!U70&gt;0), SUBSTITUTE('Network Data'!B70," ",".")&amp;"_AE &lt; "&amp;SUBSTITUTE('Network Data'!U70,",","."),"")</f>
        <v/>
      </c>
      <c r="EA64" t="str">
        <f>IF(AND('Network Data'!X70 &gt;0), 'Network Data'!X70, "")</f>
        <v/>
      </c>
      <c r="EB64" s="22"/>
      <c r="EC64" s="22"/>
      <c r="FD64"/>
      <c r="FE64"/>
      <c r="FF64"/>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row>
    <row r="65" spans="1:218" x14ac:dyDescent="0.3">
      <c r="A65" s="7">
        <v>60</v>
      </c>
      <c r="B65" t="str">
        <f>IF(AND('Network Data'!C71 = 0, 'Network Data'!G71 &gt;0), SUBSTITUTE('Network Data'!B71, " ", ""), IF(AND('Network Data'!C71 = 1, 'Network Data'!G71 &gt; 0), SUBSTITUTE('Network Data'!B71&amp;"NLNode", " ",""), ""))</f>
        <v/>
      </c>
      <c r="H65" s="98"/>
      <c r="AE65" t="str">
        <f>IF(AND('Network Data'!C71 = 0, 'Network Data'!G71 &gt;0), SUBSTITUTE('Network Data'!B71, " ", "")&amp;" = "&amp;SUBSTITUTE('Network Data'!G71, ",", "."), "")</f>
        <v/>
      </c>
      <c r="AF65" t="str">
        <f>IF(AND('Network Data'!C71 = 1, 'Network Data'!G71 &gt;0), SUBSTITUTE('Network Data'!B71, " ", "")&amp;"NLNode"&amp;" = "&amp;SUBSTITUTE('Network Data'!G71, ",", "."), "")</f>
        <v/>
      </c>
      <c r="AM65" t="str">
        <f>IF(AND('Network Data'!C71 = 0, 'Network Data'!G71 &gt; 0, 'Network Data'!E71 = 1), SUBSTITUTE('Network Data'!B71, " ", "")&amp;"Input", IF(AND('Network Data'!C71 = 1, 'Network Data'!G71 &gt; 0, 'Network Data'!E71 = 1), SUBSTITUTE('Network Data'!B71, " ", "")&amp;"NLNodeInput",""))</f>
        <v/>
      </c>
      <c r="AN65" t="str">
        <f>IF(AND('Network Data'!C71 = 0, 'Network Data'!G71 &gt; 0, 'Network Data'!F71 = 1), SUBSTITUTE('Network Data'!B71, " ", "")&amp;"Export", IF(AND('Network Data'!C71 = 1, 'Network Data'!G71 &gt; 0, 'Network Data'!F71 = 1), SUBSTITUTE('Network Data'!B71, " ", "")&amp;"NLNodeExport",""))</f>
        <v/>
      </c>
      <c r="AV65" t="str">
        <f>IF(AND('Network Data'!$C$6=1, 'Network Data'!C71 = 0, 'Network Data'!D71=1,'Network Data'!G71&gt;0,'Network Data'!E71=1), SUBSTITUTE('Network Data'!B71," ","")&amp;"_GPP"&amp;" = "&amp;"Flowto("&amp;SUBSTITUTE('Network Data'!B71," ","")&amp;")"&amp;" - "&amp;SUBSTITUTE('Network Data'!B71," ","")&amp;"_IN", IF(AND('Network Data'!$C$6=1, 'Network Data'!C71 = 0, 'Network Data'!D71=1,'Network Data'!G71&gt;0,'Network Data'!E71=0), SUBSTITUTE('Network Data'!B71," ","")&amp;"_GPP"&amp;" = "&amp;"Flowto("&amp;SUBSTITUTE('Network Data'!B71," ","")&amp;")", IF(OR('Network Data'!$C$6=1, 'Network Data'!$C$6=0), IF(AND('Network Data'!C71 = 0,'Network Data'!G71&gt;0,'Network Data'!E71=1), SUBSTITUTE('Network Data'!B71," ","")&amp;"_Q"&amp;" = "&amp;"Flowto("&amp;SUBSTITUTE('Network Data'!B71," ","")&amp;")"&amp;" - "&amp;SUBSTITUTE('Network Data'!B71," ","")&amp;"_IN", IF(AND('Network Data'!C71 = 0,'Network Data'!G71&gt;0,'Network Data'!E71=0), SUBSTITUTE('Network Data'!B71," ","")&amp;"_Q"&amp;" = "&amp;"Flowto("&amp;SUBSTITUTE('Network Data'!B71," ","")&amp;")","")))))</f>
        <v/>
      </c>
      <c r="AZ65" t="str">
        <f>IF(AND('Network Data'!$C$6=1,'Network Data'!$C$7=1,'Network Data'!C71 = 0,'Network Data'!D71 = 1,'Network Data'!G71&gt;0,'Network Data'!F71=1),SUBSTITUTE('Network Data'!B71," ","")&amp;"_NPP"&amp;" = Flowfrom("&amp;SUBSTITUTE('Network Data'!B71," ","")&amp;") - "&amp;SUBSTITUTE('Network Data'!B71," ","")&amp;"_R"&amp;" - "&amp;SUBSTITUTE('Network Data'!B71," ","")&amp;"_U"&amp;" - "&amp;SUBSTITUTE('Network Data'!B71," ","")&amp;"_EX", IF(AND('Network Data'!$C$6=1,'Network Data'!$C$7=0,'Network Data'!C71 = 0,'Network Data'!D71 = 1,'Network Data'!G71&gt;0,'Network Data'!F71=1),SUBSTITUTE('Network Data'!B71," ","")&amp;"_NPP"&amp;" = Flowfrom("&amp;SUBSTITUTE('Network Data'!B71," ","")&amp;") - "&amp;SUBSTITUTE('Network Data'!B71," ","")&amp;"_R - "&amp;SUBSTITUTE('Network Data'!B71," ","")&amp;"_EX", IF(AND('Network Data'!$C$6=0,'Network Data'!$C$7=1,'Network Data'!C71 = 0,'Network Data'!D71 = 1,'Network Data'!G71&gt;0,'Network Data'!F71=0),SUBSTITUTE('Network Data'!B71," ","")&amp;"_NPP"&amp;" = Flowfrom("&amp;SUBSTITUTE('Network Data'!B71," ","")&amp;") - "&amp;SUBSTITUTE('Network Data'!B71," ","")&amp;"_U - "&amp;SUBSTITUTE('Network Data'!B71," ","")&amp;"_EX", IF(AND('Network Data'!$C$6=1,'Network Data'!$C$7=0,'Network Data'!C71 = 0,'Network Data'!D71 = 1,'Network Data'!G71&gt;0,'Network Data'!F71=0),SUBSTITUTE('Network Data'!B71," ","")&amp;"_NPP"&amp;" = Flowfrom("&amp;SUBSTITUTE('Network Data'!B71," ","")&amp;") - "&amp;SUBSTITUTE('Network Data'!B71," ","")&amp;"_R", IF(AND('Network Data'!$C$6=0,'Network Data'!$C$7=0,'Network Data'!C71 = 0,'Network Data'!D71 = 1,'Network Data'!G71&gt;0,'Network Data'!F71=1),SUBSTITUTE('Network Data'!B71," ","")&amp;"_NPP"&amp;" = Flowfrom("&amp;SUBSTITUTE('Network Data'!B71," ","")&amp;") - "&amp;SUBSTITUTE('Network Data'!B71," ","")&amp;"_EX", IF(AND('Network Data'!$C$6=1,'Network Data'!$C$7=1,'Network Data'!C71 = 0,'Network Data'!D71 = 1,'Network Data'!G71&gt;0,'Network Data'!F71=0),SUBSTITUTE('Network Data'!B71," ","")&amp;"_NPP"&amp;" = Flowfrom("&amp;SUBSTITUTE('Network Data'!B71," ","")&amp;") - "&amp;SUBSTITUTE('Network Data'!B71," ","")&amp;"_R"&amp;" - "&amp;SUBSTITUTE('Network Data'!B71," ","")&amp;"_U", IF(AND('Network Data'!$C$6=0,'Network Data'!$C$7=0,'Network Data'!C71 = 0,'Network Data'!D71 = 1,'Network Data'!G71&gt;0,'Network Data'!F71=0),SUBSTITUTE('Network Data'!B71," ","")&amp;"_NPP"&amp;" = Flowfrom("&amp;SUBSTITUTE('Network Data'!B71," ","")&amp;") ", IF(AND('Network Data'!$C$6=1,'Network Data'!$C$7=1,'Network Data'!C71 = 0,'Network Data'!D71 = 0,'Network Data'!G71&gt;0,'Network Data'!F71=1),SUBSTITUTE('Network Data'!B71," ","")&amp;"_P"&amp;" = Flowfrom("&amp;SUBSTITUTE('Network Data'!B71," ","")&amp;") - "&amp;SUBSTITUTE('Network Data'!B71," ","")&amp;"_R"&amp;" - "&amp;SUBSTITUTE('Network Data'!B71," ","")&amp;"_U"&amp;" - "&amp;SUBSTITUTE('Network Data'!B71," ","")&amp;"_EX", IF(AND('Network Data'!$C$6=1,'Network Data'!$C$7=0,'Network Data'!C71 = 0,'Network Data'!D71 = 0,'Network Data'!G71&gt;0,'Network Data'!F71=1),SUBSTITUTE('Network Data'!B71," ","")&amp;"_P"&amp;" = Flowfrom("&amp;SUBSTITUTE('Network Data'!B71," ","")&amp;") - "&amp;SUBSTITUTE('Network Data'!B71," ","")&amp;"_R - "&amp;SUBSTITUTE('Network Data'!B71," ","")&amp;"_EX", IF(AND('Network Data'!$C$6=0,'Network Data'!$C$7=1,'Network Data'!C71 = 0,'Network Data'!D71 = 0,'Network Data'!G71&gt;0,'Network Data'!F71=0),SUBSTITUTE('Network Data'!B71," ","")&amp;"_P"&amp;" = Flowfrom("&amp;SUBSTITUTE('Network Data'!B71," ","")&amp;") - "&amp;SUBSTITUTE('Network Data'!B71," ","")&amp;"_U - "&amp;SUBSTITUTE('Network Data'!B71," ","")&amp;"_EX", IF(AND('Network Data'!$C$6=1,'Network Data'!$C$7=0,'Network Data'!C71 = 0,'Network Data'!D71 = 0,'Network Data'!G71&gt;0,'Network Data'!F71=0),SUBSTITUTE('Network Data'!B71," ","")&amp;"_P"&amp;" = Flowfrom("&amp;SUBSTITUTE('Network Data'!B71," ","")&amp;") - "&amp;SUBSTITUTE('Network Data'!B71," ","")&amp;"_R", IF(AND('Network Data'!$C$6=0,'Network Data'!$C$7=0,'Network Data'!C71 = 0,'Network Data'!D71 = 0,'Network Data'!G71&gt;0,'Network Data'!F71=1),SUBSTITUTE('Network Data'!B71," ","")&amp;"_P"&amp;" = Flowfrom("&amp;SUBSTITUTE('Network Data'!B71," ","")&amp;") - "&amp;SUBSTITUTE('Network Data'!B71," ","")&amp;"_EX", IF(AND('Network Data'!$C$6=1,'Network Data'!$C$7=1,'Network Data'!C71 = 0,'Network Data'!D71 = 0,'Network Data'!G71&gt;0,'Network Data'!F71=0),SUBSTITUTE('Network Data'!B71," ","")&amp;"_P"&amp;" = Flowfrom("&amp;SUBSTITUTE('Network Data'!B71," ","")&amp;") - "&amp;SUBSTITUTE('Network Data'!B71," ","")&amp;"_R"&amp;" - "&amp;SUBSTITUTE('Network Data'!B71," ","")&amp;"_U", IF(AND('Network Data'!$C$6=0,'Network Data'!$C$7=0,'Network Data'!C71 = 0,'Network Data'!D71 = 0,'Network Data'!G71&gt;0,'Network Data'!F71=0),SUBSTITUTE('Network Data'!B71," ","")&amp;"_P"&amp;" = Flowfrom("&amp;SUBSTITUTE('Network Data'!B71," ","")&amp;") ", ""))))))))))))))</f>
        <v/>
      </c>
      <c r="BD65" t="str">
        <f>IF(AND('Network Data'!$C$6=1,'Network Data'!$C$7=1,'Network Data'!C71 = 0, 'Network Data'!D71=1,'Network Data'!F71=1,'Network Data'!G71&gt;0), SUBSTITUTE('Network Data'!B71," ","")&amp;"_U"&amp;" = Flowto("&amp;SUBSTITUTE('Network Data'!B71," ","")&amp;") - "&amp;SUBSTITUTE('Network Data'!B71," ","")&amp;"_NPP"&amp;" - "&amp;SUBSTITUTE('Network Data'!B71," ","")&amp;"_R"&amp;" - "&amp;SUBSTITUTE('Network Data'!B71," ","")&amp;"_EX", IF(AND('Network Data'!$C$6=0,'Network Data'!$C$7=1,'Network Data'!C71 = 0, 'Network Data'!D71=1,'Network Data'!F71=1,'Network Data'!G71&gt;0), SUBSTITUTE('Network Data'!B71," ","")&amp;"_U"&amp;" = Flowto("&amp;SUBSTITUTE('Network Data'!B71," ","")&amp;") - "&amp;SUBSTITUTE('Network Data'!B71," ","")&amp;"_P"&amp;" - "&amp;SUBSTITUTE('Network Data'!B71," ","")&amp;"_EX", IF(AND('Network Data'!$C$6=0,'Network Data'!$C$7=1,'Network Data'!C71 = 0, 'Network Data'!D71=1,'Network Data'!F71=0,'Network Data'!G71&gt;0), SUBSTITUTE('Network Data'!B71," ","")&amp;"_U"&amp;" = Flowto("&amp;SUBSTITUTE('Network Data'!B71," ","")&amp;") - "&amp;SUBSTITUTE('Network Data'!B71," ","")&amp;"_P",IF(AND('Network Data'!$C$6=1,'Network Data'!$C$7=1,'Network Data'!C71 = 0, 'Network Data'!D71=0,'Network Data'!F71=1,'Network Data'!G71&gt;0), SUBSTITUTE('Network Data'!B71," ","")&amp;"_U"&amp;" = Flowto("&amp;SUBSTITUTE('Network Data'!B71," ","")&amp;") - "&amp;SUBSTITUTE('Network Data'!B71," ","")&amp;"_P"&amp;" - "&amp;SUBSTITUTE('Network Data'!B71," ","")&amp;"_R"&amp;" - "&amp;SUBSTITUTE('Network Data'!B71," ","")&amp;"_EX", IF(AND('Network Data'!$C$6=0,'Network Data'!$C$7=1,'Network Data'!C71 = 0, 'Network Data'!D71=0,'Network Data'!F71=1,'Network Data'!G71&gt;0), SUBSTITUTE('Network Data'!B71," ","")&amp;"_U"&amp;" = Flowto("&amp;SUBSTITUTE('Network Data'!B71," ","")&amp;") - "&amp;SUBSTITUTE('Network Data'!B71," ","")&amp;"_P"&amp;" - "&amp;SUBSTITUTE('Network Data'!B71," ","")&amp;"_EX", IF(AND('Network Data'!$C$6=0,'Network Data'!$C$7=1,'Network Data'!C71 = 0, 'Network Data'!D71=0,'Network Data'!F71=0,'Network Data'!G71&gt;0), SUBSTITUTE('Network Data'!B71," ","")&amp;"_U"&amp;" = Flowto("&amp;SUBSTITUTE('Network Data'!B71," ","")&amp;") - "&amp;SUBSTITUTE('Network Data'!B71," ","")&amp;"_P",IF(AND('Network Data'!$C$6=1,'Network Data'!$C$7=1,'Network Data'!C71 = 0, 'Network Data'!D71=0,'Network Data'!F71=0,'Network Data'!G71&gt;0), SUBSTITUTE('Network Data'!B71," ","")&amp;"_U"&amp;" = Flowto("&amp;SUBSTITUTE('Network Data'!B71," ","")&amp;") - "&amp;SUBSTITUTE('Network Data'!B71," ","")&amp;"_P - "&amp;SUBSTITUTE('Network Data'!B71," ","")&amp;"_R","")))))))</f>
        <v/>
      </c>
      <c r="BH65" t="str">
        <f>IF(AND('Network Data'!$C$6 = 1, 'Network Data'!C71 = 0, 'Network Data'!D71 = 0,'Network Data'!G71 &gt; 0, 'Network Data'!T71 &gt; 0),SUBSTITUTE('Network Data'!B71," ","")&amp;"_AE"&amp;" = "&amp;SUBSTITUTE('Network Data'!B71," ","")&amp;"_P"&amp;" + "&amp;SUBSTITUTE('Network Data'!B71," ","")&amp;"_R", IF(AND('Network Data'!$C$6 = 0, 'Network Data'!C71 = 0, 'Network Data'!D71 = 0,'Network Data'!G71 &gt; 0, 'Network Data'!T71 &gt; 0),SUBSTITUTE('Network Data'!B71," ","")&amp;" = "&amp;SUBSTITUTE('Network Data'!B71," ","")&amp;"_P",IF(AND('Network Data'!$C$6 = 1, 'Network Data'!C71 = 0, 'Network Data'!D71 = 0,'Network Data'!G71 &gt; 0, 'Network Data'!U71 &gt; 0),SUBSTITUTE('Network Data'!B71," ","")&amp;"_AE"&amp;" = "&amp;SUBSTITUTE('Network Data'!B71," ","")&amp;"_P"&amp;" + "&amp;SUBSTITUTE('Network Data'!B71," ","")&amp;"_R", IF(AND('Network Data'!$C$6 = 0, 'Network Data'!C71 = 0, 'Network Data'!D71 = 0,'Network Data'!G71 &gt; 0, 'Network Data'!U71 &gt; 0),SUBSTITUTE('Network Data'!B71," ","")&amp;" = "&amp;SUBSTITUTE('Network Data'!B71," ","")&amp;"_P",""))))</f>
        <v/>
      </c>
      <c r="BL65" t="str">
        <f xml:space="preserve"> IF('Network Data'!W71 &gt; 0, 'Network Data'!W71, "")</f>
        <v/>
      </c>
      <c r="BR65" t="str">
        <f>IF('Network Data'!V71&gt;0,SUBSTITUTE('Network Data'!V71, ",",""),"")</f>
        <v/>
      </c>
      <c r="BZ65" t="str">
        <f>IF(AND('Network Data'!$C$6=1,'Network Data'!C71=0,'Network Data'!D71=1,'Network Data'!G71&gt;0),SUBSTITUTE('Network Data'!B71," ","")&amp;"_GPP: CO2 -&gt; "&amp;SUBSTITUTE('Network Data'!B71," ",""),"")</f>
        <v/>
      </c>
      <c r="CB65" s="98"/>
      <c r="CD65" t="str">
        <f>IF(AND('Network Data'!$C$6 = 1,'Network Data'!C71 = 0, 'Network Data'!D71 = 1, 'Network Data'!G71 &gt; 0), SUBSTITUTE('Network Data'!B71, " ", "")&amp;"_R: "&amp;SUBSTITUTE('Network Data'!B71, " ", "")&amp;" -&gt; CO2", "")</f>
        <v/>
      </c>
      <c r="CE65" t="str">
        <f>IF(AND('Network Data'!$C$6 = 1,'Network Data'!C71 = 0, 'Network Data'!D71 = 0, 'Network Data'!G71 &gt; 0), SUBSTITUTE('Network Data'!B71, " ", "")&amp;"_R: "&amp;SUBSTITUTE('Network Data'!B71, " ", "")&amp;" -&gt; CO2", "")</f>
        <v/>
      </c>
      <c r="CG65" s="98"/>
      <c r="CI65" t="str">
        <f>IF(AND('Network Data'!C71 = 1, 'Network Data'!E71 = 1, 'Network Data'!G71 &gt; 0), SUBSTITUTE('Network Data'!B71, " ", "")&amp;"NLNode_IN: "&amp;SUBSTITUTE('Network Data'!B71, " ", "")&amp;"NLNodeInput -&gt; "&amp;SUBSTITUTE('Network Data'!B71, ",", "")&amp;"NLNode", IF(AND('Network Data'!C71 = 0, 'Network Data'!E71 = 1, 'Network Data'!G71 &gt; 0), SUBSTITUTE('Network Data'!B71, " ", "")&amp;"_IN: "&amp;SUBSTITUTE('Network Data'!B71, " ", "")&amp;"Input -&gt; "&amp;SUBSTITUTE('Network Data'!B71, ",", ""),""))</f>
        <v/>
      </c>
      <c r="CK65" s="98"/>
      <c r="CM65" t="str">
        <f>IF(AND('Network Data'!C71 = 1, 'Network Data'!F71 = 1, 'Network Data'!G71 &gt; 0), SUBSTITUTE('Network Data'!B71, " ", "")&amp;"NLNode_EX: "&amp;SUBSTITUTE('Network Data'!B71, " ", "")&amp;"NLNode -&gt; "&amp;SUBSTITUTE('Network Data'!B71, ",", "")&amp;"NLNodeExport", IF(AND('Network Data'!C71 = 0, 'Network Data'!F71 = 1, 'Network Data'!G71 &gt; 0), SUBSTITUTE('Network Data'!B71, " ", "")&amp;"_EX: "&amp;SUBSTITUTE('Network Data'!B71, " ", "")&amp;" -&gt; "&amp;SUBSTITUTE('Network Data'!B71, ",", "")&amp;"Export",""))</f>
        <v/>
      </c>
      <c r="CP65" t="str">
        <f>IF(AND('Network Data'!$C$6=1, 'Network Data'!C71=0,'Network Data'!D71=1,'Network Data'!G71&gt;0, 'Network Data'!L71&gt;0), SUBSTITUTE('Network Data'!B71," ",".")&amp;"_GPP &gt; "&amp;SUBSTITUTE('Network Data'!L71," ","."), IF(AND('Network Data'!$C$6=1, 'Network Data'!C71=0,'Network Data'!D71=0,'Network Data'!G71&gt;0, 'Network Data'!L71&gt;0), SUBSTITUTE('Network Data'!B71," ",".")&amp;"Q &gt; "&amp;SUBSTITUTE('Network Data'!L71," ","."), IF(AND('Network Data'!$C$6=0, 'Network Data'!C71=0,'Network Data'!D71=0,'Network Data'!G71&gt;0, 'Network Data'!L71&gt;0), SUBSTITUTE('Network Data'!B71," ",".")&amp;"Q &gt; "&amp;SUBSTITUTE('Network Data'!L71," ","."),"")))</f>
        <v/>
      </c>
      <c r="CQ65" t="str">
        <f>IF(AND('Network Data'!$C$6=1, 'Network Data'!C71=0,'Network Data'!D71=0,'Network Data'!G71&gt;0, 'Network Data'!L71&gt;0), SUBSTITUTE('Network Data'!B71," ",".")&amp;"Q &gt; "&amp;SUBSTITUTE('Network Data'!L71," ","."), IF(AND('Network Data'!$C$6=0, 'Network Data'!C71=0,'Network Data'!D71=0,'Network Data'!G71&gt;0, 'Network Data'!L71&gt;0), SUBSTITUTE('Network Data'!B71," ",".")&amp;"Q &gt; "&amp;SUBSTITUTE('Network Data'!L71," ","."),""))</f>
        <v/>
      </c>
      <c r="CR65" t="str">
        <f>IF(AND('Network Data'!$C$6=1, 'Network Data'!C71=0,'Network Data'!D71=1,'Network Data'!G71&gt;0, 'Network Data'!M71&gt;0), SUBSTITUTE('Network Data'!B71," ",".")&amp;"_GPP &lt; "&amp;SUBSTITUTE('Network Data'!M71," ","."),"")</f>
        <v/>
      </c>
      <c r="CS65" t="str">
        <f>IF(AND('Network Data'!$C$6=1, 'Network Data'!C71=0,'Network Data'!D71=0,'Network Data'!G71&gt;0, 'Network Data'!M71&gt;0), SUBSTITUTE('Network Data'!B71," ",".")&amp;"Q &lt; "&amp;SUBSTITUTE('Network Data'!M71," ","."),IF(AND('Network Data'!$C$6=0, 'Network Data'!C71=0,'Network Data'!D71=0,'Network Data'!G71&gt;0, 'Network Data'!M71&gt;0), SUBSTITUTE('Network Data'!B71," ",".")&amp;"Q &lt; "&amp;SUBSTITUTE('Network Data'!M71," ","."),""))</f>
        <v/>
      </c>
      <c r="CT65" t="str">
        <f>IF('Network Data'!M71&lt;'Network Data'!L71, "Warning, incompatible constraint", "" )</f>
        <v/>
      </c>
      <c r="CU65" t="str">
        <f>IF(AND('Network Data'!$C$6=1, 'Network Data'!C71 = 0, 'Network Data'!D71 = 1, 'Network Data'!G71 &gt; 0, 'Network Data'!N71&gt;0), SUBSTITUTE('Network Data'!B71, " ", ".")&amp;"_NPP"&amp;" &gt; "&amp;SUBSTITUTE('Network Data'!N71, ",","."), "")</f>
        <v/>
      </c>
      <c r="CV65" t="str">
        <f>IF(AND('Network Data'!$C$6=1, 'Network Data'!C71 = 0, 'Network Data'!D71 = 0, 'Network Data'!G71 &gt; 0, 'Network Data'!N71&gt;0), SUBSTITUTE('Network Data'!B71, " ", ".")&amp;"_P"&amp;" &gt; "&amp;SUBSTITUTE('Network Data'!N71, ",","."), IF(AND('Network Data'!$C$6=0, 'Network Data'!C71 = 0, 'Network Data'!G71 &gt; 0, 'Network Data'!N71&gt;0), SUBSTITUTE('Network Data'!B71, " ", ".")&amp;"_P"&amp;" &gt; "&amp;SUBSTITUTE('Network Data'!N71, ",","."),""))</f>
        <v/>
      </c>
      <c r="CW65" t="str">
        <f>IF(AND('Network Data'!$C$6=1, 'Network Data'!C71 = 0, 'Network Data'!D71 = 1, 'Network Data'!G71 &gt; 0, 'Network Data'!O71&gt;0), SUBSTITUTE('Network Data'!B71, " ", ".")&amp;"_NPP"&amp;" &lt; "&amp;SUBSTITUTE('Network Data'!O71, ",","."), "")</f>
        <v/>
      </c>
      <c r="CX65" t="str">
        <f>IF(AND('Network Data'!$C$6=1, 'Network Data'!C71 = 0, 'Network Data'!D71 = 0, 'Network Data'!G71 &gt; 0, 'Network Data'!O71&gt;0), SUBSTITUTE('Network Data'!B71, " ", ".")&amp;"_P"&amp;" &lt; "&amp;SUBSTITUTE('Network Data'!O71, ",","."), IF(AND('Network Data'!$C$6=0, 'Network Data'!C71 = 0, 'Network Data'!G71 &gt; 0, 'Network Data'!O71&gt;0), SUBSTITUTE('Network Data'!B71, " ", ".")&amp;"_P"&amp;" &lt; "&amp;SUBSTITUTE('Network Data'!O71, ",","."),""))</f>
        <v/>
      </c>
      <c r="CY65" t="str">
        <f>IF('Network Data'!O71&lt;'Network Data'!N71, "Warning, incompatible constraint", "" )</f>
        <v/>
      </c>
      <c r="CZ65" t="str">
        <f>IF(AND('Network Data'!$C$6 = 1, 'Network Data'!C71 = 0, 'Network Data'!D71 = 1, 'Network Data'!G71 &gt; 0, 'Network Data'!P71 &gt; 0), SUBSTITUTE('Network Data'!B71, " ", ".")&amp;"_R &gt; "&amp;SUBSTITUTE('Network Data'!P71, ",","."),"")</f>
        <v/>
      </c>
      <c r="DA65" t="str">
        <f>IF(AND('Network Data'!$C$6 = 1, 'Network Data'!C71 = 0, 'Network Data'!D71 = 0, 'Network Data'!G71 &gt; 0, 'Network Data'!P71 &gt; 0), SUBSTITUTE('Network Data'!B71, " ", ".")&amp;"_R &gt; "&amp;SUBSTITUTE('Network Data'!P71, ",","."),"")</f>
        <v/>
      </c>
      <c r="DB65" t="str">
        <f>IF(AND('Network Data'!$C$6 = 1, 'Network Data'!C71 = 0, 'Network Data'!D71 = 1, 'Network Data'!G71 &gt; 0, 'Network Data'!Q71 &gt; 0), SUBSTITUTE('Network Data'!B71, " ", ".")&amp;"_R &lt; "&amp;SUBSTITUTE('Network Data'!Q71, ",","."),"")</f>
        <v/>
      </c>
      <c r="DC65" t="str">
        <f>IF(AND('Network Data'!$C$6 = 1, 'Network Data'!C71 = 0, 'Network Data'!D71 = 0, 'Network Data'!G71 &gt; 0, 'Network Data'!Q71 &gt; 0), SUBSTITUTE('Network Data'!B71, " ", ".")&amp;"_R &lt; "&amp;SUBSTITUTE('Network Data'!Q71, ",","."),"")</f>
        <v/>
      </c>
      <c r="DD65" t="str">
        <f>IF(AND('Network Data'!$C$7 = 1, 'Network Data'!C71 = 0, 'Network Data'!D71 =1, 'Network Data'!G71 &gt; 0, 'Network Data'!R71 &gt; 0), SUBSTITUTE('Network Data'!B71, ",",".")&amp;"_U &gt; "&amp;SUBSTITUTE('Network Data'!R71, ",","."),"")</f>
        <v/>
      </c>
      <c r="DE65" t="str">
        <f>IF(AND('Network Data'!$C$7 = 1, 'Network Data'!C71 = 0, 'Network Data'!D71 =0, 'Network Data'!G71 &gt; 0, 'Network Data'!R71 &gt; 0), SUBSTITUTE('Network Data'!B71, ",",".")&amp;"_U &gt; "&amp;SUBSTITUTE('Network Data'!R71, ",","."),"")</f>
        <v/>
      </c>
      <c r="DF65" t="str">
        <f>IF(AND('Network Data'!$C$7 = 1, 'Network Data'!C71 = 0, 'Network Data'!D71 = 1, 'Network Data'!G71 &gt; 0, 'Network Data'!S71 &gt; 0), SUBSTITUTE('Network Data'!B71, ",",".")&amp;"_U &lt; "&amp;SUBSTITUTE('Network Data'!S71, ",","."),"")</f>
        <v/>
      </c>
      <c r="DG65" t="str">
        <f>IF(AND('Network Data'!$C$7 = 1, 'Network Data'!C71 = 0, 'Network Data'!D71 = 0, 'Network Data'!G71 &gt; 0, 'Network Data'!S71 &gt; 0), SUBSTITUTE('Network Data'!B71, ",",".")&amp;"_U &lt; "&amp;SUBSTITUTE('Network Data'!S71, ",","."),"")</f>
        <v/>
      </c>
      <c r="DJ65" t="str">
        <f>IF(AND('Network Data'!C71 = 0, 'Network Data'!E71 = 1,'Network Data'!G71 &gt; 0, 'Network Data'!H71 &gt; 0), SUBSTITUTE('Network Data'!B71, " ", ".")&amp;"_IN &gt; "&amp;SUBSTITUTE('Network Data'!H71,",","."), IF(AND('Network Data'!C71 = 1, 'Network Data'!E71 = 1,'Network Data'!G71 &gt; 0, 'Network Data'!H71 &gt; 0), SUBSTITUTE('Network Data'!B71, " ", ".")&amp;"NLNode_IN &gt; "&amp;SUBSTITUTE('Network Data'!H71,",","."), ""))</f>
        <v/>
      </c>
      <c r="DL65" t="str">
        <f>IF(AND('Network Data'!C71 = 0, 'Network Data'!E71 = 1,'Network Data'!G71 &gt; 0, 'Network Data'!I71 &gt; 0), SUBSTITUTE('Network Data'!B71, " ", ".")&amp;"_IN &lt; "&amp;SUBSTITUTE('Network Data'!I71,",","."), IF(AND('Network Data'!C71 = 1, 'Network Data'!E71 = 1,'Network Data'!G71 &gt; 0, 'Network Data'!H71 &gt; 0), SUBSTITUTE('Network Data'!B71, " ", ".")&amp;"NLNode_IN &lt; "&amp;SUBSTITUTE('Network Data'!I71,",","."), ""))</f>
        <v/>
      </c>
      <c r="DP65" t="str">
        <f>IF(AND('Network Data'!C71 = 0, 'Network Data'!F71 = 1,'Network Data'!G71 &gt; 0, 'Network Data'!J71 &gt; 0), SUBSTITUTE('Network Data'!B71, " ", ".")&amp;"_EX &gt; "&amp;SUBSTITUTE('Network Data'!J71,",","."), IF(AND('Network Data'!C71 = 1, 'Network Data'!F71 = 1,'Network Data'!G71 &gt; 0, 'Network Data'!J71 &gt; 0), SUBSTITUTE('Network Data'!B71, " ", ".")&amp;"NLNode_EX &gt; "&amp;SUBSTITUTE('Network Data'!J71,",","."), ""))</f>
        <v/>
      </c>
      <c r="DR65" t="str">
        <f>IF(AND('Network Data'!C71 = 0, 'Network Data'!F71 = 1,'Network Data'!G71 &gt; 0, 'Network Data'!K71 &gt; 0), SUBSTITUTE('Network Data'!B71, " ", ".")&amp;"_EX &lt; "&amp;SUBSTITUTE('Network Data'!K71,",","."), IF(AND('Network Data'!C71 = 1, 'Network Data'!F71 = 1,'Network Data'!G71 &gt; 0, 'Network Data'!K71 &gt; 0), SUBSTITUTE('Network Data'!B71, " ", ".")&amp;"NLNode_EX &lt; "&amp;SUBSTITUTE('Network Data'!K71,",","."), ""))</f>
        <v/>
      </c>
      <c r="DV65" t="str">
        <f>IF(AND('Network Data'!C71=0, 'Network Data'!D71=0, 'Network Data'!G71&gt;0, 'Network Data'!T71&gt;0), SUBSTITUTE('Network Data'!B71," ",".")&amp;"_AE &gt; "&amp;SUBSTITUTE('Network Data'!T71,",","."),"")</f>
        <v/>
      </c>
      <c r="DW65" t="str">
        <f>IF(AND('Network Data'!C71=0, 'Network Data'!D71=0, 'Network Data'!G71&gt;0, 'Network Data'!U71&gt;0), SUBSTITUTE('Network Data'!B71," ",".")&amp;"_AE &lt; "&amp;SUBSTITUTE('Network Data'!U71,",","."),"")</f>
        <v/>
      </c>
      <c r="EA65" t="str">
        <f>IF(AND('Network Data'!X71 &gt;0), 'Network Data'!X71, "")</f>
        <v/>
      </c>
      <c r="EB65" s="22"/>
      <c r="EC65" s="22"/>
      <c r="FD65"/>
      <c r="FE65"/>
      <c r="FF65"/>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row>
    <row r="66" spans="1:218" x14ac:dyDescent="0.3">
      <c r="A66" s="7">
        <v>61</v>
      </c>
      <c r="B66" t="str">
        <f>IF(AND('Network Data'!C72 = 0, 'Network Data'!G72 &gt;0), SUBSTITUTE('Network Data'!B72, " ", ""), IF(AND('Network Data'!C72 = 1, 'Network Data'!G72 &gt; 0), SUBSTITUTE('Network Data'!B72&amp;"NLNode", " ",""), ""))</f>
        <v/>
      </c>
      <c r="H66" s="98"/>
      <c r="AE66" t="str">
        <f>IF(AND('Network Data'!C72 = 0, 'Network Data'!G72 &gt;0), SUBSTITUTE('Network Data'!B72, " ", "")&amp;" = "&amp;SUBSTITUTE('Network Data'!G72, ",", "."), "")</f>
        <v/>
      </c>
      <c r="AF66" t="str">
        <f>IF(AND('Network Data'!C72 = 1, 'Network Data'!G72 &gt;0), SUBSTITUTE('Network Data'!B72, " ", "")&amp;"NLNode"&amp;" = "&amp;SUBSTITUTE('Network Data'!G72, ",", "."), "")</f>
        <v/>
      </c>
      <c r="AM66" t="str">
        <f>IF(AND('Network Data'!C72 = 0, 'Network Data'!G72 &gt; 0, 'Network Data'!E72 = 1), SUBSTITUTE('Network Data'!B72, " ", "")&amp;"Input", IF(AND('Network Data'!C72 = 1, 'Network Data'!G72 &gt; 0, 'Network Data'!E72 = 1), SUBSTITUTE('Network Data'!B72, " ", "")&amp;"NLNodeInput",""))</f>
        <v/>
      </c>
      <c r="AN66" t="str">
        <f>IF(AND('Network Data'!C72 = 0, 'Network Data'!G72 &gt; 0, 'Network Data'!F72 = 1), SUBSTITUTE('Network Data'!B72, " ", "")&amp;"Export", IF(AND('Network Data'!C72 = 1, 'Network Data'!G72 &gt; 0, 'Network Data'!F72 = 1), SUBSTITUTE('Network Data'!B72, " ", "")&amp;"NLNodeExport",""))</f>
        <v/>
      </c>
      <c r="AV66" t="str">
        <f>IF(AND('Network Data'!$C$6=1, 'Network Data'!C72 = 0, 'Network Data'!D72=1,'Network Data'!G72&gt;0,'Network Data'!E72=1), SUBSTITUTE('Network Data'!B72," ","")&amp;"_GPP"&amp;" = "&amp;"Flowto("&amp;SUBSTITUTE('Network Data'!B72," ","")&amp;")"&amp;" - "&amp;SUBSTITUTE('Network Data'!B72," ","")&amp;"_IN", IF(AND('Network Data'!$C$6=1, 'Network Data'!C72 = 0, 'Network Data'!D72=1,'Network Data'!G72&gt;0,'Network Data'!E72=0), SUBSTITUTE('Network Data'!B72," ","")&amp;"_GPP"&amp;" = "&amp;"Flowto("&amp;SUBSTITUTE('Network Data'!B72," ","")&amp;")", IF(OR('Network Data'!$C$6=1, 'Network Data'!$C$6=0), IF(AND('Network Data'!C72 = 0,'Network Data'!G72&gt;0,'Network Data'!E72=1), SUBSTITUTE('Network Data'!B72," ","")&amp;"_Q"&amp;" = "&amp;"Flowto("&amp;SUBSTITUTE('Network Data'!B72," ","")&amp;")"&amp;" - "&amp;SUBSTITUTE('Network Data'!B72," ","")&amp;"_IN", IF(AND('Network Data'!C72 = 0,'Network Data'!G72&gt;0,'Network Data'!E72=0), SUBSTITUTE('Network Data'!B72," ","")&amp;"_Q"&amp;" = "&amp;"Flowto("&amp;SUBSTITUTE('Network Data'!B72," ","")&amp;")","")))))</f>
        <v/>
      </c>
      <c r="AZ66" t="str">
        <f>IF(AND('Network Data'!$C$6=1,'Network Data'!$C$7=1,'Network Data'!C72 = 0,'Network Data'!D72 = 1,'Network Data'!G72&gt;0,'Network Data'!F72=1),SUBSTITUTE('Network Data'!B72," ","")&amp;"_NPP"&amp;" = Flowfrom("&amp;SUBSTITUTE('Network Data'!B72," ","")&amp;") - "&amp;SUBSTITUTE('Network Data'!B72," ","")&amp;"_R"&amp;" - "&amp;SUBSTITUTE('Network Data'!B72," ","")&amp;"_U"&amp;" - "&amp;SUBSTITUTE('Network Data'!B72," ","")&amp;"_EX", IF(AND('Network Data'!$C$6=1,'Network Data'!$C$7=0,'Network Data'!C72 = 0,'Network Data'!D72 = 1,'Network Data'!G72&gt;0,'Network Data'!F72=1),SUBSTITUTE('Network Data'!B72," ","")&amp;"_NPP"&amp;" = Flowfrom("&amp;SUBSTITUTE('Network Data'!B72," ","")&amp;") - "&amp;SUBSTITUTE('Network Data'!B72," ","")&amp;"_R - "&amp;SUBSTITUTE('Network Data'!B72," ","")&amp;"_EX", IF(AND('Network Data'!$C$6=0,'Network Data'!$C$7=1,'Network Data'!C72 = 0,'Network Data'!D72 = 1,'Network Data'!G72&gt;0,'Network Data'!F72=0),SUBSTITUTE('Network Data'!B72," ","")&amp;"_NPP"&amp;" = Flowfrom("&amp;SUBSTITUTE('Network Data'!B72," ","")&amp;") - "&amp;SUBSTITUTE('Network Data'!B72," ","")&amp;"_U - "&amp;SUBSTITUTE('Network Data'!B72," ","")&amp;"_EX", IF(AND('Network Data'!$C$6=1,'Network Data'!$C$7=0,'Network Data'!C72 = 0,'Network Data'!D72 = 1,'Network Data'!G72&gt;0,'Network Data'!F72=0),SUBSTITUTE('Network Data'!B72," ","")&amp;"_NPP"&amp;" = Flowfrom("&amp;SUBSTITUTE('Network Data'!B72," ","")&amp;") - "&amp;SUBSTITUTE('Network Data'!B72," ","")&amp;"_R", IF(AND('Network Data'!$C$6=0,'Network Data'!$C$7=0,'Network Data'!C72 = 0,'Network Data'!D72 = 1,'Network Data'!G72&gt;0,'Network Data'!F72=1),SUBSTITUTE('Network Data'!B72," ","")&amp;"_NPP"&amp;" = Flowfrom("&amp;SUBSTITUTE('Network Data'!B72," ","")&amp;") - "&amp;SUBSTITUTE('Network Data'!B72," ","")&amp;"_EX", IF(AND('Network Data'!$C$6=1,'Network Data'!$C$7=1,'Network Data'!C72 = 0,'Network Data'!D72 = 1,'Network Data'!G72&gt;0,'Network Data'!F72=0),SUBSTITUTE('Network Data'!B72," ","")&amp;"_NPP"&amp;" = Flowfrom("&amp;SUBSTITUTE('Network Data'!B72," ","")&amp;") - "&amp;SUBSTITUTE('Network Data'!B72," ","")&amp;"_R"&amp;" - "&amp;SUBSTITUTE('Network Data'!B72," ","")&amp;"_U", IF(AND('Network Data'!$C$6=0,'Network Data'!$C$7=0,'Network Data'!C72 = 0,'Network Data'!D72 = 1,'Network Data'!G72&gt;0,'Network Data'!F72=0),SUBSTITUTE('Network Data'!B72," ","")&amp;"_NPP"&amp;" = Flowfrom("&amp;SUBSTITUTE('Network Data'!B72," ","")&amp;") ", IF(AND('Network Data'!$C$6=1,'Network Data'!$C$7=1,'Network Data'!C72 = 0,'Network Data'!D72 = 0,'Network Data'!G72&gt;0,'Network Data'!F72=1),SUBSTITUTE('Network Data'!B72," ","")&amp;"_P"&amp;" = Flowfrom("&amp;SUBSTITUTE('Network Data'!B72," ","")&amp;") - "&amp;SUBSTITUTE('Network Data'!B72," ","")&amp;"_R"&amp;" - "&amp;SUBSTITUTE('Network Data'!B72," ","")&amp;"_U"&amp;" - "&amp;SUBSTITUTE('Network Data'!B72," ","")&amp;"_EX", IF(AND('Network Data'!$C$6=1,'Network Data'!$C$7=0,'Network Data'!C72 = 0,'Network Data'!D72 = 0,'Network Data'!G72&gt;0,'Network Data'!F72=1),SUBSTITUTE('Network Data'!B72," ","")&amp;"_P"&amp;" = Flowfrom("&amp;SUBSTITUTE('Network Data'!B72," ","")&amp;") - "&amp;SUBSTITUTE('Network Data'!B72," ","")&amp;"_R - "&amp;SUBSTITUTE('Network Data'!B72," ","")&amp;"_EX", IF(AND('Network Data'!$C$6=0,'Network Data'!$C$7=1,'Network Data'!C72 = 0,'Network Data'!D72 = 0,'Network Data'!G72&gt;0,'Network Data'!F72=0),SUBSTITUTE('Network Data'!B72," ","")&amp;"_P"&amp;" = Flowfrom("&amp;SUBSTITUTE('Network Data'!B72," ","")&amp;") - "&amp;SUBSTITUTE('Network Data'!B72," ","")&amp;"_U - "&amp;SUBSTITUTE('Network Data'!B72," ","")&amp;"_EX", IF(AND('Network Data'!$C$6=1,'Network Data'!$C$7=0,'Network Data'!C72 = 0,'Network Data'!D72 = 0,'Network Data'!G72&gt;0,'Network Data'!F72=0),SUBSTITUTE('Network Data'!B72," ","")&amp;"_P"&amp;" = Flowfrom("&amp;SUBSTITUTE('Network Data'!B72," ","")&amp;") - "&amp;SUBSTITUTE('Network Data'!B72," ","")&amp;"_R", IF(AND('Network Data'!$C$6=0,'Network Data'!$C$7=0,'Network Data'!C72 = 0,'Network Data'!D72 = 0,'Network Data'!G72&gt;0,'Network Data'!F72=1),SUBSTITUTE('Network Data'!B72," ","")&amp;"_P"&amp;" = Flowfrom("&amp;SUBSTITUTE('Network Data'!B72," ","")&amp;") - "&amp;SUBSTITUTE('Network Data'!B72," ","")&amp;"_EX", IF(AND('Network Data'!$C$6=1,'Network Data'!$C$7=1,'Network Data'!C72 = 0,'Network Data'!D72 = 0,'Network Data'!G72&gt;0,'Network Data'!F72=0),SUBSTITUTE('Network Data'!B72," ","")&amp;"_P"&amp;" = Flowfrom("&amp;SUBSTITUTE('Network Data'!B72," ","")&amp;") - "&amp;SUBSTITUTE('Network Data'!B72," ","")&amp;"_R"&amp;" - "&amp;SUBSTITUTE('Network Data'!B72," ","")&amp;"_U", IF(AND('Network Data'!$C$6=0,'Network Data'!$C$7=0,'Network Data'!C72 = 0,'Network Data'!D72 = 0,'Network Data'!G72&gt;0,'Network Data'!F72=0),SUBSTITUTE('Network Data'!B72," ","")&amp;"_P"&amp;" = Flowfrom("&amp;SUBSTITUTE('Network Data'!B72," ","")&amp;") ", ""))))))))))))))</f>
        <v/>
      </c>
      <c r="BD66" t="str">
        <f>IF(AND('Network Data'!$C$6=1,'Network Data'!$C$7=1,'Network Data'!C72 = 0, 'Network Data'!D72=1,'Network Data'!F72=1,'Network Data'!G72&gt;0), SUBSTITUTE('Network Data'!B72," ","")&amp;"_U"&amp;" = Flowto("&amp;SUBSTITUTE('Network Data'!B72," ","")&amp;") - "&amp;SUBSTITUTE('Network Data'!B72," ","")&amp;"_NPP"&amp;" - "&amp;SUBSTITUTE('Network Data'!B72," ","")&amp;"_R"&amp;" - "&amp;SUBSTITUTE('Network Data'!B72," ","")&amp;"_EX", IF(AND('Network Data'!$C$6=0,'Network Data'!$C$7=1,'Network Data'!C72 = 0, 'Network Data'!D72=1,'Network Data'!F72=1,'Network Data'!G72&gt;0), SUBSTITUTE('Network Data'!B72," ","")&amp;"_U"&amp;" = Flowto("&amp;SUBSTITUTE('Network Data'!B72," ","")&amp;") - "&amp;SUBSTITUTE('Network Data'!B72," ","")&amp;"_P"&amp;" - "&amp;SUBSTITUTE('Network Data'!B72," ","")&amp;"_EX", IF(AND('Network Data'!$C$6=0,'Network Data'!$C$7=1,'Network Data'!C72 = 0, 'Network Data'!D72=1,'Network Data'!F72=0,'Network Data'!G72&gt;0), SUBSTITUTE('Network Data'!B72," ","")&amp;"_U"&amp;" = Flowto("&amp;SUBSTITUTE('Network Data'!B72," ","")&amp;") - "&amp;SUBSTITUTE('Network Data'!B72," ","")&amp;"_P",IF(AND('Network Data'!$C$6=1,'Network Data'!$C$7=1,'Network Data'!C72 = 0, 'Network Data'!D72=0,'Network Data'!F72=1,'Network Data'!G72&gt;0), SUBSTITUTE('Network Data'!B72," ","")&amp;"_U"&amp;" = Flowto("&amp;SUBSTITUTE('Network Data'!B72," ","")&amp;") - "&amp;SUBSTITUTE('Network Data'!B72," ","")&amp;"_P"&amp;" - "&amp;SUBSTITUTE('Network Data'!B72," ","")&amp;"_R"&amp;" - "&amp;SUBSTITUTE('Network Data'!B72," ","")&amp;"_EX", IF(AND('Network Data'!$C$6=0,'Network Data'!$C$7=1,'Network Data'!C72 = 0, 'Network Data'!D72=0,'Network Data'!F72=1,'Network Data'!G72&gt;0), SUBSTITUTE('Network Data'!B72," ","")&amp;"_U"&amp;" = Flowto("&amp;SUBSTITUTE('Network Data'!B72," ","")&amp;") - "&amp;SUBSTITUTE('Network Data'!B72," ","")&amp;"_P"&amp;" - "&amp;SUBSTITUTE('Network Data'!B72," ","")&amp;"_EX", IF(AND('Network Data'!$C$6=0,'Network Data'!$C$7=1,'Network Data'!C72 = 0, 'Network Data'!D72=0,'Network Data'!F72=0,'Network Data'!G72&gt;0), SUBSTITUTE('Network Data'!B72," ","")&amp;"_U"&amp;" = Flowto("&amp;SUBSTITUTE('Network Data'!B72," ","")&amp;") - "&amp;SUBSTITUTE('Network Data'!B72," ","")&amp;"_P",IF(AND('Network Data'!$C$6=1,'Network Data'!$C$7=1,'Network Data'!C72 = 0, 'Network Data'!D72=0,'Network Data'!F72=0,'Network Data'!G72&gt;0), SUBSTITUTE('Network Data'!B72," ","")&amp;"_U"&amp;" = Flowto("&amp;SUBSTITUTE('Network Data'!B72," ","")&amp;") - "&amp;SUBSTITUTE('Network Data'!B72," ","")&amp;"_P - "&amp;SUBSTITUTE('Network Data'!B72," ","")&amp;"_R","")))))))</f>
        <v/>
      </c>
      <c r="BH66" t="str">
        <f>IF(AND('Network Data'!$C$6 = 1, 'Network Data'!C72 = 0, 'Network Data'!D72 = 0,'Network Data'!G72 &gt; 0, 'Network Data'!T72 &gt; 0),SUBSTITUTE('Network Data'!B72," ","")&amp;"_AE"&amp;" = "&amp;SUBSTITUTE('Network Data'!B72," ","")&amp;"_P"&amp;" + "&amp;SUBSTITUTE('Network Data'!B72," ","")&amp;"_R", IF(AND('Network Data'!$C$6 = 0, 'Network Data'!C72 = 0, 'Network Data'!D72 = 0,'Network Data'!G72 &gt; 0, 'Network Data'!T72 &gt; 0),SUBSTITUTE('Network Data'!B72," ","")&amp;" = "&amp;SUBSTITUTE('Network Data'!B72," ","")&amp;"_P",IF(AND('Network Data'!$C$6 = 1, 'Network Data'!C72 = 0, 'Network Data'!D72 = 0,'Network Data'!G72 &gt; 0, 'Network Data'!U72 &gt; 0),SUBSTITUTE('Network Data'!B72," ","")&amp;"_AE"&amp;" = "&amp;SUBSTITUTE('Network Data'!B72," ","")&amp;"_P"&amp;" + "&amp;SUBSTITUTE('Network Data'!B72," ","")&amp;"_R", IF(AND('Network Data'!$C$6 = 0, 'Network Data'!C72 = 0, 'Network Data'!D72 = 0,'Network Data'!G72 &gt; 0, 'Network Data'!U72 &gt; 0),SUBSTITUTE('Network Data'!B72," ","")&amp;" = "&amp;SUBSTITUTE('Network Data'!B72," ","")&amp;"_P",""))))</f>
        <v/>
      </c>
      <c r="BL66" t="str">
        <f xml:space="preserve"> IF('Network Data'!W72 &gt; 0, 'Network Data'!W72, "")</f>
        <v/>
      </c>
      <c r="BR66" t="str">
        <f>IF('Network Data'!V72&gt;0,SUBSTITUTE('Network Data'!V72, ",",""),"")</f>
        <v/>
      </c>
      <c r="BZ66" t="str">
        <f>IF(AND('Network Data'!$C$6=1,'Network Data'!C72=0,'Network Data'!D72=1,'Network Data'!G72&gt;0),SUBSTITUTE('Network Data'!B72," ","")&amp;"_GPP: CO2 -&gt; "&amp;SUBSTITUTE('Network Data'!B72," ",""),"")</f>
        <v/>
      </c>
      <c r="CB66" s="98"/>
      <c r="CD66" t="str">
        <f>IF(AND('Network Data'!$C$6 = 1,'Network Data'!C72 = 0, 'Network Data'!D72 = 1, 'Network Data'!G72 &gt; 0), SUBSTITUTE('Network Data'!B72, " ", "")&amp;"_R: "&amp;SUBSTITUTE('Network Data'!B72, " ", "")&amp;" -&gt; CO2", "")</f>
        <v/>
      </c>
      <c r="CE66" t="str">
        <f>IF(AND('Network Data'!$C$6 = 1,'Network Data'!C72 = 0, 'Network Data'!D72 = 0, 'Network Data'!G72 &gt; 0), SUBSTITUTE('Network Data'!B72, " ", "")&amp;"_R: "&amp;SUBSTITUTE('Network Data'!B72, " ", "")&amp;" -&gt; CO2", "")</f>
        <v/>
      </c>
      <c r="CG66" s="98"/>
      <c r="CI66" t="str">
        <f>IF(AND('Network Data'!C72 = 1, 'Network Data'!E72 = 1, 'Network Data'!G72 &gt; 0), SUBSTITUTE('Network Data'!B72, " ", "")&amp;"NLNode_IN: "&amp;SUBSTITUTE('Network Data'!B72, " ", "")&amp;"NLNodeInput -&gt; "&amp;SUBSTITUTE('Network Data'!B72, ",", "")&amp;"NLNode", IF(AND('Network Data'!C72 = 0, 'Network Data'!E72 = 1, 'Network Data'!G72 &gt; 0), SUBSTITUTE('Network Data'!B72, " ", "")&amp;"_IN: "&amp;SUBSTITUTE('Network Data'!B72, " ", "")&amp;"Input -&gt; "&amp;SUBSTITUTE('Network Data'!B72, ",", ""),""))</f>
        <v/>
      </c>
      <c r="CK66" s="98"/>
      <c r="CM66" t="str">
        <f>IF(AND('Network Data'!C72 = 1, 'Network Data'!F72 = 1, 'Network Data'!G72 &gt; 0), SUBSTITUTE('Network Data'!B72, " ", "")&amp;"NLNode_EX: "&amp;SUBSTITUTE('Network Data'!B72, " ", "")&amp;"NLNode -&gt; "&amp;SUBSTITUTE('Network Data'!B72, ",", "")&amp;"NLNodeExport", IF(AND('Network Data'!C72 = 0, 'Network Data'!F72 = 1, 'Network Data'!G72 &gt; 0), SUBSTITUTE('Network Data'!B72, " ", "")&amp;"_EX: "&amp;SUBSTITUTE('Network Data'!B72, " ", "")&amp;" -&gt; "&amp;SUBSTITUTE('Network Data'!B72, ",", "")&amp;"Export",""))</f>
        <v/>
      </c>
      <c r="CP66" t="str">
        <f>IF(AND('Network Data'!$C$6=1, 'Network Data'!C72=0,'Network Data'!D72=1,'Network Data'!G72&gt;0, 'Network Data'!L72&gt;0), SUBSTITUTE('Network Data'!B72," ",".")&amp;"_GPP &gt; "&amp;SUBSTITUTE('Network Data'!L72," ","."), IF(AND('Network Data'!$C$6=1, 'Network Data'!C72=0,'Network Data'!D72=0,'Network Data'!G72&gt;0, 'Network Data'!L72&gt;0), SUBSTITUTE('Network Data'!B72," ",".")&amp;"Q &gt; "&amp;SUBSTITUTE('Network Data'!L72," ","."), IF(AND('Network Data'!$C$6=0, 'Network Data'!C72=0,'Network Data'!D72=0,'Network Data'!G72&gt;0, 'Network Data'!L72&gt;0), SUBSTITUTE('Network Data'!B72," ",".")&amp;"Q &gt; "&amp;SUBSTITUTE('Network Data'!L72," ","."),"")))</f>
        <v/>
      </c>
      <c r="CQ66" t="str">
        <f>IF(AND('Network Data'!$C$6=1, 'Network Data'!C72=0,'Network Data'!D72=0,'Network Data'!G72&gt;0, 'Network Data'!L72&gt;0), SUBSTITUTE('Network Data'!B72," ",".")&amp;"Q &gt; "&amp;SUBSTITUTE('Network Data'!L72," ","."), IF(AND('Network Data'!$C$6=0, 'Network Data'!C72=0,'Network Data'!D72=0,'Network Data'!G72&gt;0, 'Network Data'!L72&gt;0), SUBSTITUTE('Network Data'!B72," ",".")&amp;"Q &gt; "&amp;SUBSTITUTE('Network Data'!L72," ","."),""))</f>
        <v/>
      </c>
      <c r="CR66" t="str">
        <f>IF(AND('Network Data'!$C$6=1, 'Network Data'!C72=0,'Network Data'!D72=1,'Network Data'!G72&gt;0, 'Network Data'!M72&gt;0), SUBSTITUTE('Network Data'!B72," ",".")&amp;"_GPP &lt; "&amp;SUBSTITUTE('Network Data'!M72," ","."),"")</f>
        <v/>
      </c>
      <c r="CS66" t="str">
        <f>IF(AND('Network Data'!$C$6=1, 'Network Data'!C72=0,'Network Data'!D72=0,'Network Data'!G72&gt;0, 'Network Data'!M72&gt;0), SUBSTITUTE('Network Data'!B72," ",".")&amp;"Q &lt; "&amp;SUBSTITUTE('Network Data'!M72," ","."),IF(AND('Network Data'!$C$6=0, 'Network Data'!C72=0,'Network Data'!D72=0,'Network Data'!G72&gt;0, 'Network Data'!M72&gt;0), SUBSTITUTE('Network Data'!B72," ",".")&amp;"Q &lt; "&amp;SUBSTITUTE('Network Data'!M72," ","."),""))</f>
        <v/>
      </c>
      <c r="CT66" t="str">
        <f>IF('Network Data'!M72&lt;'Network Data'!L72, "Warning, incompatible constraint", "" )</f>
        <v/>
      </c>
      <c r="CU66" t="str">
        <f>IF(AND('Network Data'!$C$6=1, 'Network Data'!C72 = 0, 'Network Data'!D72 = 1, 'Network Data'!G72 &gt; 0, 'Network Data'!N72&gt;0), SUBSTITUTE('Network Data'!B72, " ", ".")&amp;"_NPP"&amp;" &gt; "&amp;SUBSTITUTE('Network Data'!N72, ",","."), "")</f>
        <v/>
      </c>
      <c r="CV66" t="str">
        <f>IF(AND('Network Data'!$C$6=1, 'Network Data'!C72 = 0, 'Network Data'!D72 = 0, 'Network Data'!G72 &gt; 0, 'Network Data'!N72&gt;0), SUBSTITUTE('Network Data'!B72, " ", ".")&amp;"_P"&amp;" &gt; "&amp;SUBSTITUTE('Network Data'!N72, ",","."), IF(AND('Network Data'!$C$6=0, 'Network Data'!C72 = 0, 'Network Data'!G72 &gt; 0, 'Network Data'!N72&gt;0), SUBSTITUTE('Network Data'!B72, " ", ".")&amp;"_P"&amp;" &gt; "&amp;SUBSTITUTE('Network Data'!N72, ",","."),""))</f>
        <v/>
      </c>
      <c r="CW66" t="str">
        <f>IF(AND('Network Data'!$C$6=1, 'Network Data'!C72 = 0, 'Network Data'!D72 = 1, 'Network Data'!G72 &gt; 0, 'Network Data'!O72&gt;0), SUBSTITUTE('Network Data'!B72, " ", ".")&amp;"_NPP"&amp;" &lt; "&amp;SUBSTITUTE('Network Data'!O72, ",","."), "")</f>
        <v/>
      </c>
      <c r="CX66" t="str">
        <f>IF(AND('Network Data'!$C$6=1, 'Network Data'!C72 = 0, 'Network Data'!D72 = 0, 'Network Data'!G72 &gt; 0, 'Network Data'!O72&gt;0), SUBSTITUTE('Network Data'!B72, " ", ".")&amp;"_P"&amp;" &lt; "&amp;SUBSTITUTE('Network Data'!O72, ",","."), IF(AND('Network Data'!$C$6=0, 'Network Data'!C72 = 0, 'Network Data'!G72 &gt; 0, 'Network Data'!O72&gt;0), SUBSTITUTE('Network Data'!B72, " ", ".")&amp;"_P"&amp;" &lt; "&amp;SUBSTITUTE('Network Data'!O72, ",","."),""))</f>
        <v/>
      </c>
      <c r="CY66" t="str">
        <f>IF('Network Data'!O72&lt;'Network Data'!N72, "Warning, incompatible constraint", "" )</f>
        <v/>
      </c>
      <c r="CZ66" t="str">
        <f>IF(AND('Network Data'!$C$6 = 1, 'Network Data'!C72 = 0, 'Network Data'!D72 = 1, 'Network Data'!G72 &gt; 0, 'Network Data'!P72 &gt; 0), SUBSTITUTE('Network Data'!B72, " ", ".")&amp;"_R &gt; "&amp;SUBSTITUTE('Network Data'!P72, ",","."),"")</f>
        <v/>
      </c>
      <c r="DA66" t="str">
        <f>IF(AND('Network Data'!$C$6 = 1, 'Network Data'!C72 = 0, 'Network Data'!D72 = 0, 'Network Data'!G72 &gt; 0, 'Network Data'!P72 &gt; 0), SUBSTITUTE('Network Data'!B72, " ", ".")&amp;"_R &gt; "&amp;SUBSTITUTE('Network Data'!P72, ",","."),"")</f>
        <v/>
      </c>
      <c r="DB66" t="str">
        <f>IF(AND('Network Data'!$C$6 = 1, 'Network Data'!C72 = 0, 'Network Data'!D72 = 1, 'Network Data'!G72 &gt; 0, 'Network Data'!Q72 &gt; 0), SUBSTITUTE('Network Data'!B72, " ", ".")&amp;"_R &lt; "&amp;SUBSTITUTE('Network Data'!Q72, ",","."),"")</f>
        <v/>
      </c>
      <c r="DC66" t="str">
        <f>IF(AND('Network Data'!$C$6 = 1, 'Network Data'!C72 = 0, 'Network Data'!D72 = 0, 'Network Data'!G72 &gt; 0, 'Network Data'!Q72 &gt; 0), SUBSTITUTE('Network Data'!B72, " ", ".")&amp;"_R &lt; "&amp;SUBSTITUTE('Network Data'!Q72, ",","."),"")</f>
        <v/>
      </c>
      <c r="DD66" t="str">
        <f>IF(AND('Network Data'!$C$7 = 1, 'Network Data'!C72 = 0, 'Network Data'!D72 =1, 'Network Data'!G72 &gt; 0, 'Network Data'!R72 &gt; 0), SUBSTITUTE('Network Data'!B72, ",",".")&amp;"_U &gt; "&amp;SUBSTITUTE('Network Data'!R72, ",","."),"")</f>
        <v/>
      </c>
      <c r="DE66" t="str">
        <f>IF(AND('Network Data'!$C$7 = 1, 'Network Data'!C72 = 0, 'Network Data'!D72 =0, 'Network Data'!G72 &gt; 0, 'Network Data'!R72 &gt; 0), SUBSTITUTE('Network Data'!B72, ",",".")&amp;"_U &gt; "&amp;SUBSTITUTE('Network Data'!R72, ",","."),"")</f>
        <v/>
      </c>
      <c r="DF66" t="str">
        <f>IF(AND('Network Data'!$C$7 = 1, 'Network Data'!C72 = 0, 'Network Data'!D72 = 1, 'Network Data'!G72 &gt; 0, 'Network Data'!S72 &gt; 0), SUBSTITUTE('Network Data'!B72, ",",".")&amp;"_U &lt; "&amp;SUBSTITUTE('Network Data'!S72, ",","."),"")</f>
        <v/>
      </c>
      <c r="DG66" t="str">
        <f>IF(AND('Network Data'!$C$7 = 1, 'Network Data'!C72 = 0, 'Network Data'!D72 = 0, 'Network Data'!G72 &gt; 0, 'Network Data'!S72 &gt; 0), SUBSTITUTE('Network Data'!B72, ",",".")&amp;"_U &lt; "&amp;SUBSTITUTE('Network Data'!S72, ",","."),"")</f>
        <v/>
      </c>
      <c r="DJ66" t="str">
        <f>IF(AND('Network Data'!C72 = 0, 'Network Data'!E72 = 1,'Network Data'!G72 &gt; 0, 'Network Data'!H72 &gt; 0), SUBSTITUTE('Network Data'!B72, " ", ".")&amp;"_IN &gt; "&amp;SUBSTITUTE('Network Data'!H72,",","."), IF(AND('Network Data'!C72 = 1, 'Network Data'!E72 = 1,'Network Data'!G72 &gt; 0, 'Network Data'!H72 &gt; 0), SUBSTITUTE('Network Data'!B72, " ", ".")&amp;"NLNode_IN &gt; "&amp;SUBSTITUTE('Network Data'!H72,",","."), ""))</f>
        <v/>
      </c>
      <c r="DL66" t="str">
        <f>IF(AND('Network Data'!C72 = 0, 'Network Data'!E72 = 1,'Network Data'!G72 &gt; 0, 'Network Data'!I72 &gt; 0), SUBSTITUTE('Network Data'!B72, " ", ".")&amp;"_IN &lt; "&amp;SUBSTITUTE('Network Data'!I72,",","."), IF(AND('Network Data'!C72 = 1, 'Network Data'!E72 = 1,'Network Data'!G72 &gt; 0, 'Network Data'!H72 &gt; 0), SUBSTITUTE('Network Data'!B72, " ", ".")&amp;"NLNode_IN &lt; "&amp;SUBSTITUTE('Network Data'!I72,",","."), ""))</f>
        <v/>
      </c>
      <c r="DP66" t="str">
        <f>IF(AND('Network Data'!C72 = 0, 'Network Data'!F72 = 1,'Network Data'!G72 &gt; 0, 'Network Data'!J72 &gt; 0), SUBSTITUTE('Network Data'!B72, " ", ".")&amp;"_EX &gt; "&amp;SUBSTITUTE('Network Data'!J72,",","."), IF(AND('Network Data'!C72 = 1, 'Network Data'!F72 = 1,'Network Data'!G72 &gt; 0, 'Network Data'!J72 &gt; 0), SUBSTITUTE('Network Data'!B72, " ", ".")&amp;"NLNode_EX &gt; "&amp;SUBSTITUTE('Network Data'!J72,",","."), ""))</f>
        <v/>
      </c>
      <c r="DR66" t="str">
        <f>IF(AND('Network Data'!C72 = 0, 'Network Data'!F72 = 1,'Network Data'!G72 &gt; 0, 'Network Data'!K72 &gt; 0), SUBSTITUTE('Network Data'!B72, " ", ".")&amp;"_EX &lt; "&amp;SUBSTITUTE('Network Data'!K72,",","."), IF(AND('Network Data'!C72 = 1, 'Network Data'!F72 = 1,'Network Data'!G72 &gt; 0, 'Network Data'!K72 &gt; 0), SUBSTITUTE('Network Data'!B72, " ", ".")&amp;"NLNode_EX &lt; "&amp;SUBSTITUTE('Network Data'!K72,",","."), ""))</f>
        <v/>
      </c>
      <c r="DV66" t="str">
        <f>IF(AND('Network Data'!C72=0, 'Network Data'!D72=0, 'Network Data'!G72&gt;0, 'Network Data'!T72&gt;0), SUBSTITUTE('Network Data'!B72," ",".")&amp;"_AE &gt; "&amp;SUBSTITUTE('Network Data'!T72,",","."),"")</f>
        <v/>
      </c>
      <c r="DW66" t="str">
        <f>IF(AND('Network Data'!C72=0, 'Network Data'!D72=0, 'Network Data'!G72&gt;0, 'Network Data'!U72&gt;0), SUBSTITUTE('Network Data'!B72," ",".")&amp;"_AE &lt; "&amp;SUBSTITUTE('Network Data'!U72,",","."),"")</f>
        <v/>
      </c>
      <c r="EA66" t="str">
        <f>IF(AND('Network Data'!X72 &gt;0), 'Network Data'!X72, "")</f>
        <v/>
      </c>
      <c r="EB66" s="22"/>
      <c r="EC66" s="22"/>
      <c r="FD66"/>
      <c r="FE66"/>
      <c r="FF66"/>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row>
    <row r="67" spans="1:218" x14ac:dyDescent="0.3">
      <c r="A67" s="7">
        <v>62</v>
      </c>
      <c r="B67" t="str">
        <f>IF(AND('Network Data'!C73 = 0, 'Network Data'!G73 &gt;0), SUBSTITUTE('Network Data'!B73, " ", ""), IF(AND('Network Data'!C73 = 1, 'Network Data'!G73 &gt; 0), SUBSTITUTE('Network Data'!B73&amp;"NLNode", " ",""), ""))</f>
        <v/>
      </c>
      <c r="H67" s="98"/>
      <c r="AE67" t="str">
        <f>IF(AND('Network Data'!C73 = 0, 'Network Data'!G73 &gt;0), SUBSTITUTE('Network Data'!B73, " ", "")&amp;" = "&amp;SUBSTITUTE('Network Data'!G73, ",", "."), "")</f>
        <v/>
      </c>
      <c r="AF67" t="str">
        <f>IF(AND('Network Data'!C73 = 1, 'Network Data'!G73 &gt;0), SUBSTITUTE('Network Data'!B73, " ", "")&amp;"NLNode"&amp;" = "&amp;SUBSTITUTE('Network Data'!G73, ",", "."), "")</f>
        <v/>
      </c>
      <c r="AM67" t="str">
        <f>IF(AND('Network Data'!C73 = 0, 'Network Data'!G73 &gt; 0, 'Network Data'!E73 = 1), SUBSTITUTE('Network Data'!B73, " ", "")&amp;"Input", IF(AND('Network Data'!C73 = 1, 'Network Data'!G73 &gt; 0, 'Network Data'!E73 = 1), SUBSTITUTE('Network Data'!B73, " ", "")&amp;"NLNodeInput",""))</f>
        <v/>
      </c>
      <c r="AN67" t="str">
        <f>IF(AND('Network Data'!C73 = 0, 'Network Data'!G73 &gt; 0, 'Network Data'!F73 = 1), SUBSTITUTE('Network Data'!B73, " ", "")&amp;"Export", IF(AND('Network Data'!C73 = 1, 'Network Data'!G73 &gt; 0, 'Network Data'!F73 = 1), SUBSTITUTE('Network Data'!B73, " ", "")&amp;"NLNodeExport",""))</f>
        <v/>
      </c>
      <c r="AV67" t="str">
        <f>IF(AND('Network Data'!$C$6=1, 'Network Data'!C73 = 0, 'Network Data'!D73=1,'Network Data'!G73&gt;0,'Network Data'!E73=1), SUBSTITUTE('Network Data'!B73," ","")&amp;"_GPP"&amp;" = "&amp;"Flowto("&amp;SUBSTITUTE('Network Data'!B73," ","")&amp;")"&amp;" - "&amp;SUBSTITUTE('Network Data'!B73," ","")&amp;"_IN", IF(AND('Network Data'!$C$6=1, 'Network Data'!C73 = 0, 'Network Data'!D73=1,'Network Data'!G73&gt;0,'Network Data'!E73=0), SUBSTITUTE('Network Data'!B73," ","")&amp;"_GPP"&amp;" = "&amp;"Flowto("&amp;SUBSTITUTE('Network Data'!B73," ","")&amp;")", IF(OR('Network Data'!$C$6=1, 'Network Data'!$C$6=0), IF(AND('Network Data'!C73 = 0,'Network Data'!G73&gt;0,'Network Data'!E73=1), SUBSTITUTE('Network Data'!B73," ","")&amp;"_Q"&amp;" = "&amp;"Flowto("&amp;SUBSTITUTE('Network Data'!B73," ","")&amp;")"&amp;" - "&amp;SUBSTITUTE('Network Data'!B73," ","")&amp;"_IN", IF(AND('Network Data'!C73 = 0,'Network Data'!G73&gt;0,'Network Data'!E73=0), SUBSTITUTE('Network Data'!B73," ","")&amp;"_Q"&amp;" = "&amp;"Flowto("&amp;SUBSTITUTE('Network Data'!B73," ","")&amp;")","")))))</f>
        <v/>
      </c>
      <c r="AZ67" t="str">
        <f>IF(AND('Network Data'!$C$6=1,'Network Data'!$C$7=1,'Network Data'!C73 = 0,'Network Data'!D73 = 1,'Network Data'!G73&gt;0,'Network Data'!F73=1),SUBSTITUTE('Network Data'!B73," ","")&amp;"_NPP"&amp;" = Flowfrom("&amp;SUBSTITUTE('Network Data'!B73," ","")&amp;") - "&amp;SUBSTITUTE('Network Data'!B73," ","")&amp;"_R"&amp;" - "&amp;SUBSTITUTE('Network Data'!B73," ","")&amp;"_U"&amp;" - "&amp;SUBSTITUTE('Network Data'!B73," ","")&amp;"_EX", IF(AND('Network Data'!$C$6=1,'Network Data'!$C$7=0,'Network Data'!C73 = 0,'Network Data'!D73 = 1,'Network Data'!G73&gt;0,'Network Data'!F73=1),SUBSTITUTE('Network Data'!B73," ","")&amp;"_NPP"&amp;" = Flowfrom("&amp;SUBSTITUTE('Network Data'!B73," ","")&amp;") - "&amp;SUBSTITUTE('Network Data'!B73," ","")&amp;"_R - "&amp;SUBSTITUTE('Network Data'!B73," ","")&amp;"_EX", IF(AND('Network Data'!$C$6=0,'Network Data'!$C$7=1,'Network Data'!C73 = 0,'Network Data'!D73 = 1,'Network Data'!G73&gt;0,'Network Data'!F73=0),SUBSTITUTE('Network Data'!B73," ","")&amp;"_NPP"&amp;" = Flowfrom("&amp;SUBSTITUTE('Network Data'!B73," ","")&amp;") - "&amp;SUBSTITUTE('Network Data'!B73," ","")&amp;"_U - "&amp;SUBSTITUTE('Network Data'!B73," ","")&amp;"_EX", IF(AND('Network Data'!$C$6=1,'Network Data'!$C$7=0,'Network Data'!C73 = 0,'Network Data'!D73 = 1,'Network Data'!G73&gt;0,'Network Data'!F73=0),SUBSTITUTE('Network Data'!B73," ","")&amp;"_NPP"&amp;" = Flowfrom("&amp;SUBSTITUTE('Network Data'!B73," ","")&amp;") - "&amp;SUBSTITUTE('Network Data'!B73," ","")&amp;"_R", IF(AND('Network Data'!$C$6=0,'Network Data'!$C$7=0,'Network Data'!C73 = 0,'Network Data'!D73 = 1,'Network Data'!G73&gt;0,'Network Data'!F73=1),SUBSTITUTE('Network Data'!B73," ","")&amp;"_NPP"&amp;" = Flowfrom("&amp;SUBSTITUTE('Network Data'!B73," ","")&amp;") - "&amp;SUBSTITUTE('Network Data'!B73," ","")&amp;"_EX", IF(AND('Network Data'!$C$6=1,'Network Data'!$C$7=1,'Network Data'!C73 = 0,'Network Data'!D73 = 1,'Network Data'!G73&gt;0,'Network Data'!F73=0),SUBSTITUTE('Network Data'!B73," ","")&amp;"_NPP"&amp;" = Flowfrom("&amp;SUBSTITUTE('Network Data'!B73," ","")&amp;") - "&amp;SUBSTITUTE('Network Data'!B73," ","")&amp;"_R"&amp;" - "&amp;SUBSTITUTE('Network Data'!B73," ","")&amp;"_U", IF(AND('Network Data'!$C$6=0,'Network Data'!$C$7=0,'Network Data'!C73 = 0,'Network Data'!D73 = 1,'Network Data'!G73&gt;0,'Network Data'!F73=0),SUBSTITUTE('Network Data'!B73," ","")&amp;"_NPP"&amp;" = Flowfrom("&amp;SUBSTITUTE('Network Data'!B73," ","")&amp;") ", IF(AND('Network Data'!$C$6=1,'Network Data'!$C$7=1,'Network Data'!C73 = 0,'Network Data'!D73 = 0,'Network Data'!G73&gt;0,'Network Data'!F73=1),SUBSTITUTE('Network Data'!B73," ","")&amp;"_P"&amp;" = Flowfrom("&amp;SUBSTITUTE('Network Data'!B73," ","")&amp;") - "&amp;SUBSTITUTE('Network Data'!B73," ","")&amp;"_R"&amp;" - "&amp;SUBSTITUTE('Network Data'!B73," ","")&amp;"_U"&amp;" - "&amp;SUBSTITUTE('Network Data'!B73," ","")&amp;"_EX", IF(AND('Network Data'!$C$6=1,'Network Data'!$C$7=0,'Network Data'!C73 = 0,'Network Data'!D73 = 0,'Network Data'!G73&gt;0,'Network Data'!F73=1),SUBSTITUTE('Network Data'!B73," ","")&amp;"_P"&amp;" = Flowfrom("&amp;SUBSTITUTE('Network Data'!B73," ","")&amp;") - "&amp;SUBSTITUTE('Network Data'!B73," ","")&amp;"_R - "&amp;SUBSTITUTE('Network Data'!B73," ","")&amp;"_EX", IF(AND('Network Data'!$C$6=0,'Network Data'!$C$7=1,'Network Data'!C73 = 0,'Network Data'!D73 = 0,'Network Data'!G73&gt;0,'Network Data'!F73=0),SUBSTITUTE('Network Data'!B73," ","")&amp;"_P"&amp;" = Flowfrom("&amp;SUBSTITUTE('Network Data'!B73," ","")&amp;") - "&amp;SUBSTITUTE('Network Data'!B73," ","")&amp;"_U - "&amp;SUBSTITUTE('Network Data'!B73," ","")&amp;"_EX", IF(AND('Network Data'!$C$6=1,'Network Data'!$C$7=0,'Network Data'!C73 = 0,'Network Data'!D73 = 0,'Network Data'!G73&gt;0,'Network Data'!F73=0),SUBSTITUTE('Network Data'!B73," ","")&amp;"_P"&amp;" = Flowfrom("&amp;SUBSTITUTE('Network Data'!B73," ","")&amp;") - "&amp;SUBSTITUTE('Network Data'!B73," ","")&amp;"_R", IF(AND('Network Data'!$C$6=0,'Network Data'!$C$7=0,'Network Data'!C73 = 0,'Network Data'!D73 = 0,'Network Data'!G73&gt;0,'Network Data'!F73=1),SUBSTITUTE('Network Data'!B73," ","")&amp;"_P"&amp;" = Flowfrom("&amp;SUBSTITUTE('Network Data'!B73," ","")&amp;") - "&amp;SUBSTITUTE('Network Data'!B73," ","")&amp;"_EX", IF(AND('Network Data'!$C$6=1,'Network Data'!$C$7=1,'Network Data'!C73 = 0,'Network Data'!D73 = 0,'Network Data'!G73&gt;0,'Network Data'!F73=0),SUBSTITUTE('Network Data'!B73," ","")&amp;"_P"&amp;" = Flowfrom("&amp;SUBSTITUTE('Network Data'!B73," ","")&amp;") - "&amp;SUBSTITUTE('Network Data'!B73," ","")&amp;"_R"&amp;" - "&amp;SUBSTITUTE('Network Data'!B73," ","")&amp;"_U", IF(AND('Network Data'!$C$6=0,'Network Data'!$C$7=0,'Network Data'!C73 = 0,'Network Data'!D73 = 0,'Network Data'!G73&gt;0,'Network Data'!F73=0),SUBSTITUTE('Network Data'!B73," ","")&amp;"_P"&amp;" = Flowfrom("&amp;SUBSTITUTE('Network Data'!B73," ","")&amp;") ", ""))))))))))))))</f>
        <v/>
      </c>
      <c r="BD67" t="str">
        <f>IF(AND('Network Data'!$C$6=1,'Network Data'!$C$7=1,'Network Data'!C73 = 0, 'Network Data'!D73=1,'Network Data'!F73=1,'Network Data'!G73&gt;0), SUBSTITUTE('Network Data'!B73," ","")&amp;"_U"&amp;" = Flowto("&amp;SUBSTITUTE('Network Data'!B73," ","")&amp;") - "&amp;SUBSTITUTE('Network Data'!B73," ","")&amp;"_NPP"&amp;" - "&amp;SUBSTITUTE('Network Data'!B73," ","")&amp;"_R"&amp;" - "&amp;SUBSTITUTE('Network Data'!B73," ","")&amp;"_EX", IF(AND('Network Data'!$C$6=0,'Network Data'!$C$7=1,'Network Data'!C73 = 0, 'Network Data'!D73=1,'Network Data'!F73=1,'Network Data'!G73&gt;0), SUBSTITUTE('Network Data'!B73," ","")&amp;"_U"&amp;" = Flowto("&amp;SUBSTITUTE('Network Data'!B73," ","")&amp;") - "&amp;SUBSTITUTE('Network Data'!B73," ","")&amp;"_P"&amp;" - "&amp;SUBSTITUTE('Network Data'!B73," ","")&amp;"_EX", IF(AND('Network Data'!$C$6=0,'Network Data'!$C$7=1,'Network Data'!C73 = 0, 'Network Data'!D73=1,'Network Data'!F73=0,'Network Data'!G73&gt;0), SUBSTITUTE('Network Data'!B73," ","")&amp;"_U"&amp;" = Flowto("&amp;SUBSTITUTE('Network Data'!B73," ","")&amp;") - "&amp;SUBSTITUTE('Network Data'!B73," ","")&amp;"_P",IF(AND('Network Data'!$C$6=1,'Network Data'!$C$7=1,'Network Data'!C73 = 0, 'Network Data'!D73=0,'Network Data'!F73=1,'Network Data'!G73&gt;0), SUBSTITUTE('Network Data'!B73," ","")&amp;"_U"&amp;" = Flowto("&amp;SUBSTITUTE('Network Data'!B73," ","")&amp;") - "&amp;SUBSTITUTE('Network Data'!B73," ","")&amp;"_P"&amp;" - "&amp;SUBSTITUTE('Network Data'!B73," ","")&amp;"_R"&amp;" - "&amp;SUBSTITUTE('Network Data'!B73," ","")&amp;"_EX", IF(AND('Network Data'!$C$6=0,'Network Data'!$C$7=1,'Network Data'!C73 = 0, 'Network Data'!D73=0,'Network Data'!F73=1,'Network Data'!G73&gt;0), SUBSTITUTE('Network Data'!B73," ","")&amp;"_U"&amp;" = Flowto("&amp;SUBSTITUTE('Network Data'!B73," ","")&amp;") - "&amp;SUBSTITUTE('Network Data'!B73," ","")&amp;"_P"&amp;" - "&amp;SUBSTITUTE('Network Data'!B73," ","")&amp;"_EX", IF(AND('Network Data'!$C$6=0,'Network Data'!$C$7=1,'Network Data'!C73 = 0, 'Network Data'!D73=0,'Network Data'!F73=0,'Network Data'!G73&gt;0), SUBSTITUTE('Network Data'!B73," ","")&amp;"_U"&amp;" = Flowto("&amp;SUBSTITUTE('Network Data'!B73," ","")&amp;") - "&amp;SUBSTITUTE('Network Data'!B73," ","")&amp;"_P",IF(AND('Network Data'!$C$6=1,'Network Data'!$C$7=1,'Network Data'!C73 = 0, 'Network Data'!D73=0,'Network Data'!F73=0,'Network Data'!G73&gt;0), SUBSTITUTE('Network Data'!B73," ","")&amp;"_U"&amp;" = Flowto("&amp;SUBSTITUTE('Network Data'!B73," ","")&amp;") - "&amp;SUBSTITUTE('Network Data'!B73," ","")&amp;"_P - "&amp;SUBSTITUTE('Network Data'!B73," ","")&amp;"_R","")))))))</f>
        <v/>
      </c>
      <c r="BH67" t="str">
        <f>IF(AND('Network Data'!$C$6 = 1, 'Network Data'!C73 = 0, 'Network Data'!D73 = 0,'Network Data'!G73 &gt; 0, 'Network Data'!T73 &gt; 0),SUBSTITUTE('Network Data'!B73," ","")&amp;"_AE"&amp;" = "&amp;SUBSTITUTE('Network Data'!B73," ","")&amp;"_P"&amp;" + "&amp;SUBSTITUTE('Network Data'!B73," ","")&amp;"_R", IF(AND('Network Data'!$C$6 = 0, 'Network Data'!C73 = 0, 'Network Data'!D73 = 0,'Network Data'!G73 &gt; 0, 'Network Data'!T73 &gt; 0),SUBSTITUTE('Network Data'!B73," ","")&amp;" = "&amp;SUBSTITUTE('Network Data'!B73," ","")&amp;"_P",IF(AND('Network Data'!$C$6 = 1, 'Network Data'!C73 = 0, 'Network Data'!D73 = 0,'Network Data'!G73 &gt; 0, 'Network Data'!U73 &gt; 0),SUBSTITUTE('Network Data'!B73," ","")&amp;"_AE"&amp;" = "&amp;SUBSTITUTE('Network Data'!B73," ","")&amp;"_P"&amp;" + "&amp;SUBSTITUTE('Network Data'!B73," ","")&amp;"_R", IF(AND('Network Data'!$C$6 = 0, 'Network Data'!C73 = 0, 'Network Data'!D73 = 0,'Network Data'!G73 &gt; 0, 'Network Data'!U73 &gt; 0),SUBSTITUTE('Network Data'!B73," ","")&amp;" = "&amp;SUBSTITUTE('Network Data'!B73," ","")&amp;"_P",""))))</f>
        <v/>
      </c>
      <c r="BL67" t="str">
        <f xml:space="preserve"> IF('Network Data'!W73 &gt; 0, 'Network Data'!W73, "")</f>
        <v/>
      </c>
      <c r="BR67" t="str">
        <f>IF('Network Data'!V73&gt;0,SUBSTITUTE('Network Data'!V73, ",",""),"")</f>
        <v/>
      </c>
      <c r="BZ67" t="str">
        <f>IF(AND('Network Data'!$C$6=1,'Network Data'!C73=0,'Network Data'!D73=1,'Network Data'!G73&gt;0),SUBSTITUTE('Network Data'!B73," ","")&amp;"_GPP: CO2 -&gt; "&amp;SUBSTITUTE('Network Data'!B73," ",""),"")</f>
        <v/>
      </c>
      <c r="CB67" s="98"/>
      <c r="CD67" t="str">
        <f>IF(AND('Network Data'!$C$6 = 1,'Network Data'!C73 = 0, 'Network Data'!D73 = 1, 'Network Data'!G73 &gt; 0), SUBSTITUTE('Network Data'!B73, " ", "")&amp;"_R: "&amp;SUBSTITUTE('Network Data'!B73, " ", "")&amp;" -&gt; CO2", "")</f>
        <v/>
      </c>
      <c r="CE67" t="str">
        <f>IF(AND('Network Data'!$C$6 = 1,'Network Data'!C73 = 0, 'Network Data'!D73 = 0, 'Network Data'!G73 &gt; 0), SUBSTITUTE('Network Data'!B73, " ", "")&amp;"_R: "&amp;SUBSTITUTE('Network Data'!B73, " ", "")&amp;" -&gt; CO2", "")</f>
        <v/>
      </c>
      <c r="CG67" s="98"/>
      <c r="CI67" t="str">
        <f>IF(AND('Network Data'!C73 = 1, 'Network Data'!E73 = 1, 'Network Data'!G73 &gt; 0), SUBSTITUTE('Network Data'!B73, " ", "")&amp;"NLNode_IN: "&amp;SUBSTITUTE('Network Data'!B73, " ", "")&amp;"NLNodeInput -&gt; "&amp;SUBSTITUTE('Network Data'!B73, ",", "")&amp;"NLNode", IF(AND('Network Data'!C73 = 0, 'Network Data'!E73 = 1, 'Network Data'!G73 &gt; 0), SUBSTITUTE('Network Data'!B73, " ", "")&amp;"_IN: "&amp;SUBSTITUTE('Network Data'!B73, " ", "")&amp;"Input -&gt; "&amp;SUBSTITUTE('Network Data'!B73, ",", ""),""))</f>
        <v/>
      </c>
      <c r="CK67" s="98"/>
      <c r="CM67" t="str">
        <f>IF(AND('Network Data'!C73 = 1, 'Network Data'!F73 = 1, 'Network Data'!G73 &gt; 0), SUBSTITUTE('Network Data'!B73, " ", "")&amp;"NLNode_EX: "&amp;SUBSTITUTE('Network Data'!B73, " ", "")&amp;"NLNode -&gt; "&amp;SUBSTITUTE('Network Data'!B73, ",", "")&amp;"NLNodeExport", IF(AND('Network Data'!C73 = 0, 'Network Data'!F73 = 1, 'Network Data'!G73 &gt; 0), SUBSTITUTE('Network Data'!B73, " ", "")&amp;"_EX: "&amp;SUBSTITUTE('Network Data'!B73, " ", "")&amp;" -&gt; "&amp;SUBSTITUTE('Network Data'!B73, ",", "")&amp;"Export",""))</f>
        <v/>
      </c>
      <c r="CP67" t="str">
        <f>IF(AND('Network Data'!$C$6=1, 'Network Data'!C73=0,'Network Data'!D73=1,'Network Data'!G73&gt;0, 'Network Data'!L73&gt;0), SUBSTITUTE('Network Data'!B73," ",".")&amp;"_GPP &gt; "&amp;SUBSTITUTE('Network Data'!L73," ","."), IF(AND('Network Data'!$C$6=1, 'Network Data'!C73=0,'Network Data'!D73=0,'Network Data'!G73&gt;0, 'Network Data'!L73&gt;0), SUBSTITUTE('Network Data'!B73," ",".")&amp;"Q &gt; "&amp;SUBSTITUTE('Network Data'!L73," ","."), IF(AND('Network Data'!$C$6=0, 'Network Data'!C73=0,'Network Data'!D73=0,'Network Data'!G73&gt;0, 'Network Data'!L73&gt;0), SUBSTITUTE('Network Data'!B73," ",".")&amp;"Q &gt; "&amp;SUBSTITUTE('Network Data'!L73," ","."),"")))</f>
        <v/>
      </c>
      <c r="CQ67" t="str">
        <f>IF(AND('Network Data'!$C$6=1, 'Network Data'!C73=0,'Network Data'!D73=0,'Network Data'!G73&gt;0, 'Network Data'!L73&gt;0), SUBSTITUTE('Network Data'!B73," ",".")&amp;"Q &gt; "&amp;SUBSTITUTE('Network Data'!L73," ","."), IF(AND('Network Data'!$C$6=0, 'Network Data'!C73=0,'Network Data'!D73=0,'Network Data'!G73&gt;0, 'Network Data'!L73&gt;0), SUBSTITUTE('Network Data'!B73," ",".")&amp;"Q &gt; "&amp;SUBSTITUTE('Network Data'!L73," ","."),""))</f>
        <v/>
      </c>
      <c r="CR67" t="str">
        <f>IF(AND('Network Data'!$C$6=1, 'Network Data'!C73=0,'Network Data'!D73=1,'Network Data'!G73&gt;0, 'Network Data'!M73&gt;0), SUBSTITUTE('Network Data'!B73," ",".")&amp;"_GPP &lt; "&amp;SUBSTITUTE('Network Data'!M73," ","."),"")</f>
        <v/>
      </c>
      <c r="CS67" t="str">
        <f>IF(AND('Network Data'!$C$6=1, 'Network Data'!C73=0,'Network Data'!D73=0,'Network Data'!G73&gt;0, 'Network Data'!M73&gt;0), SUBSTITUTE('Network Data'!B73," ",".")&amp;"Q &lt; "&amp;SUBSTITUTE('Network Data'!M73," ","."),IF(AND('Network Data'!$C$6=0, 'Network Data'!C73=0,'Network Data'!D73=0,'Network Data'!G73&gt;0, 'Network Data'!M73&gt;0), SUBSTITUTE('Network Data'!B73," ",".")&amp;"Q &lt; "&amp;SUBSTITUTE('Network Data'!M73," ","."),""))</f>
        <v/>
      </c>
      <c r="CT67" t="str">
        <f>IF('Network Data'!M73&lt;'Network Data'!L73, "Warning, incompatible constraint", "" )</f>
        <v/>
      </c>
      <c r="CU67" t="str">
        <f>IF(AND('Network Data'!$C$6=1, 'Network Data'!C73 = 0, 'Network Data'!D73 = 1, 'Network Data'!G73 &gt; 0, 'Network Data'!N73&gt;0), SUBSTITUTE('Network Data'!B73, " ", ".")&amp;"_NPP"&amp;" &gt; "&amp;SUBSTITUTE('Network Data'!N73, ",","."), "")</f>
        <v/>
      </c>
      <c r="CV67" t="str">
        <f>IF(AND('Network Data'!$C$6=1, 'Network Data'!C73 = 0, 'Network Data'!D73 = 0, 'Network Data'!G73 &gt; 0, 'Network Data'!N73&gt;0), SUBSTITUTE('Network Data'!B73, " ", ".")&amp;"_P"&amp;" &gt; "&amp;SUBSTITUTE('Network Data'!N73, ",","."), IF(AND('Network Data'!$C$6=0, 'Network Data'!C73 = 0, 'Network Data'!G73 &gt; 0, 'Network Data'!N73&gt;0), SUBSTITUTE('Network Data'!B73, " ", ".")&amp;"_P"&amp;" &gt; "&amp;SUBSTITUTE('Network Data'!N73, ",","."),""))</f>
        <v/>
      </c>
      <c r="CW67" t="str">
        <f>IF(AND('Network Data'!$C$6=1, 'Network Data'!C73 = 0, 'Network Data'!D73 = 1, 'Network Data'!G73 &gt; 0, 'Network Data'!O73&gt;0), SUBSTITUTE('Network Data'!B73, " ", ".")&amp;"_NPP"&amp;" &lt; "&amp;SUBSTITUTE('Network Data'!O73, ",","."), "")</f>
        <v/>
      </c>
      <c r="CX67" t="str">
        <f>IF(AND('Network Data'!$C$6=1, 'Network Data'!C73 = 0, 'Network Data'!D73 = 0, 'Network Data'!G73 &gt; 0, 'Network Data'!O73&gt;0), SUBSTITUTE('Network Data'!B73, " ", ".")&amp;"_P"&amp;" &lt; "&amp;SUBSTITUTE('Network Data'!O73, ",","."), IF(AND('Network Data'!$C$6=0, 'Network Data'!C73 = 0, 'Network Data'!G73 &gt; 0, 'Network Data'!O73&gt;0), SUBSTITUTE('Network Data'!B73, " ", ".")&amp;"_P"&amp;" &lt; "&amp;SUBSTITUTE('Network Data'!O73, ",","."),""))</f>
        <v/>
      </c>
      <c r="CY67" t="str">
        <f>IF('Network Data'!O73&lt;'Network Data'!N73, "Warning, incompatible constraint", "" )</f>
        <v/>
      </c>
      <c r="CZ67" t="str">
        <f>IF(AND('Network Data'!$C$6 = 1, 'Network Data'!C73 = 0, 'Network Data'!D73 = 1, 'Network Data'!G73 &gt; 0, 'Network Data'!P73 &gt; 0), SUBSTITUTE('Network Data'!B73, " ", ".")&amp;"_R &gt; "&amp;SUBSTITUTE('Network Data'!P73, ",","."),"")</f>
        <v/>
      </c>
      <c r="DA67" t="str">
        <f>IF(AND('Network Data'!$C$6 = 1, 'Network Data'!C73 = 0, 'Network Data'!D73 = 0, 'Network Data'!G73 &gt; 0, 'Network Data'!P73 &gt; 0), SUBSTITUTE('Network Data'!B73, " ", ".")&amp;"_R &gt; "&amp;SUBSTITUTE('Network Data'!P73, ",","."),"")</f>
        <v/>
      </c>
      <c r="DB67" t="str">
        <f>IF(AND('Network Data'!$C$6 = 1, 'Network Data'!C73 = 0, 'Network Data'!D73 = 1, 'Network Data'!G73 &gt; 0, 'Network Data'!Q73 &gt; 0), SUBSTITUTE('Network Data'!B73, " ", ".")&amp;"_R &lt; "&amp;SUBSTITUTE('Network Data'!Q73, ",","."),"")</f>
        <v/>
      </c>
      <c r="DC67" t="str">
        <f>IF(AND('Network Data'!$C$6 = 1, 'Network Data'!C73 = 0, 'Network Data'!D73 = 0, 'Network Data'!G73 &gt; 0, 'Network Data'!Q73 &gt; 0), SUBSTITUTE('Network Data'!B73, " ", ".")&amp;"_R &lt; "&amp;SUBSTITUTE('Network Data'!Q73, ",","."),"")</f>
        <v/>
      </c>
      <c r="DD67" t="str">
        <f>IF(AND('Network Data'!$C$7 = 1, 'Network Data'!C73 = 0, 'Network Data'!D73 =1, 'Network Data'!G73 &gt; 0, 'Network Data'!R73 &gt; 0), SUBSTITUTE('Network Data'!B73, ",",".")&amp;"_U &gt; "&amp;SUBSTITUTE('Network Data'!R73, ",","."),"")</f>
        <v/>
      </c>
      <c r="DE67" t="str">
        <f>IF(AND('Network Data'!$C$7 = 1, 'Network Data'!C73 = 0, 'Network Data'!D73 =0, 'Network Data'!G73 &gt; 0, 'Network Data'!R73 &gt; 0), SUBSTITUTE('Network Data'!B73, ",",".")&amp;"_U &gt; "&amp;SUBSTITUTE('Network Data'!R73, ",","."),"")</f>
        <v/>
      </c>
      <c r="DF67" t="str">
        <f>IF(AND('Network Data'!$C$7 = 1, 'Network Data'!C73 = 0, 'Network Data'!D73 = 1, 'Network Data'!G73 &gt; 0, 'Network Data'!S73 &gt; 0), SUBSTITUTE('Network Data'!B73, ",",".")&amp;"_U &lt; "&amp;SUBSTITUTE('Network Data'!S73, ",","."),"")</f>
        <v/>
      </c>
      <c r="DG67" t="str">
        <f>IF(AND('Network Data'!$C$7 = 1, 'Network Data'!C73 = 0, 'Network Data'!D73 = 0, 'Network Data'!G73 &gt; 0, 'Network Data'!S73 &gt; 0), SUBSTITUTE('Network Data'!B73, ",",".")&amp;"_U &lt; "&amp;SUBSTITUTE('Network Data'!S73, ",","."),"")</f>
        <v/>
      </c>
      <c r="DJ67" t="str">
        <f>IF(AND('Network Data'!C73 = 0, 'Network Data'!E73 = 1,'Network Data'!G73 &gt; 0, 'Network Data'!H73 &gt; 0), SUBSTITUTE('Network Data'!B73, " ", ".")&amp;"_IN &gt; "&amp;SUBSTITUTE('Network Data'!H73,",","."), IF(AND('Network Data'!C73 = 1, 'Network Data'!E73 = 1,'Network Data'!G73 &gt; 0, 'Network Data'!H73 &gt; 0), SUBSTITUTE('Network Data'!B73, " ", ".")&amp;"NLNode_IN &gt; "&amp;SUBSTITUTE('Network Data'!H73,",","."), ""))</f>
        <v/>
      </c>
      <c r="DL67" t="str">
        <f>IF(AND('Network Data'!C73 = 0, 'Network Data'!E73 = 1,'Network Data'!G73 &gt; 0, 'Network Data'!I73 &gt; 0), SUBSTITUTE('Network Data'!B73, " ", ".")&amp;"_IN &lt; "&amp;SUBSTITUTE('Network Data'!I73,",","."), IF(AND('Network Data'!C73 = 1, 'Network Data'!E73 = 1,'Network Data'!G73 &gt; 0, 'Network Data'!H73 &gt; 0), SUBSTITUTE('Network Data'!B73, " ", ".")&amp;"NLNode_IN &lt; "&amp;SUBSTITUTE('Network Data'!I73,",","."), ""))</f>
        <v/>
      </c>
      <c r="DP67" t="str">
        <f>IF(AND('Network Data'!C73 = 0, 'Network Data'!F73 = 1,'Network Data'!G73 &gt; 0, 'Network Data'!J73 &gt; 0), SUBSTITUTE('Network Data'!B73, " ", ".")&amp;"_EX &gt; "&amp;SUBSTITUTE('Network Data'!J73,",","."), IF(AND('Network Data'!C73 = 1, 'Network Data'!F73 = 1,'Network Data'!G73 &gt; 0, 'Network Data'!J73 &gt; 0), SUBSTITUTE('Network Data'!B73, " ", ".")&amp;"NLNode_EX &gt; "&amp;SUBSTITUTE('Network Data'!J73,",","."), ""))</f>
        <v/>
      </c>
      <c r="DR67" t="str">
        <f>IF(AND('Network Data'!C73 = 0, 'Network Data'!F73 = 1,'Network Data'!G73 &gt; 0, 'Network Data'!K73 &gt; 0), SUBSTITUTE('Network Data'!B73, " ", ".")&amp;"_EX &lt; "&amp;SUBSTITUTE('Network Data'!K73,",","."), IF(AND('Network Data'!C73 = 1, 'Network Data'!F73 = 1,'Network Data'!G73 &gt; 0, 'Network Data'!K73 &gt; 0), SUBSTITUTE('Network Data'!B73, " ", ".")&amp;"NLNode_EX &lt; "&amp;SUBSTITUTE('Network Data'!K73,",","."), ""))</f>
        <v/>
      </c>
      <c r="DV67" t="str">
        <f>IF(AND('Network Data'!C73=0, 'Network Data'!D73=0, 'Network Data'!G73&gt;0, 'Network Data'!T73&gt;0), SUBSTITUTE('Network Data'!B73," ",".")&amp;"_AE &gt; "&amp;SUBSTITUTE('Network Data'!T73,",","."),"")</f>
        <v/>
      </c>
      <c r="DW67" t="str">
        <f>IF(AND('Network Data'!C73=0, 'Network Data'!D73=0, 'Network Data'!G73&gt;0, 'Network Data'!U73&gt;0), SUBSTITUTE('Network Data'!B73," ",".")&amp;"_AE &lt; "&amp;SUBSTITUTE('Network Data'!U73,",","."),"")</f>
        <v/>
      </c>
      <c r="EA67" t="str">
        <f>IF(AND('Network Data'!X73 &gt;0), 'Network Data'!X73, "")</f>
        <v/>
      </c>
      <c r="EB67" s="22"/>
      <c r="EC67" s="22"/>
      <c r="FD67"/>
      <c r="FE67"/>
      <c r="FF67"/>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row>
    <row r="68" spans="1:218" x14ac:dyDescent="0.3">
      <c r="A68" s="7">
        <v>63</v>
      </c>
      <c r="B68" t="str">
        <f>IF(AND('Network Data'!C74 = 0, 'Network Data'!G74 &gt;0), SUBSTITUTE('Network Data'!B74, " ", ""), IF(AND('Network Data'!C74 = 1, 'Network Data'!G74 &gt; 0), SUBSTITUTE('Network Data'!B74&amp;"NLNode", " ",""), ""))</f>
        <v/>
      </c>
      <c r="H68" s="98"/>
      <c r="AE68" t="str">
        <f>IF(AND('Network Data'!C74 = 0, 'Network Data'!G74 &gt;0), SUBSTITUTE('Network Data'!B74, " ", "")&amp;" = "&amp;SUBSTITUTE('Network Data'!G74, ",", "."), "")</f>
        <v/>
      </c>
      <c r="AF68" t="str">
        <f>IF(AND('Network Data'!C74 = 1, 'Network Data'!G74 &gt;0), SUBSTITUTE('Network Data'!B74, " ", "")&amp;"NLNode"&amp;" = "&amp;SUBSTITUTE('Network Data'!G74, ",", "."), "")</f>
        <v/>
      </c>
      <c r="AM68" t="str">
        <f>IF(AND('Network Data'!C74 = 0, 'Network Data'!G74 &gt; 0, 'Network Data'!E74 = 1), SUBSTITUTE('Network Data'!B74, " ", "")&amp;"Input", IF(AND('Network Data'!C74 = 1, 'Network Data'!G74 &gt; 0, 'Network Data'!E74 = 1), SUBSTITUTE('Network Data'!B74, " ", "")&amp;"NLNodeInput",""))</f>
        <v/>
      </c>
      <c r="AN68" t="str">
        <f>IF(AND('Network Data'!C74 = 0, 'Network Data'!G74 &gt; 0, 'Network Data'!F74 = 1), SUBSTITUTE('Network Data'!B74, " ", "")&amp;"Export", IF(AND('Network Data'!C74 = 1, 'Network Data'!G74 &gt; 0, 'Network Data'!F74 = 1), SUBSTITUTE('Network Data'!B74, " ", "")&amp;"NLNodeExport",""))</f>
        <v/>
      </c>
      <c r="AV68" t="str">
        <f>IF(AND('Network Data'!$C$6=1, 'Network Data'!C74 = 0, 'Network Data'!D74=1,'Network Data'!G74&gt;0,'Network Data'!E74=1), SUBSTITUTE('Network Data'!B74," ","")&amp;"_GPP"&amp;" = "&amp;"Flowto("&amp;SUBSTITUTE('Network Data'!B74," ","")&amp;")"&amp;" - "&amp;SUBSTITUTE('Network Data'!B74," ","")&amp;"_IN", IF(AND('Network Data'!$C$6=1, 'Network Data'!C74 = 0, 'Network Data'!D74=1,'Network Data'!G74&gt;0,'Network Data'!E74=0), SUBSTITUTE('Network Data'!B74," ","")&amp;"_GPP"&amp;" = "&amp;"Flowto("&amp;SUBSTITUTE('Network Data'!B74," ","")&amp;")", IF(OR('Network Data'!$C$6=1, 'Network Data'!$C$6=0), IF(AND('Network Data'!C74 = 0,'Network Data'!G74&gt;0,'Network Data'!E74=1), SUBSTITUTE('Network Data'!B74," ","")&amp;"_Q"&amp;" = "&amp;"Flowto("&amp;SUBSTITUTE('Network Data'!B74," ","")&amp;")"&amp;" - "&amp;SUBSTITUTE('Network Data'!B74," ","")&amp;"_IN", IF(AND('Network Data'!C74 = 0,'Network Data'!G74&gt;0,'Network Data'!E74=0), SUBSTITUTE('Network Data'!B74," ","")&amp;"_Q"&amp;" = "&amp;"Flowto("&amp;SUBSTITUTE('Network Data'!B74," ","")&amp;")","")))))</f>
        <v/>
      </c>
      <c r="AZ68" t="str">
        <f>IF(AND('Network Data'!$C$6=1,'Network Data'!$C$7=1,'Network Data'!C74 = 0,'Network Data'!D74 = 1,'Network Data'!G74&gt;0,'Network Data'!F74=1),SUBSTITUTE('Network Data'!B74," ","")&amp;"_NPP"&amp;" = Flowfrom("&amp;SUBSTITUTE('Network Data'!B74," ","")&amp;") - "&amp;SUBSTITUTE('Network Data'!B74," ","")&amp;"_R"&amp;" - "&amp;SUBSTITUTE('Network Data'!B74," ","")&amp;"_U"&amp;" - "&amp;SUBSTITUTE('Network Data'!B74," ","")&amp;"_EX", IF(AND('Network Data'!$C$6=1,'Network Data'!$C$7=0,'Network Data'!C74 = 0,'Network Data'!D74 = 1,'Network Data'!G74&gt;0,'Network Data'!F74=1),SUBSTITUTE('Network Data'!B74," ","")&amp;"_NPP"&amp;" = Flowfrom("&amp;SUBSTITUTE('Network Data'!B74," ","")&amp;") - "&amp;SUBSTITUTE('Network Data'!B74," ","")&amp;"_R - "&amp;SUBSTITUTE('Network Data'!B74," ","")&amp;"_EX", IF(AND('Network Data'!$C$6=0,'Network Data'!$C$7=1,'Network Data'!C74 = 0,'Network Data'!D74 = 1,'Network Data'!G74&gt;0,'Network Data'!F74=0),SUBSTITUTE('Network Data'!B74," ","")&amp;"_NPP"&amp;" = Flowfrom("&amp;SUBSTITUTE('Network Data'!B74," ","")&amp;") - "&amp;SUBSTITUTE('Network Data'!B74," ","")&amp;"_U - "&amp;SUBSTITUTE('Network Data'!B74," ","")&amp;"_EX", IF(AND('Network Data'!$C$6=1,'Network Data'!$C$7=0,'Network Data'!C74 = 0,'Network Data'!D74 = 1,'Network Data'!G74&gt;0,'Network Data'!F74=0),SUBSTITUTE('Network Data'!B74," ","")&amp;"_NPP"&amp;" = Flowfrom("&amp;SUBSTITUTE('Network Data'!B74," ","")&amp;") - "&amp;SUBSTITUTE('Network Data'!B74," ","")&amp;"_R", IF(AND('Network Data'!$C$6=0,'Network Data'!$C$7=0,'Network Data'!C74 = 0,'Network Data'!D74 = 1,'Network Data'!G74&gt;0,'Network Data'!F74=1),SUBSTITUTE('Network Data'!B74," ","")&amp;"_NPP"&amp;" = Flowfrom("&amp;SUBSTITUTE('Network Data'!B74," ","")&amp;") - "&amp;SUBSTITUTE('Network Data'!B74," ","")&amp;"_EX", IF(AND('Network Data'!$C$6=1,'Network Data'!$C$7=1,'Network Data'!C74 = 0,'Network Data'!D74 = 1,'Network Data'!G74&gt;0,'Network Data'!F74=0),SUBSTITUTE('Network Data'!B74," ","")&amp;"_NPP"&amp;" = Flowfrom("&amp;SUBSTITUTE('Network Data'!B74," ","")&amp;") - "&amp;SUBSTITUTE('Network Data'!B74," ","")&amp;"_R"&amp;" - "&amp;SUBSTITUTE('Network Data'!B74," ","")&amp;"_U", IF(AND('Network Data'!$C$6=0,'Network Data'!$C$7=0,'Network Data'!C74 = 0,'Network Data'!D74 = 1,'Network Data'!G74&gt;0,'Network Data'!F74=0),SUBSTITUTE('Network Data'!B74," ","")&amp;"_NPP"&amp;" = Flowfrom("&amp;SUBSTITUTE('Network Data'!B74," ","")&amp;") ", IF(AND('Network Data'!$C$6=1,'Network Data'!$C$7=1,'Network Data'!C74 = 0,'Network Data'!D74 = 0,'Network Data'!G74&gt;0,'Network Data'!F74=1),SUBSTITUTE('Network Data'!B74," ","")&amp;"_P"&amp;" = Flowfrom("&amp;SUBSTITUTE('Network Data'!B74," ","")&amp;") - "&amp;SUBSTITUTE('Network Data'!B74," ","")&amp;"_R"&amp;" - "&amp;SUBSTITUTE('Network Data'!B74," ","")&amp;"_U"&amp;" - "&amp;SUBSTITUTE('Network Data'!B74," ","")&amp;"_EX", IF(AND('Network Data'!$C$6=1,'Network Data'!$C$7=0,'Network Data'!C74 = 0,'Network Data'!D74 = 0,'Network Data'!G74&gt;0,'Network Data'!F74=1),SUBSTITUTE('Network Data'!B74," ","")&amp;"_P"&amp;" = Flowfrom("&amp;SUBSTITUTE('Network Data'!B74," ","")&amp;") - "&amp;SUBSTITUTE('Network Data'!B74," ","")&amp;"_R - "&amp;SUBSTITUTE('Network Data'!B74," ","")&amp;"_EX", IF(AND('Network Data'!$C$6=0,'Network Data'!$C$7=1,'Network Data'!C74 = 0,'Network Data'!D74 = 0,'Network Data'!G74&gt;0,'Network Data'!F74=0),SUBSTITUTE('Network Data'!B74," ","")&amp;"_P"&amp;" = Flowfrom("&amp;SUBSTITUTE('Network Data'!B74," ","")&amp;") - "&amp;SUBSTITUTE('Network Data'!B74," ","")&amp;"_U - "&amp;SUBSTITUTE('Network Data'!B74," ","")&amp;"_EX", IF(AND('Network Data'!$C$6=1,'Network Data'!$C$7=0,'Network Data'!C74 = 0,'Network Data'!D74 = 0,'Network Data'!G74&gt;0,'Network Data'!F74=0),SUBSTITUTE('Network Data'!B74," ","")&amp;"_P"&amp;" = Flowfrom("&amp;SUBSTITUTE('Network Data'!B74," ","")&amp;") - "&amp;SUBSTITUTE('Network Data'!B74," ","")&amp;"_R", IF(AND('Network Data'!$C$6=0,'Network Data'!$C$7=0,'Network Data'!C74 = 0,'Network Data'!D74 = 0,'Network Data'!G74&gt;0,'Network Data'!F74=1),SUBSTITUTE('Network Data'!B74," ","")&amp;"_P"&amp;" = Flowfrom("&amp;SUBSTITUTE('Network Data'!B74," ","")&amp;") - "&amp;SUBSTITUTE('Network Data'!B74," ","")&amp;"_EX", IF(AND('Network Data'!$C$6=1,'Network Data'!$C$7=1,'Network Data'!C74 = 0,'Network Data'!D74 = 0,'Network Data'!G74&gt;0,'Network Data'!F74=0),SUBSTITUTE('Network Data'!B74," ","")&amp;"_P"&amp;" = Flowfrom("&amp;SUBSTITUTE('Network Data'!B74," ","")&amp;") - "&amp;SUBSTITUTE('Network Data'!B74," ","")&amp;"_R"&amp;" - "&amp;SUBSTITUTE('Network Data'!B74," ","")&amp;"_U", IF(AND('Network Data'!$C$6=0,'Network Data'!$C$7=0,'Network Data'!C74 = 0,'Network Data'!D74 = 0,'Network Data'!G74&gt;0,'Network Data'!F74=0),SUBSTITUTE('Network Data'!B74," ","")&amp;"_P"&amp;" = Flowfrom("&amp;SUBSTITUTE('Network Data'!B74," ","")&amp;") ", ""))))))))))))))</f>
        <v/>
      </c>
      <c r="BD68" t="str">
        <f>IF(AND('Network Data'!$C$6=1,'Network Data'!$C$7=1,'Network Data'!C74 = 0, 'Network Data'!D74=1,'Network Data'!F74=1,'Network Data'!G74&gt;0), SUBSTITUTE('Network Data'!B74," ","")&amp;"_U"&amp;" = Flowto("&amp;SUBSTITUTE('Network Data'!B74," ","")&amp;") - "&amp;SUBSTITUTE('Network Data'!B74," ","")&amp;"_NPP"&amp;" - "&amp;SUBSTITUTE('Network Data'!B74," ","")&amp;"_R"&amp;" - "&amp;SUBSTITUTE('Network Data'!B74," ","")&amp;"_EX", IF(AND('Network Data'!$C$6=0,'Network Data'!$C$7=1,'Network Data'!C74 = 0, 'Network Data'!D74=1,'Network Data'!F74=1,'Network Data'!G74&gt;0), SUBSTITUTE('Network Data'!B74," ","")&amp;"_U"&amp;" = Flowto("&amp;SUBSTITUTE('Network Data'!B74," ","")&amp;") - "&amp;SUBSTITUTE('Network Data'!B74," ","")&amp;"_P"&amp;" - "&amp;SUBSTITUTE('Network Data'!B74," ","")&amp;"_EX", IF(AND('Network Data'!$C$6=0,'Network Data'!$C$7=1,'Network Data'!C74 = 0, 'Network Data'!D74=1,'Network Data'!F74=0,'Network Data'!G74&gt;0), SUBSTITUTE('Network Data'!B74," ","")&amp;"_U"&amp;" = Flowto("&amp;SUBSTITUTE('Network Data'!B74," ","")&amp;") - "&amp;SUBSTITUTE('Network Data'!B74," ","")&amp;"_P",IF(AND('Network Data'!$C$6=1,'Network Data'!$C$7=1,'Network Data'!C74 = 0, 'Network Data'!D74=0,'Network Data'!F74=1,'Network Data'!G74&gt;0), SUBSTITUTE('Network Data'!B74," ","")&amp;"_U"&amp;" = Flowto("&amp;SUBSTITUTE('Network Data'!B74," ","")&amp;") - "&amp;SUBSTITUTE('Network Data'!B74," ","")&amp;"_P"&amp;" - "&amp;SUBSTITUTE('Network Data'!B74," ","")&amp;"_R"&amp;" - "&amp;SUBSTITUTE('Network Data'!B74," ","")&amp;"_EX", IF(AND('Network Data'!$C$6=0,'Network Data'!$C$7=1,'Network Data'!C74 = 0, 'Network Data'!D74=0,'Network Data'!F74=1,'Network Data'!G74&gt;0), SUBSTITUTE('Network Data'!B74," ","")&amp;"_U"&amp;" = Flowto("&amp;SUBSTITUTE('Network Data'!B74," ","")&amp;") - "&amp;SUBSTITUTE('Network Data'!B74," ","")&amp;"_P"&amp;" - "&amp;SUBSTITUTE('Network Data'!B74," ","")&amp;"_EX", IF(AND('Network Data'!$C$6=0,'Network Data'!$C$7=1,'Network Data'!C74 = 0, 'Network Data'!D74=0,'Network Data'!F74=0,'Network Data'!G74&gt;0), SUBSTITUTE('Network Data'!B74," ","")&amp;"_U"&amp;" = Flowto("&amp;SUBSTITUTE('Network Data'!B74," ","")&amp;") - "&amp;SUBSTITUTE('Network Data'!B74," ","")&amp;"_P",IF(AND('Network Data'!$C$6=1,'Network Data'!$C$7=1,'Network Data'!C74 = 0, 'Network Data'!D74=0,'Network Data'!F74=0,'Network Data'!G74&gt;0), SUBSTITUTE('Network Data'!B74," ","")&amp;"_U"&amp;" = Flowto("&amp;SUBSTITUTE('Network Data'!B74," ","")&amp;") - "&amp;SUBSTITUTE('Network Data'!B74," ","")&amp;"_P - "&amp;SUBSTITUTE('Network Data'!B74," ","")&amp;"_R","")))))))</f>
        <v/>
      </c>
      <c r="BH68" t="str">
        <f>IF(AND('Network Data'!$C$6 = 1, 'Network Data'!C74 = 0, 'Network Data'!D74 = 0,'Network Data'!G74 &gt; 0, 'Network Data'!T74 &gt; 0),SUBSTITUTE('Network Data'!B74," ","")&amp;"_AE"&amp;" = "&amp;SUBSTITUTE('Network Data'!B74," ","")&amp;"_P"&amp;" + "&amp;SUBSTITUTE('Network Data'!B74," ","")&amp;"_R", IF(AND('Network Data'!$C$6 = 0, 'Network Data'!C74 = 0, 'Network Data'!D74 = 0,'Network Data'!G74 &gt; 0, 'Network Data'!T74 &gt; 0),SUBSTITUTE('Network Data'!B74," ","")&amp;" = "&amp;SUBSTITUTE('Network Data'!B74," ","")&amp;"_P",IF(AND('Network Data'!$C$6 = 1, 'Network Data'!C74 = 0, 'Network Data'!D74 = 0,'Network Data'!G74 &gt; 0, 'Network Data'!U74 &gt; 0),SUBSTITUTE('Network Data'!B74," ","")&amp;"_AE"&amp;" = "&amp;SUBSTITUTE('Network Data'!B74," ","")&amp;"_P"&amp;" + "&amp;SUBSTITUTE('Network Data'!B74," ","")&amp;"_R", IF(AND('Network Data'!$C$6 = 0, 'Network Data'!C74 = 0, 'Network Data'!D74 = 0,'Network Data'!G74 &gt; 0, 'Network Data'!U74 &gt; 0),SUBSTITUTE('Network Data'!B74," ","")&amp;" = "&amp;SUBSTITUTE('Network Data'!B74," ","")&amp;"_P",""))))</f>
        <v/>
      </c>
      <c r="BL68" t="str">
        <f xml:space="preserve"> IF('Network Data'!W74 &gt; 0, 'Network Data'!W74, "")</f>
        <v/>
      </c>
      <c r="BR68" t="str">
        <f>IF('Network Data'!V74&gt;0,SUBSTITUTE('Network Data'!V74, ",",""),"")</f>
        <v/>
      </c>
      <c r="BZ68" t="str">
        <f>IF(AND('Network Data'!$C$6=1,'Network Data'!C74=0,'Network Data'!D74=1,'Network Data'!G74&gt;0),SUBSTITUTE('Network Data'!B74," ","")&amp;"_GPP: CO2 -&gt; "&amp;SUBSTITUTE('Network Data'!B74," ",""),"")</f>
        <v/>
      </c>
      <c r="CB68" s="98"/>
      <c r="CD68" t="str">
        <f>IF(AND('Network Data'!$C$6 = 1,'Network Data'!C74 = 0, 'Network Data'!D74 = 1, 'Network Data'!G74 &gt; 0), SUBSTITUTE('Network Data'!B74, " ", "")&amp;"_R: "&amp;SUBSTITUTE('Network Data'!B74, " ", "")&amp;" -&gt; CO2", "")</f>
        <v/>
      </c>
      <c r="CE68" t="str">
        <f>IF(AND('Network Data'!$C$6 = 1,'Network Data'!C74 = 0, 'Network Data'!D74 = 0, 'Network Data'!G74 &gt; 0), SUBSTITUTE('Network Data'!B74, " ", "")&amp;"_R: "&amp;SUBSTITUTE('Network Data'!B74, " ", "")&amp;" -&gt; CO2", "")</f>
        <v/>
      </c>
      <c r="CG68" s="98"/>
      <c r="CI68" t="str">
        <f>IF(AND('Network Data'!C74 = 1, 'Network Data'!E74 = 1, 'Network Data'!G74 &gt; 0), SUBSTITUTE('Network Data'!B74, " ", "")&amp;"NLNode_IN: "&amp;SUBSTITUTE('Network Data'!B74, " ", "")&amp;"NLNodeInput -&gt; "&amp;SUBSTITUTE('Network Data'!B74, ",", "")&amp;"NLNode", IF(AND('Network Data'!C74 = 0, 'Network Data'!E74 = 1, 'Network Data'!G74 &gt; 0), SUBSTITUTE('Network Data'!B74, " ", "")&amp;"_IN: "&amp;SUBSTITUTE('Network Data'!B74, " ", "")&amp;"Input -&gt; "&amp;SUBSTITUTE('Network Data'!B74, ",", ""),""))</f>
        <v/>
      </c>
      <c r="CK68" s="98"/>
      <c r="CM68" t="str">
        <f>IF(AND('Network Data'!C74 = 1, 'Network Data'!F74 = 1, 'Network Data'!G74 &gt; 0), SUBSTITUTE('Network Data'!B74, " ", "")&amp;"NLNode_EX: "&amp;SUBSTITUTE('Network Data'!B74, " ", "")&amp;"NLNode -&gt; "&amp;SUBSTITUTE('Network Data'!B74, ",", "")&amp;"NLNodeExport", IF(AND('Network Data'!C74 = 0, 'Network Data'!F74 = 1, 'Network Data'!G74 &gt; 0), SUBSTITUTE('Network Data'!B74, " ", "")&amp;"_EX: "&amp;SUBSTITUTE('Network Data'!B74, " ", "")&amp;" -&gt; "&amp;SUBSTITUTE('Network Data'!B74, ",", "")&amp;"Export",""))</f>
        <v/>
      </c>
      <c r="CP68" t="str">
        <f>IF(AND('Network Data'!$C$6=1, 'Network Data'!C74=0,'Network Data'!D74=1,'Network Data'!G74&gt;0, 'Network Data'!L74&gt;0), SUBSTITUTE('Network Data'!B74," ",".")&amp;"_GPP &gt; "&amp;SUBSTITUTE('Network Data'!L74," ","."), IF(AND('Network Data'!$C$6=1, 'Network Data'!C74=0,'Network Data'!D74=0,'Network Data'!G74&gt;0, 'Network Data'!L74&gt;0), SUBSTITUTE('Network Data'!B74," ",".")&amp;"Q &gt; "&amp;SUBSTITUTE('Network Data'!L74," ","."), IF(AND('Network Data'!$C$6=0, 'Network Data'!C74=0,'Network Data'!D74=0,'Network Data'!G74&gt;0, 'Network Data'!L74&gt;0), SUBSTITUTE('Network Data'!B74," ",".")&amp;"Q &gt; "&amp;SUBSTITUTE('Network Data'!L74," ","."),"")))</f>
        <v/>
      </c>
      <c r="CQ68" t="str">
        <f>IF(AND('Network Data'!$C$6=1, 'Network Data'!C74=0,'Network Data'!D74=0,'Network Data'!G74&gt;0, 'Network Data'!L74&gt;0), SUBSTITUTE('Network Data'!B74," ",".")&amp;"Q &gt; "&amp;SUBSTITUTE('Network Data'!L74," ","."), IF(AND('Network Data'!$C$6=0, 'Network Data'!C74=0,'Network Data'!D74=0,'Network Data'!G74&gt;0, 'Network Data'!L74&gt;0), SUBSTITUTE('Network Data'!B74," ",".")&amp;"Q &gt; "&amp;SUBSTITUTE('Network Data'!L74," ","."),""))</f>
        <v/>
      </c>
      <c r="CR68" t="str">
        <f>IF(AND('Network Data'!$C$6=1, 'Network Data'!C74=0,'Network Data'!D74=1,'Network Data'!G74&gt;0, 'Network Data'!M74&gt;0), SUBSTITUTE('Network Data'!B74," ",".")&amp;"_GPP &lt; "&amp;SUBSTITUTE('Network Data'!M74," ","."),"")</f>
        <v/>
      </c>
      <c r="CS68" t="str">
        <f>IF(AND('Network Data'!$C$6=1, 'Network Data'!C74=0,'Network Data'!D74=0,'Network Data'!G74&gt;0, 'Network Data'!M74&gt;0), SUBSTITUTE('Network Data'!B74," ",".")&amp;"Q &lt; "&amp;SUBSTITUTE('Network Data'!M74," ","."),IF(AND('Network Data'!$C$6=0, 'Network Data'!C74=0,'Network Data'!D74=0,'Network Data'!G74&gt;0, 'Network Data'!M74&gt;0), SUBSTITUTE('Network Data'!B74," ",".")&amp;"Q &lt; "&amp;SUBSTITUTE('Network Data'!M74," ","."),""))</f>
        <v/>
      </c>
      <c r="CT68" t="str">
        <f>IF('Network Data'!M74&lt;'Network Data'!L74, "Warning, incompatible constraint", "" )</f>
        <v/>
      </c>
      <c r="CU68" t="str">
        <f>IF(AND('Network Data'!$C$6=1, 'Network Data'!C74 = 0, 'Network Data'!D74 = 1, 'Network Data'!G74 &gt; 0, 'Network Data'!N74&gt;0), SUBSTITUTE('Network Data'!B74, " ", ".")&amp;"_NPP"&amp;" &gt; "&amp;SUBSTITUTE('Network Data'!N74, ",","."), "")</f>
        <v/>
      </c>
      <c r="CV68" t="str">
        <f>IF(AND('Network Data'!$C$6=1, 'Network Data'!C74 = 0, 'Network Data'!D74 = 0, 'Network Data'!G74 &gt; 0, 'Network Data'!N74&gt;0), SUBSTITUTE('Network Data'!B74, " ", ".")&amp;"_P"&amp;" &gt; "&amp;SUBSTITUTE('Network Data'!N74, ",","."), IF(AND('Network Data'!$C$6=0, 'Network Data'!C74 = 0, 'Network Data'!G74 &gt; 0, 'Network Data'!N74&gt;0), SUBSTITUTE('Network Data'!B74, " ", ".")&amp;"_P"&amp;" &gt; "&amp;SUBSTITUTE('Network Data'!N74, ",","."),""))</f>
        <v/>
      </c>
      <c r="CW68" t="str">
        <f>IF(AND('Network Data'!$C$6=1, 'Network Data'!C74 = 0, 'Network Data'!D74 = 1, 'Network Data'!G74 &gt; 0, 'Network Data'!O74&gt;0), SUBSTITUTE('Network Data'!B74, " ", ".")&amp;"_NPP"&amp;" &lt; "&amp;SUBSTITUTE('Network Data'!O74, ",","."), "")</f>
        <v/>
      </c>
      <c r="CX68" t="str">
        <f>IF(AND('Network Data'!$C$6=1, 'Network Data'!C74 = 0, 'Network Data'!D74 = 0, 'Network Data'!G74 &gt; 0, 'Network Data'!O74&gt;0), SUBSTITUTE('Network Data'!B74, " ", ".")&amp;"_P"&amp;" &lt; "&amp;SUBSTITUTE('Network Data'!O74, ",","."), IF(AND('Network Data'!$C$6=0, 'Network Data'!C74 = 0, 'Network Data'!G74 &gt; 0, 'Network Data'!O74&gt;0), SUBSTITUTE('Network Data'!B74, " ", ".")&amp;"_P"&amp;" &lt; "&amp;SUBSTITUTE('Network Data'!O74, ",","."),""))</f>
        <v/>
      </c>
      <c r="CY68" t="str">
        <f>IF('Network Data'!O74&lt;'Network Data'!N74, "Warning, incompatible constraint", "" )</f>
        <v/>
      </c>
      <c r="CZ68" t="str">
        <f>IF(AND('Network Data'!$C$6 = 1, 'Network Data'!C74 = 0, 'Network Data'!D74 = 1, 'Network Data'!G74 &gt; 0, 'Network Data'!P74 &gt; 0), SUBSTITUTE('Network Data'!B74, " ", ".")&amp;"_R &gt; "&amp;SUBSTITUTE('Network Data'!P74, ",","."),"")</f>
        <v/>
      </c>
      <c r="DA68" t="str">
        <f>IF(AND('Network Data'!$C$6 = 1, 'Network Data'!C74 = 0, 'Network Data'!D74 = 0, 'Network Data'!G74 &gt; 0, 'Network Data'!P74 &gt; 0), SUBSTITUTE('Network Data'!B74, " ", ".")&amp;"_R &gt; "&amp;SUBSTITUTE('Network Data'!P74, ",","."),"")</f>
        <v/>
      </c>
      <c r="DB68" t="str">
        <f>IF(AND('Network Data'!$C$6 = 1, 'Network Data'!C74 = 0, 'Network Data'!D74 = 1, 'Network Data'!G74 &gt; 0, 'Network Data'!Q74 &gt; 0), SUBSTITUTE('Network Data'!B74, " ", ".")&amp;"_R &lt; "&amp;SUBSTITUTE('Network Data'!Q74, ",","."),"")</f>
        <v/>
      </c>
      <c r="DC68" t="str">
        <f>IF(AND('Network Data'!$C$6 = 1, 'Network Data'!C74 = 0, 'Network Data'!D74 = 0, 'Network Data'!G74 &gt; 0, 'Network Data'!Q74 &gt; 0), SUBSTITUTE('Network Data'!B74, " ", ".")&amp;"_R &lt; "&amp;SUBSTITUTE('Network Data'!Q74, ",","."),"")</f>
        <v/>
      </c>
      <c r="DD68" t="str">
        <f>IF(AND('Network Data'!$C$7 = 1, 'Network Data'!C74 = 0, 'Network Data'!D74 =1, 'Network Data'!G74 &gt; 0, 'Network Data'!R74 &gt; 0), SUBSTITUTE('Network Data'!B74, ",",".")&amp;"_U &gt; "&amp;SUBSTITUTE('Network Data'!R74, ",","."),"")</f>
        <v/>
      </c>
      <c r="DE68" t="str">
        <f>IF(AND('Network Data'!$C$7 = 1, 'Network Data'!C74 = 0, 'Network Data'!D74 =0, 'Network Data'!G74 &gt; 0, 'Network Data'!R74 &gt; 0), SUBSTITUTE('Network Data'!B74, ",",".")&amp;"_U &gt; "&amp;SUBSTITUTE('Network Data'!R74, ",","."),"")</f>
        <v/>
      </c>
      <c r="DF68" t="str">
        <f>IF(AND('Network Data'!$C$7 = 1, 'Network Data'!C74 = 0, 'Network Data'!D74 = 1, 'Network Data'!G74 &gt; 0, 'Network Data'!S74 &gt; 0), SUBSTITUTE('Network Data'!B74, ",",".")&amp;"_U &lt; "&amp;SUBSTITUTE('Network Data'!S74, ",","."),"")</f>
        <v/>
      </c>
      <c r="DG68" t="str">
        <f>IF(AND('Network Data'!$C$7 = 1, 'Network Data'!C74 = 0, 'Network Data'!D74 = 0, 'Network Data'!G74 &gt; 0, 'Network Data'!S74 &gt; 0), SUBSTITUTE('Network Data'!B74, ",",".")&amp;"_U &lt; "&amp;SUBSTITUTE('Network Data'!S74, ",","."),"")</f>
        <v/>
      </c>
      <c r="DJ68" t="str">
        <f>IF(AND('Network Data'!C74 = 0, 'Network Data'!E74 = 1,'Network Data'!G74 &gt; 0, 'Network Data'!H74 &gt; 0), SUBSTITUTE('Network Data'!B74, " ", ".")&amp;"_IN &gt; "&amp;SUBSTITUTE('Network Data'!H74,",","."), IF(AND('Network Data'!C74 = 1, 'Network Data'!E74 = 1,'Network Data'!G74 &gt; 0, 'Network Data'!H74 &gt; 0), SUBSTITUTE('Network Data'!B74, " ", ".")&amp;"NLNode_IN &gt; "&amp;SUBSTITUTE('Network Data'!H74,",","."), ""))</f>
        <v/>
      </c>
      <c r="DL68" t="str">
        <f>IF(AND('Network Data'!C74 = 0, 'Network Data'!E74 = 1,'Network Data'!G74 &gt; 0, 'Network Data'!I74 &gt; 0), SUBSTITUTE('Network Data'!B74, " ", ".")&amp;"_IN &lt; "&amp;SUBSTITUTE('Network Data'!I74,",","."), IF(AND('Network Data'!C74 = 1, 'Network Data'!E74 = 1,'Network Data'!G74 &gt; 0, 'Network Data'!H74 &gt; 0), SUBSTITUTE('Network Data'!B74, " ", ".")&amp;"NLNode_IN &lt; "&amp;SUBSTITUTE('Network Data'!I74,",","."), ""))</f>
        <v/>
      </c>
      <c r="DP68" t="str">
        <f>IF(AND('Network Data'!C74 = 0, 'Network Data'!F74 = 1,'Network Data'!G74 &gt; 0, 'Network Data'!J74 &gt; 0), SUBSTITUTE('Network Data'!B74, " ", ".")&amp;"_EX &gt; "&amp;SUBSTITUTE('Network Data'!J74,",","."), IF(AND('Network Data'!C74 = 1, 'Network Data'!F74 = 1,'Network Data'!G74 &gt; 0, 'Network Data'!J74 &gt; 0), SUBSTITUTE('Network Data'!B74, " ", ".")&amp;"NLNode_EX &gt; "&amp;SUBSTITUTE('Network Data'!J74,",","."), ""))</f>
        <v/>
      </c>
      <c r="DR68" t="str">
        <f>IF(AND('Network Data'!C74 = 0, 'Network Data'!F74 = 1,'Network Data'!G74 &gt; 0, 'Network Data'!K74 &gt; 0), SUBSTITUTE('Network Data'!B74, " ", ".")&amp;"_EX &lt; "&amp;SUBSTITUTE('Network Data'!K74,",","."), IF(AND('Network Data'!C74 = 1, 'Network Data'!F74 = 1,'Network Data'!G74 &gt; 0, 'Network Data'!K74 &gt; 0), SUBSTITUTE('Network Data'!B74, " ", ".")&amp;"NLNode_EX &lt; "&amp;SUBSTITUTE('Network Data'!K74,",","."), ""))</f>
        <v/>
      </c>
      <c r="DV68" t="str">
        <f>IF(AND('Network Data'!C74=0, 'Network Data'!D74=0, 'Network Data'!G74&gt;0, 'Network Data'!T74&gt;0), SUBSTITUTE('Network Data'!B74," ",".")&amp;"_AE &gt; "&amp;SUBSTITUTE('Network Data'!T74,",","."),"")</f>
        <v/>
      </c>
      <c r="DW68" t="str">
        <f>IF(AND('Network Data'!C74=0, 'Network Data'!D74=0, 'Network Data'!G74&gt;0, 'Network Data'!U74&gt;0), SUBSTITUTE('Network Data'!B74," ",".")&amp;"_AE &lt; "&amp;SUBSTITUTE('Network Data'!U74,",","."),"")</f>
        <v/>
      </c>
      <c r="EA68" t="str">
        <f>IF(AND('Network Data'!X74 &gt;0), 'Network Data'!X74, "")</f>
        <v/>
      </c>
      <c r="EB68" s="22"/>
      <c r="EC68" s="22"/>
      <c r="FD68"/>
      <c r="FE68"/>
      <c r="FF68"/>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row>
    <row r="69" spans="1:218" x14ac:dyDescent="0.3">
      <c r="A69" s="7">
        <v>64</v>
      </c>
      <c r="B69" t="str">
        <f>IF(AND('Network Data'!C75 = 0, 'Network Data'!G75 &gt;0), SUBSTITUTE('Network Data'!B75, " ", ""), IF(AND('Network Data'!C75 = 1, 'Network Data'!G75 &gt; 0), SUBSTITUTE('Network Data'!B75&amp;"NLNode", " ",""), ""))</f>
        <v/>
      </c>
      <c r="H69" s="98"/>
      <c r="AE69" t="str">
        <f>IF(AND('Network Data'!C75 = 0, 'Network Data'!G75 &gt;0), SUBSTITUTE('Network Data'!B75, " ", "")&amp;" = "&amp;SUBSTITUTE('Network Data'!G75, ",", "."), "")</f>
        <v/>
      </c>
      <c r="AF69" t="str">
        <f>IF(AND('Network Data'!C75 = 1, 'Network Data'!G75 &gt;0), SUBSTITUTE('Network Data'!B75, " ", "")&amp;"NLNode"&amp;" = "&amp;SUBSTITUTE('Network Data'!G75, ",", "."), "")</f>
        <v/>
      </c>
      <c r="AM69" t="str">
        <f>IF(AND('Network Data'!C75 = 0, 'Network Data'!G75 &gt; 0, 'Network Data'!E75 = 1), SUBSTITUTE('Network Data'!B75, " ", "")&amp;"Input", IF(AND('Network Data'!C75 = 1, 'Network Data'!G75 &gt; 0, 'Network Data'!E75 = 1), SUBSTITUTE('Network Data'!B75, " ", "")&amp;"NLNodeInput",""))</f>
        <v/>
      </c>
      <c r="AN69" t="str">
        <f>IF(AND('Network Data'!C75 = 0, 'Network Data'!G75 &gt; 0, 'Network Data'!F75 = 1), SUBSTITUTE('Network Data'!B75, " ", "")&amp;"Export", IF(AND('Network Data'!C75 = 1, 'Network Data'!G75 &gt; 0, 'Network Data'!F75 = 1), SUBSTITUTE('Network Data'!B75, " ", "")&amp;"NLNodeExport",""))</f>
        <v/>
      </c>
      <c r="AV69" t="str">
        <f>IF(AND('Network Data'!$C$6=1, 'Network Data'!C75 = 0, 'Network Data'!D75=1,'Network Data'!G75&gt;0,'Network Data'!E75=1), SUBSTITUTE('Network Data'!B75," ","")&amp;"_GPP"&amp;" = "&amp;"Flowto("&amp;SUBSTITUTE('Network Data'!B75," ","")&amp;")"&amp;" - "&amp;SUBSTITUTE('Network Data'!B75," ","")&amp;"_IN", IF(AND('Network Data'!$C$6=1, 'Network Data'!C75 = 0, 'Network Data'!D75=1,'Network Data'!G75&gt;0,'Network Data'!E75=0), SUBSTITUTE('Network Data'!B75," ","")&amp;"_GPP"&amp;" = "&amp;"Flowto("&amp;SUBSTITUTE('Network Data'!B75," ","")&amp;")", IF(OR('Network Data'!$C$6=1, 'Network Data'!$C$6=0), IF(AND('Network Data'!C75 = 0,'Network Data'!G75&gt;0,'Network Data'!E75=1), SUBSTITUTE('Network Data'!B75," ","")&amp;"_Q"&amp;" = "&amp;"Flowto("&amp;SUBSTITUTE('Network Data'!B75," ","")&amp;")"&amp;" - "&amp;SUBSTITUTE('Network Data'!B75," ","")&amp;"_IN", IF(AND('Network Data'!C75 = 0,'Network Data'!G75&gt;0,'Network Data'!E75=0), SUBSTITUTE('Network Data'!B75," ","")&amp;"_Q"&amp;" = "&amp;"Flowto("&amp;SUBSTITUTE('Network Data'!B75," ","")&amp;")","")))))</f>
        <v/>
      </c>
      <c r="AZ69" t="str">
        <f>IF(AND('Network Data'!$C$6=1,'Network Data'!$C$7=1,'Network Data'!C75 = 0,'Network Data'!D75 = 1,'Network Data'!G75&gt;0,'Network Data'!F75=1),SUBSTITUTE('Network Data'!B75," ","")&amp;"_NPP"&amp;" = Flowfrom("&amp;SUBSTITUTE('Network Data'!B75," ","")&amp;") - "&amp;SUBSTITUTE('Network Data'!B75," ","")&amp;"_R"&amp;" - "&amp;SUBSTITUTE('Network Data'!B75," ","")&amp;"_U"&amp;" - "&amp;SUBSTITUTE('Network Data'!B75," ","")&amp;"_EX", IF(AND('Network Data'!$C$6=1,'Network Data'!$C$7=0,'Network Data'!C75 = 0,'Network Data'!D75 = 1,'Network Data'!G75&gt;0,'Network Data'!F75=1),SUBSTITUTE('Network Data'!B75," ","")&amp;"_NPP"&amp;" = Flowfrom("&amp;SUBSTITUTE('Network Data'!B75," ","")&amp;") - "&amp;SUBSTITUTE('Network Data'!B75," ","")&amp;"_R - "&amp;SUBSTITUTE('Network Data'!B75," ","")&amp;"_EX", IF(AND('Network Data'!$C$6=0,'Network Data'!$C$7=1,'Network Data'!C75 = 0,'Network Data'!D75 = 1,'Network Data'!G75&gt;0,'Network Data'!F75=0),SUBSTITUTE('Network Data'!B75," ","")&amp;"_NPP"&amp;" = Flowfrom("&amp;SUBSTITUTE('Network Data'!B75," ","")&amp;") - "&amp;SUBSTITUTE('Network Data'!B75," ","")&amp;"_U - "&amp;SUBSTITUTE('Network Data'!B75," ","")&amp;"_EX", IF(AND('Network Data'!$C$6=1,'Network Data'!$C$7=0,'Network Data'!C75 = 0,'Network Data'!D75 = 1,'Network Data'!G75&gt;0,'Network Data'!F75=0),SUBSTITUTE('Network Data'!B75," ","")&amp;"_NPP"&amp;" = Flowfrom("&amp;SUBSTITUTE('Network Data'!B75," ","")&amp;") - "&amp;SUBSTITUTE('Network Data'!B75," ","")&amp;"_R", IF(AND('Network Data'!$C$6=0,'Network Data'!$C$7=0,'Network Data'!C75 = 0,'Network Data'!D75 = 1,'Network Data'!G75&gt;0,'Network Data'!F75=1),SUBSTITUTE('Network Data'!B75," ","")&amp;"_NPP"&amp;" = Flowfrom("&amp;SUBSTITUTE('Network Data'!B75," ","")&amp;") - "&amp;SUBSTITUTE('Network Data'!B75," ","")&amp;"_EX", IF(AND('Network Data'!$C$6=1,'Network Data'!$C$7=1,'Network Data'!C75 = 0,'Network Data'!D75 = 1,'Network Data'!G75&gt;0,'Network Data'!F75=0),SUBSTITUTE('Network Data'!B75," ","")&amp;"_NPP"&amp;" = Flowfrom("&amp;SUBSTITUTE('Network Data'!B75," ","")&amp;") - "&amp;SUBSTITUTE('Network Data'!B75," ","")&amp;"_R"&amp;" - "&amp;SUBSTITUTE('Network Data'!B75," ","")&amp;"_U", IF(AND('Network Data'!$C$6=0,'Network Data'!$C$7=0,'Network Data'!C75 = 0,'Network Data'!D75 = 1,'Network Data'!G75&gt;0,'Network Data'!F75=0),SUBSTITUTE('Network Data'!B75," ","")&amp;"_NPP"&amp;" = Flowfrom("&amp;SUBSTITUTE('Network Data'!B75," ","")&amp;") ", IF(AND('Network Data'!$C$6=1,'Network Data'!$C$7=1,'Network Data'!C75 = 0,'Network Data'!D75 = 0,'Network Data'!G75&gt;0,'Network Data'!F75=1),SUBSTITUTE('Network Data'!B75," ","")&amp;"_P"&amp;" = Flowfrom("&amp;SUBSTITUTE('Network Data'!B75," ","")&amp;") - "&amp;SUBSTITUTE('Network Data'!B75," ","")&amp;"_R"&amp;" - "&amp;SUBSTITUTE('Network Data'!B75," ","")&amp;"_U"&amp;" - "&amp;SUBSTITUTE('Network Data'!B75," ","")&amp;"_EX", IF(AND('Network Data'!$C$6=1,'Network Data'!$C$7=0,'Network Data'!C75 = 0,'Network Data'!D75 = 0,'Network Data'!G75&gt;0,'Network Data'!F75=1),SUBSTITUTE('Network Data'!B75," ","")&amp;"_P"&amp;" = Flowfrom("&amp;SUBSTITUTE('Network Data'!B75," ","")&amp;") - "&amp;SUBSTITUTE('Network Data'!B75," ","")&amp;"_R - "&amp;SUBSTITUTE('Network Data'!B75," ","")&amp;"_EX", IF(AND('Network Data'!$C$6=0,'Network Data'!$C$7=1,'Network Data'!C75 = 0,'Network Data'!D75 = 0,'Network Data'!G75&gt;0,'Network Data'!F75=0),SUBSTITUTE('Network Data'!B75," ","")&amp;"_P"&amp;" = Flowfrom("&amp;SUBSTITUTE('Network Data'!B75," ","")&amp;") - "&amp;SUBSTITUTE('Network Data'!B75," ","")&amp;"_U - "&amp;SUBSTITUTE('Network Data'!B75," ","")&amp;"_EX", IF(AND('Network Data'!$C$6=1,'Network Data'!$C$7=0,'Network Data'!C75 = 0,'Network Data'!D75 = 0,'Network Data'!G75&gt;0,'Network Data'!F75=0),SUBSTITUTE('Network Data'!B75," ","")&amp;"_P"&amp;" = Flowfrom("&amp;SUBSTITUTE('Network Data'!B75," ","")&amp;") - "&amp;SUBSTITUTE('Network Data'!B75," ","")&amp;"_R", IF(AND('Network Data'!$C$6=0,'Network Data'!$C$7=0,'Network Data'!C75 = 0,'Network Data'!D75 = 0,'Network Data'!G75&gt;0,'Network Data'!F75=1),SUBSTITUTE('Network Data'!B75," ","")&amp;"_P"&amp;" = Flowfrom("&amp;SUBSTITUTE('Network Data'!B75," ","")&amp;") - "&amp;SUBSTITUTE('Network Data'!B75," ","")&amp;"_EX", IF(AND('Network Data'!$C$6=1,'Network Data'!$C$7=1,'Network Data'!C75 = 0,'Network Data'!D75 = 0,'Network Data'!G75&gt;0,'Network Data'!F75=0),SUBSTITUTE('Network Data'!B75," ","")&amp;"_P"&amp;" = Flowfrom("&amp;SUBSTITUTE('Network Data'!B75," ","")&amp;") - "&amp;SUBSTITUTE('Network Data'!B75," ","")&amp;"_R"&amp;" - "&amp;SUBSTITUTE('Network Data'!B75," ","")&amp;"_U", IF(AND('Network Data'!$C$6=0,'Network Data'!$C$7=0,'Network Data'!C75 = 0,'Network Data'!D75 = 0,'Network Data'!G75&gt;0,'Network Data'!F75=0),SUBSTITUTE('Network Data'!B75," ","")&amp;"_P"&amp;" = Flowfrom("&amp;SUBSTITUTE('Network Data'!B75," ","")&amp;") ", ""))))))))))))))</f>
        <v/>
      </c>
      <c r="BD69" t="str">
        <f>IF(AND('Network Data'!$C$6=1,'Network Data'!$C$7=1,'Network Data'!C75 = 0, 'Network Data'!D75=1,'Network Data'!F75=1,'Network Data'!G75&gt;0), SUBSTITUTE('Network Data'!B75," ","")&amp;"_U"&amp;" = Flowto("&amp;SUBSTITUTE('Network Data'!B75," ","")&amp;") - "&amp;SUBSTITUTE('Network Data'!B75," ","")&amp;"_NPP"&amp;" - "&amp;SUBSTITUTE('Network Data'!B75," ","")&amp;"_R"&amp;" - "&amp;SUBSTITUTE('Network Data'!B75," ","")&amp;"_EX", IF(AND('Network Data'!$C$6=0,'Network Data'!$C$7=1,'Network Data'!C75 = 0, 'Network Data'!D75=1,'Network Data'!F75=1,'Network Data'!G75&gt;0), SUBSTITUTE('Network Data'!B75," ","")&amp;"_U"&amp;" = Flowto("&amp;SUBSTITUTE('Network Data'!B75," ","")&amp;") - "&amp;SUBSTITUTE('Network Data'!B75," ","")&amp;"_P"&amp;" - "&amp;SUBSTITUTE('Network Data'!B75," ","")&amp;"_EX", IF(AND('Network Data'!$C$6=0,'Network Data'!$C$7=1,'Network Data'!C75 = 0, 'Network Data'!D75=1,'Network Data'!F75=0,'Network Data'!G75&gt;0), SUBSTITUTE('Network Data'!B75," ","")&amp;"_U"&amp;" = Flowto("&amp;SUBSTITUTE('Network Data'!B75," ","")&amp;") - "&amp;SUBSTITUTE('Network Data'!B75," ","")&amp;"_P",IF(AND('Network Data'!$C$6=1,'Network Data'!$C$7=1,'Network Data'!C75 = 0, 'Network Data'!D75=0,'Network Data'!F75=1,'Network Data'!G75&gt;0), SUBSTITUTE('Network Data'!B75," ","")&amp;"_U"&amp;" = Flowto("&amp;SUBSTITUTE('Network Data'!B75," ","")&amp;") - "&amp;SUBSTITUTE('Network Data'!B75," ","")&amp;"_P"&amp;" - "&amp;SUBSTITUTE('Network Data'!B75," ","")&amp;"_R"&amp;" - "&amp;SUBSTITUTE('Network Data'!B75," ","")&amp;"_EX", IF(AND('Network Data'!$C$6=0,'Network Data'!$C$7=1,'Network Data'!C75 = 0, 'Network Data'!D75=0,'Network Data'!F75=1,'Network Data'!G75&gt;0), SUBSTITUTE('Network Data'!B75," ","")&amp;"_U"&amp;" = Flowto("&amp;SUBSTITUTE('Network Data'!B75," ","")&amp;") - "&amp;SUBSTITUTE('Network Data'!B75," ","")&amp;"_P"&amp;" - "&amp;SUBSTITUTE('Network Data'!B75," ","")&amp;"_EX", IF(AND('Network Data'!$C$6=0,'Network Data'!$C$7=1,'Network Data'!C75 = 0, 'Network Data'!D75=0,'Network Data'!F75=0,'Network Data'!G75&gt;0), SUBSTITUTE('Network Data'!B75," ","")&amp;"_U"&amp;" = Flowto("&amp;SUBSTITUTE('Network Data'!B75," ","")&amp;") - "&amp;SUBSTITUTE('Network Data'!B75," ","")&amp;"_P",IF(AND('Network Data'!$C$6=1,'Network Data'!$C$7=1,'Network Data'!C75 = 0, 'Network Data'!D75=0,'Network Data'!F75=0,'Network Data'!G75&gt;0), SUBSTITUTE('Network Data'!B75," ","")&amp;"_U"&amp;" = Flowto("&amp;SUBSTITUTE('Network Data'!B75," ","")&amp;") - "&amp;SUBSTITUTE('Network Data'!B75," ","")&amp;"_P - "&amp;SUBSTITUTE('Network Data'!B75," ","")&amp;"_R","")))))))</f>
        <v/>
      </c>
      <c r="BH69" t="str">
        <f>IF(AND('Network Data'!$C$6 = 1, 'Network Data'!C75 = 0, 'Network Data'!D75 = 0,'Network Data'!G75 &gt; 0, 'Network Data'!T75 &gt; 0),SUBSTITUTE('Network Data'!B75," ","")&amp;"_AE"&amp;" = "&amp;SUBSTITUTE('Network Data'!B75," ","")&amp;"_P"&amp;" + "&amp;SUBSTITUTE('Network Data'!B75," ","")&amp;"_R", IF(AND('Network Data'!$C$6 = 0, 'Network Data'!C75 = 0, 'Network Data'!D75 = 0,'Network Data'!G75 &gt; 0, 'Network Data'!T75 &gt; 0),SUBSTITUTE('Network Data'!B75," ","")&amp;" = "&amp;SUBSTITUTE('Network Data'!B75," ","")&amp;"_P",IF(AND('Network Data'!$C$6 = 1, 'Network Data'!C75 = 0, 'Network Data'!D75 = 0,'Network Data'!G75 &gt; 0, 'Network Data'!U75 &gt; 0),SUBSTITUTE('Network Data'!B75," ","")&amp;"_AE"&amp;" = "&amp;SUBSTITUTE('Network Data'!B75," ","")&amp;"_P"&amp;" + "&amp;SUBSTITUTE('Network Data'!B75," ","")&amp;"_R", IF(AND('Network Data'!$C$6 = 0, 'Network Data'!C75 = 0, 'Network Data'!D75 = 0,'Network Data'!G75 &gt; 0, 'Network Data'!U75 &gt; 0),SUBSTITUTE('Network Data'!B75," ","")&amp;" = "&amp;SUBSTITUTE('Network Data'!B75," ","")&amp;"_P",""))))</f>
        <v/>
      </c>
      <c r="BL69" t="str">
        <f xml:space="preserve"> IF('Network Data'!W75 &gt; 0, 'Network Data'!W75, "")</f>
        <v/>
      </c>
      <c r="BR69" t="str">
        <f>IF('Network Data'!V75&gt;0,SUBSTITUTE('Network Data'!V75, ",",""),"")</f>
        <v/>
      </c>
      <c r="BZ69" t="str">
        <f>IF(AND('Network Data'!$C$6=1,'Network Data'!C75=0,'Network Data'!D75=1,'Network Data'!G75&gt;0),SUBSTITUTE('Network Data'!B75," ","")&amp;"_GPP: CO2 -&gt; "&amp;SUBSTITUTE('Network Data'!B75," ",""),"")</f>
        <v/>
      </c>
      <c r="CB69" s="98"/>
      <c r="CD69" t="str">
        <f>IF(AND('Network Data'!$C$6 = 1,'Network Data'!C75 = 0, 'Network Data'!D75 = 1, 'Network Data'!G75 &gt; 0), SUBSTITUTE('Network Data'!B75, " ", "")&amp;"_R: "&amp;SUBSTITUTE('Network Data'!B75, " ", "")&amp;" -&gt; CO2", "")</f>
        <v/>
      </c>
      <c r="CE69" t="str">
        <f>IF(AND('Network Data'!$C$6 = 1,'Network Data'!C75 = 0, 'Network Data'!D75 = 0, 'Network Data'!G75 &gt; 0), SUBSTITUTE('Network Data'!B75, " ", "")&amp;"_R: "&amp;SUBSTITUTE('Network Data'!B75, " ", "")&amp;" -&gt; CO2", "")</f>
        <v/>
      </c>
      <c r="CG69" s="98"/>
      <c r="CI69" t="str">
        <f>IF(AND('Network Data'!C75 = 1, 'Network Data'!E75 = 1, 'Network Data'!G75 &gt; 0), SUBSTITUTE('Network Data'!B75, " ", "")&amp;"NLNode_IN: "&amp;SUBSTITUTE('Network Data'!B75, " ", "")&amp;"NLNodeInput -&gt; "&amp;SUBSTITUTE('Network Data'!B75, ",", "")&amp;"NLNode", IF(AND('Network Data'!C75 = 0, 'Network Data'!E75 = 1, 'Network Data'!G75 &gt; 0), SUBSTITUTE('Network Data'!B75, " ", "")&amp;"_IN: "&amp;SUBSTITUTE('Network Data'!B75, " ", "")&amp;"Input -&gt; "&amp;SUBSTITUTE('Network Data'!B75, ",", ""),""))</f>
        <v/>
      </c>
      <c r="CK69" s="98"/>
      <c r="CM69" t="str">
        <f>IF(AND('Network Data'!C75 = 1, 'Network Data'!F75 = 1, 'Network Data'!G75 &gt; 0), SUBSTITUTE('Network Data'!B75, " ", "")&amp;"NLNode_EX: "&amp;SUBSTITUTE('Network Data'!B75, " ", "")&amp;"NLNode -&gt; "&amp;SUBSTITUTE('Network Data'!B75, ",", "")&amp;"NLNodeExport", IF(AND('Network Data'!C75 = 0, 'Network Data'!F75 = 1, 'Network Data'!G75 &gt; 0), SUBSTITUTE('Network Data'!B75, " ", "")&amp;"_EX: "&amp;SUBSTITUTE('Network Data'!B75, " ", "")&amp;" -&gt; "&amp;SUBSTITUTE('Network Data'!B75, ",", "")&amp;"Export",""))</f>
        <v/>
      </c>
      <c r="CP69" t="str">
        <f>IF(AND('Network Data'!$C$6=1, 'Network Data'!C75=0,'Network Data'!D75=1,'Network Data'!G75&gt;0, 'Network Data'!L75&gt;0), SUBSTITUTE('Network Data'!B75," ",".")&amp;"_GPP &gt; "&amp;SUBSTITUTE('Network Data'!L75," ","."), IF(AND('Network Data'!$C$6=1, 'Network Data'!C75=0,'Network Data'!D75=0,'Network Data'!G75&gt;0, 'Network Data'!L75&gt;0), SUBSTITUTE('Network Data'!B75," ",".")&amp;"Q &gt; "&amp;SUBSTITUTE('Network Data'!L75," ","."), IF(AND('Network Data'!$C$6=0, 'Network Data'!C75=0,'Network Data'!D75=0,'Network Data'!G75&gt;0, 'Network Data'!L75&gt;0), SUBSTITUTE('Network Data'!B75," ",".")&amp;"Q &gt; "&amp;SUBSTITUTE('Network Data'!L75," ","."),"")))</f>
        <v/>
      </c>
      <c r="CQ69" t="str">
        <f>IF(AND('Network Data'!$C$6=1, 'Network Data'!C75=0,'Network Data'!D75=0,'Network Data'!G75&gt;0, 'Network Data'!L75&gt;0), SUBSTITUTE('Network Data'!B75," ",".")&amp;"Q &gt; "&amp;SUBSTITUTE('Network Data'!L75," ","."), IF(AND('Network Data'!$C$6=0, 'Network Data'!C75=0,'Network Data'!D75=0,'Network Data'!G75&gt;0, 'Network Data'!L75&gt;0), SUBSTITUTE('Network Data'!B75," ",".")&amp;"Q &gt; "&amp;SUBSTITUTE('Network Data'!L75," ","."),""))</f>
        <v/>
      </c>
      <c r="CR69" t="str">
        <f>IF(AND('Network Data'!$C$6=1, 'Network Data'!C75=0,'Network Data'!D75=1,'Network Data'!G75&gt;0, 'Network Data'!M75&gt;0), SUBSTITUTE('Network Data'!B75," ",".")&amp;"_GPP &lt; "&amp;SUBSTITUTE('Network Data'!M75," ","."),"")</f>
        <v/>
      </c>
      <c r="CS69" t="str">
        <f>IF(AND('Network Data'!$C$6=1, 'Network Data'!C75=0,'Network Data'!D75=0,'Network Data'!G75&gt;0, 'Network Data'!M75&gt;0), SUBSTITUTE('Network Data'!B75," ",".")&amp;"Q &lt; "&amp;SUBSTITUTE('Network Data'!M75," ","."),IF(AND('Network Data'!$C$6=0, 'Network Data'!C75=0,'Network Data'!D75=0,'Network Data'!G75&gt;0, 'Network Data'!M75&gt;0), SUBSTITUTE('Network Data'!B75," ",".")&amp;"Q &lt; "&amp;SUBSTITUTE('Network Data'!M75," ","."),""))</f>
        <v/>
      </c>
      <c r="CT69" t="str">
        <f>IF('Network Data'!M75&lt;'Network Data'!L75, "Warning, incompatible constraint", "" )</f>
        <v/>
      </c>
      <c r="CU69" t="str">
        <f>IF(AND('Network Data'!$C$6=1, 'Network Data'!C75 = 0, 'Network Data'!D75 = 1, 'Network Data'!G75 &gt; 0, 'Network Data'!N75&gt;0), SUBSTITUTE('Network Data'!B75, " ", ".")&amp;"_NPP"&amp;" &gt; "&amp;SUBSTITUTE('Network Data'!N75, ",","."), "")</f>
        <v/>
      </c>
      <c r="CV69" t="str">
        <f>IF(AND('Network Data'!$C$6=1, 'Network Data'!C75 = 0, 'Network Data'!D75 = 0, 'Network Data'!G75 &gt; 0, 'Network Data'!N75&gt;0), SUBSTITUTE('Network Data'!B75, " ", ".")&amp;"_P"&amp;" &gt; "&amp;SUBSTITUTE('Network Data'!N75, ",","."), IF(AND('Network Data'!$C$6=0, 'Network Data'!C75 = 0, 'Network Data'!G75 &gt; 0, 'Network Data'!N75&gt;0), SUBSTITUTE('Network Data'!B75, " ", ".")&amp;"_P"&amp;" &gt; "&amp;SUBSTITUTE('Network Data'!N75, ",","."),""))</f>
        <v/>
      </c>
      <c r="CW69" t="str">
        <f>IF(AND('Network Data'!$C$6=1, 'Network Data'!C75 = 0, 'Network Data'!D75 = 1, 'Network Data'!G75 &gt; 0, 'Network Data'!O75&gt;0), SUBSTITUTE('Network Data'!B75, " ", ".")&amp;"_NPP"&amp;" &lt; "&amp;SUBSTITUTE('Network Data'!O75, ",","."), "")</f>
        <v/>
      </c>
      <c r="CX69" t="str">
        <f>IF(AND('Network Data'!$C$6=1, 'Network Data'!C75 = 0, 'Network Data'!D75 = 0, 'Network Data'!G75 &gt; 0, 'Network Data'!O75&gt;0), SUBSTITUTE('Network Data'!B75, " ", ".")&amp;"_P"&amp;" &lt; "&amp;SUBSTITUTE('Network Data'!O75, ",","."), IF(AND('Network Data'!$C$6=0, 'Network Data'!C75 = 0, 'Network Data'!G75 &gt; 0, 'Network Data'!O75&gt;0), SUBSTITUTE('Network Data'!B75, " ", ".")&amp;"_P"&amp;" &lt; "&amp;SUBSTITUTE('Network Data'!O75, ",","."),""))</f>
        <v/>
      </c>
      <c r="CY69" t="str">
        <f>IF('Network Data'!O75&lt;'Network Data'!N75, "Warning, incompatible constraint", "" )</f>
        <v/>
      </c>
      <c r="CZ69" t="str">
        <f>IF(AND('Network Data'!$C$6 = 1, 'Network Data'!C75 = 0, 'Network Data'!D75 = 1, 'Network Data'!G75 &gt; 0, 'Network Data'!P75 &gt; 0), SUBSTITUTE('Network Data'!B75, " ", ".")&amp;"_R &gt; "&amp;SUBSTITUTE('Network Data'!P75, ",","."),"")</f>
        <v/>
      </c>
      <c r="DA69" t="str">
        <f>IF(AND('Network Data'!$C$6 = 1, 'Network Data'!C75 = 0, 'Network Data'!D75 = 0, 'Network Data'!G75 &gt; 0, 'Network Data'!P75 &gt; 0), SUBSTITUTE('Network Data'!B75, " ", ".")&amp;"_R &gt; "&amp;SUBSTITUTE('Network Data'!P75, ",","."),"")</f>
        <v/>
      </c>
      <c r="DB69" t="str">
        <f>IF(AND('Network Data'!$C$6 = 1, 'Network Data'!C75 = 0, 'Network Data'!D75 = 1, 'Network Data'!G75 &gt; 0, 'Network Data'!Q75 &gt; 0), SUBSTITUTE('Network Data'!B75, " ", ".")&amp;"_R &lt; "&amp;SUBSTITUTE('Network Data'!Q75, ",","."),"")</f>
        <v/>
      </c>
      <c r="DC69" t="str">
        <f>IF(AND('Network Data'!$C$6 = 1, 'Network Data'!C75 = 0, 'Network Data'!D75 = 0, 'Network Data'!G75 &gt; 0, 'Network Data'!Q75 &gt; 0), SUBSTITUTE('Network Data'!B75, " ", ".")&amp;"_R &lt; "&amp;SUBSTITUTE('Network Data'!Q75, ",","."),"")</f>
        <v/>
      </c>
      <c r="DD69" t="str">
        <f>IF(AND('Network Data'!$C$7 = 1, 'Network Data'!C75 = 0, 'Network Data'!D75 =1, 'Network Data'!G75 &gt; 0, 'Network Data'!R75 &gt; 0), SUBSTITUTE('Network Data'!B75, ",",".")&amp;"_U &gt; "&amp;SUBSTITUTE('Network Data'!R75, ",","."),"")</f>
        <v/>
      </c>
      <c r="DE69" t="str">
        <f>IF(AND('Network Data'!$C$7 = 1, 'Network Data'!C75 = 0, 'Network Data'!D75 =0, 'Network Data'!G75 &gt; 0, 'Network Data'!R75 &gt; 0), SUBSTITUTE('Network Data'!B75, ",",".")&amp;"_U &gt; "&amp;SUBSTITUTE('Network Data'!R75, ",","."),"")</f>
        <v/>
      </c>
      <c r="DF69" t="str">
        <f>IF(AND('Network Data'!$C$7 = 1, 'Network Data'!C75 = 0, 'Network Data'!D75 = 1, 'Network Data'!G75 &gt; 0, 'Network Data'!S75 &gt; 0), SUBSTITUTE('Network Data'!B75, ",",".")&amp;"_U &lt; "&amp;SUBSTITUTE('Network Data'!S75, ",","."),"")</f>
        <v/>
      </c>
      <c r="DG69" t="str">
        <f>IF(AND('Network Data'!$C$7 = 1, 'Network Data'!C75 = 0, 'Network Data'!D75 = 0, 'Network Data'!G75 &gt; 0, 'Network Data'!S75 &gt; 0), SUBSTITUTE('Network Data'!B75, ",",".")&amp;"_U &lt; "&amp;SUBSTITUTE('Network Data'!S75, ",","."),"")</f>
        <v/>
      </c>
      <c r="DJ69" t="str">
        <f>IF(AND('Network Data'!C75 = 0, 'Network Data'!E75 = 1,'Network Data'!G75 &gt; 0, 'Network Data'!H75 &gt; 0), SUBSTITUTE('Network Data'!B75, " ", ".")&amp;"_IN &gt; "&amp;SUBSTITUTE('Network Data'!H75,",","."), IF(AND('Network Data'!C75 = 1, 'Network Data'!E75 = 1,'Network Data'!G75 &gt; 0, 'Network Data'!H75 &gt; 0), SUBSTITUTE('Network Data'!B75, " ", ".")&amp;"NLNode_IN &gt; "&amp;SUBSTITUTE('Network Data'!H75,",","."), ""))</f>
        <v/>
      </c>
      <c r="DL69" t="str">
        <f>IF(AND('Network Data'!C75 = 0, 'Network Data'!E75 = 1,'Network Data'!G75 &gt; 0, 'Network Data'!I75 &gt; 0), SUBSTITUTE('Network Data'!B75, " ", ".")&amp;"_IN &lt; "&amp;SUBSTITUTE('Network Data'!I75,",","."), IF(AND('Network Data'!C75 = 1, 'Network Data'!E75 = 1,'Network Data'!G75 &gt; 0, 'Network Data'!H75 &gt; 0), SUBSTITUTE('Network Data'!B75, " ", ".")&amp;"NLNode_IN &lt; "&amp;SUBSTITUTE('Network Data'!I75,",","."), ""))</f>
        <v/>
      </c>
      <c r="DP69" t="str">
        <f>IF(AND('Network Data'!C75 = 0, 'Network Data'!F75 = 1,'Network Data'!G75 &gt; 0, 'Network Data'!J75 &gt; 0), SUBSTITUTE('Network Data'!B75, " ", ".")&amp;"_EX &gt; "&amp;SUBSTITUTE('Network Data'!J75,",","."), IF(AND('Network Data'!C75 = 1, 'Network Data'!F75 = 1,'Network Data'!G75 &gt; 0, 'Network Data'!J75 &gt; 0), SUBSTITUTE('Network Data'!B75, " ", ".")&amp;"NLNode_EX &gt; "&amp;SUBSTITUTE('Network Data'!J75,",","."), ""))</f>
        <v/>
      </c>
      <c r="DR69" t="str">
        <f>IF(AND('Network Data'!C75 = 0, 'Network Data'!F75 = 1,'Network Data'!G75 &gt; 0, 'Network Data'!K75 &gt; 0), SUBSTITUTE('Network Data'!B75, " ", ".")&amp;"_EX &lt; "&amp;SUBSTITUTE('Network Data'!K75,",","."), IF(AND('Network Data'!C75 = 1, 'Network Data'!F75 = 1,'Network Data'!G75 &gt; 0, 'Network Data'!K75 &gt; 0), SUBSTITUTE('Network Data'!B75, " ", ".")&amp;"NLNode_EX &lt; "&amp;SUBSTITUTE('Network Data'!K75,",","."), ""))</f>
        <v/>
      </c>
      <c r="DV69" t="str">
        <f>IF(AND('Network Data'!C75=0, 'Network Data'!D75=0, 'Network Data'!G75&gt;0, 'Network Data'!T75&gt;0), SUBSTITUTE('Network Data'!B75," ",".")&amp;"_AE &gt; "&amp;SUBSTITUTE('Network Data'!T75,",","."),"")</f>
        <v/>
      </c>
      <c r="DW69" t="str">
        <f>IF(AND('Network Data'!C75=0, 'Network Data'!D75=0, 'Network Data'!G75&gt;0, 'Network Data'!U75&gt;0), SUBSTITUTE('Network Data'!B75," ",".")&amp;"_AE &lt; "&amp;SUBSTITUTE('Network Data'!U75,",","."),"")</f>
        <v/>
      </c>
      <c r="EA69" t="str">
        <f>IF(AND('Network Data'!X75 &gt;0), 'Network Data'!X75, "")</f>
        <v/>
      </c>
      <c r="EB69" s="22"/>
      <c r="EC69" s="22"/>
      <c r="FD69"/>
      <c r="FE69"/>
      <c r="FF69"/>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row>
    <row r="70" spans="1:218" x14ac:dyDescent="0.3">
      <c r="A70" s="7">
        <v>65</v>
      </c>
      <c r="B70" t="str">
        <f>IF(AND('Network Data'!C76 = 0, 'Network Data'!G76 &gt;0), SUBSTITUTE('Network Data'!B76, " ", ""), IF(AND('Network Data'!C76 = 1, 'Network Data'!G76 &gt; 0), SUBSTITUTE('Network Data'!B76&amp;"NLNode", " ",""), ""))</f>
        <v/>
      </c>
      <c r="H70" s="98"/>
      <c r="AE70" t="str">
        <f>IF(AND('Network Data'!C76 = 0, 'Network Data'!G76 &gt;0), SUBSTITUTE('Network Data'!B76, " ", "")&amp;" = "&amp;SUBSTITUTE('Network Data'!G76, ",", "."), "")</f>
        <v/>
      </c>
      <c r="AF70" t="str">
        <f>IF(AND('Network Data'!C76 = 1, 'Network Data'!G76 &gt;0), SUBSTITUTE('Network Data'!B76, " ", "")&amp;"NLNode"&amp;" = "&amp;SUBSTITUTE('Network Data'!G76, ",", "."), "")</f>
        <v/>
      </c>
      <c r="AM70" t="str">
        <f>IF(AND('Network Data'!C76 = 0, 'Network Data'!G76 &gt; 0, 'Network Data'!E76 = 1), SUBSTITUTE('Network Data'!B76, " ", "")&amp;"Input", IF(AND('Network Data'!C76 = 1, 'Network Data'!G76 &gt; 0, 'Network Data'!E76 = 1), SUBSTITUTE('Network Data'!B76, " ", "")&amp;"NLNodeInput",""))</f>
        <v/>
      </c>
      <c r="AN70" t="str">
        <f>IF(AND('Network Data'!C76 = 0, 'Network Data'!G76 &gt; 0, 'Network Data'!F76 = 1), SUBSTITUTE('Network Data'!B76, " ", "")&amp;"Export", IF(AND('Network Data'!C76 = 1, 'Network Data'!G76 &gt; 0, 'Network Data'!F76 = 1), SUBSTITUTE('Network Data'!B76, " ", "")&amp;"NLNodeExport",""))</f>
        <v/>
      </c>
      <c r="AV70" t="str">
        <f>IF(AND('Network Data'!$C$6=1, 'Network Data'!C76 = 0, 'Network Data'!D76=1,'Network Data'!G76&gt;0,'Network Data'!E76=1), SUBSTITUTE('Network Data'!B76," ","")&amp;"_GPP"&amp;" = "&amp;"Flowto("&amp;SUBSTITUTE('Network Data'!B76," ","")&amp;")"&amp;" - "&amp;SUBSTITUTE('Network Data'!B76," ","")&amp;"_IN", IF(AND('Network Data'!$C$6=1, 'Network Data'!C76 = 0, 'Network Data'!D76=1,'Network Data'!G76&gt;0,'Network Data'!E76=0), SUBSTITUTE('Network Data'!B76," ","")&amp;"_GPP"&amp;" = "&amp;"Flowto("&amp;SUBSTITUTE('Network Data'!B76," ","")&amp;")", IF(OR('Network Data'!$C$6=1, 'Network Data'!$C$6=0), IF(AND('Network Data'!C76 = 0,'Network Data'!G76&gt;0,'Network Data'!E76=1), SUBSTITUTE('Network Data'!B76," ","")&amp;"_Q"&amp;" = "&amp;"Flowto("&amp;SUBSTITUTE('Network Data'!B76," ","")&amp;")"&amp;" - "&amp;SUBSTITUTE('Network Data'!B76," ","")&amp;"_IN", IF(AND('Network Data'!C76 = 0,'Network Data'!G76&gt;0,'Network Data'!E76=0), SUBSTITUTE('Network Data'!B76," ","")&amp;"_Q"&amp;" = "&amp;"Flowto("&amp;SUBSTITUTE('Network Data'!B76," ","")&amp;")","")))))</f>
        <v/>
      </c>
      <c r="AZ70" t="str">
        <f>IF(AND('Network Data'!$C$6=1,'Network Data'!$C$7=1,'Network Data'!C76 = 0,'Network Data'!D76 = 1,'Network Data'!G76&gt;0,'Network Data'!F76=1),SUBSTITUTE('Network Data'!B76," ","")&amp;"_NPP"&amp;" = Flowfrom("&amp;SUBSTITUTE('Network Data'!B76," ","")&amp;") - "&amp;SUBSTITUTE('Network Data'!B76," ","")&amp;"_R"&amp;" - "&amp;SUBSTITUTE('Network Data'!B76," ","")&amp;"_U"&amp;" - "&amp;SUBSTITUTE('Network Data'!B76," ","")&amp;"_EX", IF(AND('Network Data'!$C$6=1,'Network Data'!$C$7=0,'Network Data'!C76 = 0,'Network Data'!D76 = 1,'Network Data'!G76&gt;0,'Network Data'!F76=1),SUBSTITUTE('Network Data'!B76," ","")&amp;"_NPP"&amp;" = Flowfrom("&amp;SUBSTITUTE('Network Data'!B76," ","")&amp;") - "&amp;SUBSTITUTE('Network Data'!B76," ","")&amp;"_R - "&amp;SUBSTITUTE('Network Data'!B76," ","")&amp;"_EX", IF(AND('Network Data'!$C$6=0,'Network Data'!$C$7=1,'Network Data'!C76 = 0,'Network Data'!D76 = 1,'Network Data'!G76&gt;0,'Network Data'!F76=0),SUBSTITUTE('Network Data'!B76," ","")&amp;"_NPP"&amp;" = Flowfrom("&amp;SUBSTITUTE('Network Data'!B76," ","")&amp;") - "&amp;SUBSTITUTE('Network Data'!B76," ","")&amp;"_U - "&amp;SUBSTITUTE('Network Data'!B76," ","")&amp;"_EX", IF(AND('Network Data'!$C$6=1,'Network Data'!$C$7=0,'Network Data'!C76 = 0,'Network Data'!D76 = 1,'Network Data'!G76&gt;0,'Network Data'!F76=0),SUBSTITUTE('Network Data'!B76," ","")&amp;"_NPP"&amp;" = Flowfrom("&amp;SUBSTITUTE('Network Data'!B76," ","")&amp;") - "&amp;SUBSTITUTE('Network Data'!B76," ","")&amp;"_R", IF(AND('Network Data'!$C$6=0,'Network Data'!$C$7=0,'Network Data'!C76 = 0,'Network Data'!D76 = 1,'Network Data'!G76&gt;0,'Network Data'!F76=1),SUBSTITUTE('Network Data'!B76," ","")&amp;"_NPP"&amp;" = Flowfrom("&amp;SUBSTITUTE('Network Data'!B76," ","")&amp;") - "&amp;SUBSTITUTE('Network Data'!B76," ","")&amp;"_EX", IF(AND('Network Data'!$C$6=1,'Network Data'!$C$7=1,'Network Data'!C76 = 0,'Network Data'!D76 = 1,'Network Data'!G76&gt;0,'Network Data'!F76=0),SUBSTITUTE('Network Data'!B76," ","")&amp;"_NPP"&amp;" = Flowfrom("&amp;SUBSTITUTE('Network Data'!B76," ","")&amp;") - "&amp;SUBSTITUTE('Network Data'!B76," ","")&amp;"_R"&amp;" - "&amp;SUBSTITUTE('Network Data'!B76," ","")&amp;"_U", IF(AND('Network Data'!$C$6=0,'Network Data'!$C$7=0,'Network Data'!C76 = 0,'Network Data'!D76 = 1,'Network Data'!G76&gt;0,'Network Data'!F76=0),SUBSTITUTE('Network Data'!B76," ","")&amp;"_NPP"&amp;" = Flowfrom("&amp;SUBSTITUTE('Network Data'!B76," ","")&amp;") ", IF(AND('Network Data'!$C$6=1,'Network Data'!$C$7=1,'Network Data'!C76 = 0,'Network Data'!D76 = 0,'Network Data'!G76&gt;0,'Network Data'!F76=1),SUBSTITUTE('Network Data'!B76," ","")&amp;"_P"&amp;" = Flowfrom("&amp;SUBSTITUTE('Network Data'!B76," ","")&amp;") - "&amp;SUBSTITUTE('Network Data'!B76," ","")&amp;"_R"&amp;" - "&amp;SUBSTITUTE('Network Data'!B76," ","")&amp;"_U"&amp;" - "&amp;SUBSTITUTE('Network Data'!B76," ","")&amp;"_EX", IF(AND('Network Data'!$C$6=1,'Network Data'!$C$7=0,'Network Data'!C76 = 0,'Network Data'!D76 = 0,'Network Data'!G76&gt;0,'Network Data'!F76=1),SUBSTITUTE('Network Data'!B76," ","")&amp;"_P"&amp;" = Flowfrom("&amp;SUBSTITUTE('Network Data'!B76," ","")&amp;") - "&amp;SUBSTITUTE('Network Data'!B76," ","")&amp;"_R - "&amp;SUBSTITUTE('Network Data'!B76," ","")&amp;"_EX", IF(AND('Network Data'!$C$6=0,'Network Data'!$C$7=1,'Network Data'!C76 = 0,'Network Data'!D76 = 0,'Network Data'!G76&gt;0,'Network Data'!F76=0),SUBSTITUTE('Network Data'!B76," ","")&amp;"_P"&amp;" = Flowfrom("&amp;SUBSTITUTE('Network Data'!B76," ","")&amp;") - "&amp;SUBSTITUTE('Network Data'!B76," ","")&amp;"_U - "&amp;SUBSTITUTE('Network Data'!B76," ","")&amp;"_EX", IF(AND('Network Data'!$C$6=1,'Network Data'!$C$7=0,'Network Data'!C76 = 0,'Network Data'!D76 = 0,'Network Data'!G76&gt;0,'Network Data'!F76=0),SUBSTITUTE('Network Data'!B76," ","")&amp;"_P"&amp;" = Flowfrom("&amp;SUBSTITUTE('Network Data'!B76," ","")&amp;") - "&amp;SUBSTITUTE('Network Data'!B76," ","")&amp;"_R", IF(AND('Network Data'!$C$6=0,'Network Data'!$C$7=0,'Network Data'!C76 = 0,'Network Data'!D76 = 0,'Network Data'!G76&gt;0,'Network Data'!F76=1),SUBSTITUTE('Network Data'!B76," ","")&amp;"_P"&amp;" = Flowfrom("&amp;SUBSTITUTE('Network Data'!B76," ","")&amp;") - "&amp;SUBSTITUTE('Network Data'!B76," ","")&amp;"_EX", IF(AND('Network Data'!$C$6=1,'Network Data'!$C$7=1,'Network Data'!C76 = 0,'Network Data'!D76 = 0,'Network Data'!G76&gt;0,'Network Data'!F76=0),SUBSTITUTE('Network Data'!B76," ","")&amp;"_P"&amp;" = Flowfrom("&amp;SUBSTITUTE('Network Data'!B76," ","")&amp;") - "&amp;SUBSTITUTE('Network Data'!B76," ","")&amp;"_R"&amp;" - "&amp;SUBSTITUTE('Network Data'!B76," ","")&amp;"_U", IF(AND('Network Data'!$C$6=0,'Network Data'!$C$7=0,'Network Data'!C76 = 0,'Network Data'!D76 = 0,'Network Data'!G76&gt;0,'Network Data'!F76=0),SUBSTITUTE('Network Data'!B76," ","")&amp;"_P"&amp;" = Flowfrom("&amp;SUBSTITUTE('Network Data'!B76," ","")&amp;") ", ""))))))))))))))</f>
        <v/>
      </c>
      <c r="BD70" t="str">
        <f>IF(AND('Network Data'!$C$6=1,'Network Data'!$C$7=1,'Network Data'!C76 = 0, 'Network Data'!D76=1,'Network Data'!F76=1,'Network Data'!G76&gt;0), SUBSTITUTE('Network Data'!B76," ","")&amp;"_U"&amp;" = Flowto("&amp;SUBSTITUTE('Network Data'!B76," ","")&amp;") - "&amp;SUBSTITUTE('Network Data'!B76," ","")&amp;"_NPP"&amp;" - "&amp;SUBSTITUTE('Network Data'!B76," ","")&amp;"_R"&amp;" - "&amp;SUBSTITUTE('Network Data'!B76," ","")&amp;"_EX", IF(AND('Network Data'!$C$6=0,'Network Data'!$C$7=1,'Network Data'!C76 = 0, 'Network Data'!D76=1,'Network Data'!F76=1,'Network Data'!G76&gt;0), SUBSTITUTE('Network Data'!B76," ","")&amp;"_U"&amp;" = Flowto("&amp;SUBSTITUTE('Network Data'!B76," ","")&amp;") - "&amp;SUBSTITUTE('Network Data'!B76," ","")&amp;"_P"&amp;" - "&amp;SUBSTITUTE('Network Data'!B76," ","")&amp;"_EX", IF(AND('Network Data'!$C$6=0,'Network Data'!$C$7=1,'Network Data'!C76 = 0, 'Network Data'!D76=1,'Network Data'!F76=0,'Network Data'!G76&gt;0), SUBSTITUTE('Network Data'!B76," ","")&amp;"_U"&amp;" = Flowto("&amp;SUBSTITUTE('Network Data'!B76," ","")&amp;") - "&amp;SUBSTITUTE('Network Data'!B76," ","")&amp;"_P",IF(AND('Network Data'!$C$6=1,'Network Data'!$C$7=1,'Network Data'!C76 = 0, 'Network Data'!D76=0,'Network Data'!F76=1,'Network Data'!G76&gt;0), SUBSTITUTE('Network Data'!B76," ","")&amp;"_U"&amp;" = Flowto("&amp;SUBSTITUTE('Network Data'!B76," ","")&amp;") - "&amp;SUBSTITUTE('Network Data'!B76," ","")&amp;"_P"&amp;" - "&amp;SUBSTITUTE('Network Data'!B76," ","")&amp;"_R"&amp;" - "&amp;SUBSTITUTE('Network Data'!B76," ","")&amp;"_EX", IF(AND('Network Data'!$C$6=0,'Network Data'!$C$7=1,'Network Data'!C76 = 0, 'Network Data'!D76=0,'Network Data'!F76=1,'Network Data'!G76&gt;0), SUBSTITUTE('Network Data'!B76," ","")&amp;"_U"&amp;" = Flowto("&amp;SUBSTITUTE('Network Data'!B76," ","")&amp;") - "&amp;SUBSTITUTE('Network Data'!B76," ","")&amp;"_P"&amp;" - "&amp;SUBSTITUTE('Network Data'!B76," ","")&amp;"_EX", IF(AND('Network Data'!$C$6=0,'Network Data'!$C$7=1,'Network Data'!C76 = 0, 'Network Data'!D76=0,'Network Data'!F76=0,'Network Data'!G76&gt;0), SUBSTITUTE('Network Data'!B76," ","")&amp;"_U"&amp;" = Flowto("&amp;SUBSTITUTE('Network Data'!B76," ","")&amp;") - "&amp;SUBSTITUTE('Network Data'!B76," ","")&amp;"_P",IF(AND('Network Data'!$C$6=1,'Network Data'!$C$7=1,'Network Data'!C76 = 0, 'Network Data'!D76=0,'Network Data'!F76=0,'Network Data'!G76&gt;0), SUBSTITUTE('Network Data'!B76," ","")&amp;"_U"&amp;" = Flowto("&amp;SUBSTITUTE('Network Data'!B76," ","")&amp;") - "&amp;SUBSTITUTE('Network Data'!B76," ","")&amp;"_P - "&amp;SUBSTITUTE('Network Data'!B76," ","")&amp;"_R","")))))))</f>
        <v/>
      </c>
      <c r="BH70" t="str">
        <f>IF(AND('Network Data'!$C$6 = 1, 'Network Data'!C76 = 0, 'Network Data'!D76 = 0,'Network Data'!G76 &gt; 0, 'Network Data'!T76 &gt; 0),SUBSTITUTE('Network Data'!B76," ","")&amp;"_AE"&amp;" = "&amp;SUBSTITUTE('Network Data'!B76," ","")&amp;"_P"&amp;" + "&amp;SUBSTITUTE('Network Data'!B76," ","")&amp;"_R", IF(AND('Network Data'!$C$6 = 0, 'Network Data'!C76 = 0, 'Network Data'!D76 = 0,'Network Data'!G76 &gt; 0, 'Network Data'!T76 &gt; 0),SUBSTITUTE('Network Data'!B76," ","")&amp;" = "&amp;SUBSTITUTE('Network Data'!B76," ","")&amp;"_P",IF(AND('Network Data'!$C$6 = 1, 'Network Data'!C76 = 0, 'Network Data'!D76 = 0,'Network Data'!G76 &gt; 0, 'Network Data'!U76 &gt; 0),SUBSTITUTE('Network Data'!B76," ","")&amp;"_AE"&amp;" = "&amp;SUBSTITUTE('Network Data'!B76," ","")&amp;"_P"&amp;" + "&amp;SUBSTITUTE('Network Data'!B76," ","")&amp;"_R", IF(AND('Network Data'!$C$6 = 0, 'Network Data'!C76 = 0, 'Network Data'!D76 = 0,'Network Data'!G76 &gt; 0, 'Network Data'!U76 &gt; 0),SUBSTITUTE('Network Data'!B76," ","")&amp;" = "&amp;SUBSTITUTE('Network Data'!B76," ","")&amp;"_P",""))))</f>
        <v/>
      </c>
      <c r="BL70" t="str">
        <f xml:space="preserve"> IF('Network Data'!W76 &gt; 0, 'Network Data'!W76, "")</f>
        <v/>
      </c>
      <c r="BR70" t="str">
        <f>IF('Network Data'!V76&gt;0,SUBSTITUTE('Network Data'!V76, ",",""),"")</f>
        <v/>
      </c>
      <c r="BZ70" t="str">
        <f>IF(AND('Network Data'!$C$6=1,'Network Data'!C76=0,'Network Data'!D76=1,'Network Data'!G76&gt;0),SUBSTITUTE('Network Data'!B76," ","")&amp;"_GPP: CO2 -&gt; "&amp;SUBSTITUTE('Network Data'!B76," ",""),"")</f>
        <v/>
      </c>
      <c r="CB70" s="98"/>
      <c r="CD70" t="str">
        <f>IF(AND('Network Data'!$C$6 = 1,'Network Data'!C76 = 0, 'Network Data'!D76 = 1, 'Network Data'!G76 &gt; 0), SUBSTITUTE('Network Data'!B76, " ", "")&amp;"_R: "&amp;SUBSTITUTE('Network Data'!B76, " ", "")&amp;" -&gt; CO2", "")</f>
        <v/>
      </c>
      <c r="CE70" t="str">
        <f>IF(AND('Network Data'!$C$6 = 1,'Network Data'!C76 = 0, 'Network Data'!D76 = 0, 'Network Data'!G76 &gt; 0), SUBSTITUTE('Network Data'!B76, " ", "")&amp;"_R: "&amp;SUBSTITUTE('Network Data'!B76, " ", "")&amp;" -&gt; CO2", "")</f>
        <v/>
      </c>
      <c r="CG70" s="98"/>
      <c r="CI70" t="str">
        <f>IF(AND('Network Data'!C76 = 1, 'Network Data'!E76 = 1, 'Network Data'!G76 &gt; 0), SUBSTITUTE('Network Data'!B76, " ", "")&amp;"NLNode_IN: "&amp;SUBSTITUTE('Network Data'!B76, " ", "")&amp;"NLNodeInput -&gt; "&amp;SUBSTITUTE('Network Data'!B76, ",", "")&amp;"NLNode", IF(AND('Network Data'!C76 = 0, 'Network Data'!E76 = 1, 'Network Data'!G76 &gt; 0), SUBSTITUTE('Network Data'!B76, " ", "")&amp;"_IN: "&amp;SUBSTITUTE('Network Data'!B76, " ", "")&amp;"Input -&gt; "&amp;SUBSTITUTE('Network Data'!B76, ",", ""),""))</f>
        <v/>
      </c>
      <c r="CK70" s="98"/>
      <c r="CM70" t="str">
        <f>IF(AND('Network Data'!C76 = 1, 'Network Data'!F76 = 1, 'Network Data'!G76 &gt; 0), SUBSTITUTE('Network Data'!B76, " ", "")&amp;"NLNode_EX: "&amp;SUBSTITUTE('Network Data'!B76, " ", "")&amp;"NLNode -&gt; "&amp;SUBSTITUTE('Network Data'!B76, ",", "")&amp;"NLNodeExport", IF(AND('Network Data'!C76 = 0, 'Network Data'!F76 = 1, 'Network Data'!G76 &gt; 0), SUBSTITUTE('Network Data'!B76, " ", "")&amp;"_EX: "&amp;SUBSTITUTE('Network Data'!B76, " ", "")&amp;" -&gt; "&amp;SUBSTITUTE('Network Data'!B76, ",", "")&amp;"Export",""))</f>
        <v/>
      </c>
      <c r="CP70" t="str">
        <f>IF(AND('Network Data'!$C$6=1, 'Network Data'!C76=0,'Network Data'!D76=1,'Network Data'!G76&gt;0, 'Network Data'!L76&gt;0), SUBSTITUTE('Network Data'!B76," ",".")&amp;"_GPP &gt; "&amp;SUBSTITUTE('Network Data'!L76," ","."), IF(AND('Network Data'!$C$6=1, 'Network Data'!C76=0,'Network Data'!D76=0,'Network Data'!G76&gt;0, 'Network Data'!L76&gt;0), SUBSTITUTE('Network Data'!B76," ",".")&amp;"Q &gt; "&amp;SUBSTITUTE('Network Data'!L76," ","."), IF(AND('Network Data'!$C$6=0, 'Network Data'!C76=0,'Network Data'!D76=0,'Network Data'!G76&gt;0, 'Network Data'!L76&gt;0), SUBSTITUTE('Network Data'!B76," ",".")&amp;"Q &gt; "&amp;SUBSTITUTE('Network Data'!L76," ","."),"")))</f>
        <v/>
      </c>
      <c r="CQ70" t="str">
        <f>IF(AND('Network Data'!$C$6=1, 'Network Data'!C76=0,'Network Data'!D76=0,'Network Data'!G76&gt;0, 'Network Data'!L76&gt;0), SUBSTITUTE('Network Data'!B76," ",".")&amp;"Q &gt; "&amp;SUBSTITUTE('Network Data'!L76," ","."), IF(AND('Network Data'!$C$6=0, 'Network Data'!C76=0,'Network Data'!D76=0,'Network Data'!G76&gt;0, 'Network Data'!L76&gt;0), SUBSTITUTE('Network Data'!B76," ",".")&amp;"Q &gt; "&amp;SUBSTITUTE('Network Data'!L76," ","."),""))</f>
        <v/>
      </c>
      <c r="CR70" t="str">
        <f>IF(AND('Network Data'!$C$6=1, 'Network Data'!C76=0,'Network Data'!D76=1,'Network Data'!G76&gt;0, 'Network Data'!M76&gt;0), SUBSTITUTE('Network Data'!B76," ",".")&amp;"_GPP &lt; "&amp;SUBSTITUTE('Network Data'!M76," ","."),"")</f>
        <v/>
      </c>
      <c r="CS70" t="str">
        <f>IF(AND('Network Data'!$C$6=1, 'Network Data'!C76=0,'Network Data'!D76=0,'Network Data'!G76&gt;0, 'Network Data'!M76&gt;0), SUBSTITUTE('Network Data'!B76," ",".")&amp;"Q &lt; "&amp;SUBSTITUTE('Network Data'!M76," ","."),IF(AND('Network Data'!$C$6=0, 'Network Data'!C76=0,'Network Data'!D76=0,'Network Data'!G76&gt;0, 'Network Data'!M76&gt;0), SUBSTITUTE('Network Data'!B76," ",".")&amp;"Q &lt; "&amp;SUBSTITUTE('Network Data'!M76," ","."),""))</f>
        <v/>
      </c>
      <c r="CT70" t="str">
        <f>IF('Network Data'!M76&lt;'Network Data'!L76, "Warning, incompatible constraint", "" )</f>
        <v/>
      </c>
      <c r="CU70" t="str">
        <f>IF(AND('Network Data'!$C$6=1, 'Network Data'!C76 = 0, 'Network Data'!D76 = 1, 'Network Data'!G76 &gt; 0, 'Network Data'!N76&gt;0), SUBSTITUTE('Network Data'!B76, " ", ".")&amp;"_NPP"&amp;" &gt; "&amp;SUBSTITUTE('Network Data'!N76, ",","."), "")</f>
        <v/>
      </c>
      <c r="CV70" t="str">
        <f>IF(AND('Network Data'!$C$6=1, 'Network Data'!C76 = 0, 'Network Data'!D76 = 0, 'Network Data'!G76 &gt; 0, 'Network Data'!N76&gt;0), SUBSTITUTE('Network Data'!B76, " ", ".")&amp;"_P"&amp;" &gt; "&amp;SUBSTITUTE('Network Data'!N76, ",","."), IF(AND('Network Data'!$C$6=0, 'Network Data'!C76 = 0, 'Network Data'!G76 &gt; 0, 'Network Data'!N76&gt;0), SUBSTITUTE('Network Data'!B76, " ", ".")&amp;"_P"&amp;" &gt; "&amp;SUBSTITUTE('Network Data'!N76, ",","."),""))</f>
        <v/>
      </c>
      <c r="CW70" t="str">
        <f>IF(AND('Network Data'!$C$6=1, 'Network Data'!C76 = 0, 'Network Data'!D76 = 1, 'Network Data'!G76 &gt; 0, 'Network Data'!O76&gt;0), SUBSTITUTE('Network Data'!B76, " ", ".")&amp;"_NPP"&amp;" &lt; "&amp;SUBSTITUTE('Network Data'!O76, ",","."), "")</f>
        <v/>
      </c>
      <c r="CX70" t="str">
        <f>IF(AND('Network Data'!$C$6=1, 'Network Data'!C76 = 0, 'Network Data'!D76 = 0, 'Network Data'!G76 &gt; 0, 'Network Data'!O76&gt;0), SUBSTITUTE('Network Data'!B76, " ", ".")&amp;"_P"&amp;" &lt; "&amp;SUBSTITUTE('Network Data'!O76, ",","."), IF(AND('Network Data'!$C$6=0, 'Network Data'!C76 = 0, 'Network Data'!G76 &gt; 0, 'Network Data'!O76&gt;0), SUBSTITUTE('Network Data'!B76, " ", ".")&amp;"_P"&amp;" &lt; "&amp;SUBSTITUTE('Network Data'!O76, ",","."),""))</f>
        <v/>
      </c>
      <c r="CY70" t="str">
        <f>IF('Network Data'!O76&lt;'Network Data'!N76, "Warning, incompatible constraint", "" )</f>
        <v/>
      </c>
      <c r="CZ70" t="str">
        <f>IF(AND('Network Data'!$C$6 = 1, 'Network Data'!C76 = 0, 'Network Data'!D76 = 1, 'Network Data'!G76 &gt; 0, 'Network Data'!P76 &gt; 0), SUBSTITUTE('Network Data'!B76, " ", ".")&amp;"_R &gt; "&amp;SUBSTITUTE('Network Data'!P76, ",","."),"")</f>
        <v/>
      </c>
      <c r="DA70" t="str">
        <f>IF(AND('Network Data'!$C$6 = 1, 'Network Data'!C76 = 0, 'Network Data'!D76 = 0, 'Network Data'!G76 &gt; 0, 'Network Data'!P76 &gt; 0), SUBSTITUTE('Network Data'!B76, " ", ".")&amp;"_R &gt; "&amp;SUBSTITUTE('Network Data'!P76, ",","."),"")</f>
        <v/>
      </c>
      <c r="DB70" t="str">
        <f>IF(AND('Network Data'!$C$6 = 1, 'Network Data'!C76 = 0, 'Network Data'!D76 = 1, 'Network Data'!G76 &gt; 0, 'Network Data'!Q76 &gt; 0), SUBSTITUTE('Network Data'!B76, " ", ".")&amp;"_R &lt; "&amp;SUBSTITUTE('Network Data'!Q76, ",","."),"")</f>
        <v/>
      </c>
      <c r="DC70" t="str">
        <f>IF(AND('Network Data'!$C$6 = 1, 'Network Data'!C76 = 0, 'Network Data'!D76 = 0, 'Network Data'!G76 &gt; 0, 'Network Data'!Q76 &gt; 0), SUBSTITUTE('Network Data'!B76, " ", ".")&amp;"_R &lt; "&amp;SUBSTITUTE('Network Data'!Q76, ",","."),"")</f>
        <v/>
      </c>
      <c r="DD70" t="str">
        <f>IF(AND('Network Data'!$C$7 = 1, 'Network Data'!C76 = 0, 'Network Data'!D76 =1, 'Network Data'!G76 &gt; 0, 'Network Data'!R76 &gt; 0), SUBSTITUTE('Network Data'!B76, ",",".")&amp;"_U &gt; "&amp;SUBSTITUTE('Network Data'!R76, ",","."),"")</f>
        <v/>
      </c>
      <c r="DE70" t="str">
        <f>IF(AND('Network Data'!$C$7 = 1, 'Network Data'!C76 = 0, 'Network Data'!D76 =0, 'Network Data'!G76 &gt; 0, 'Network Data'!R76 &gt; 0), SUBSTITUTE('Network Data'!B76, ",",".")&amp;"_U &gt; "&amp;SUBSTITUTE('Network Data'!R76, ",","."),"")</f>
        <v/>
      </c>
      <c r="DF70" t="str">
        <f>IF(AND('Network Data'!$C$7 = 1, 'Network Data'!C76 = 0, 'Network Data'!D76 = 1, 'Network Data'!G76 &gt; 0, 'Network Data'!S76 &gt; 0), SUBSTITUTE('Network Data'!B76, ",",".")&amp;"_U &lt; "&amp;SUBSTITUTE('Network Data'!S76, ",","."),"")</f>
        <v/>
      </c>
      <c r="DG70" t="str">
        <f>IF(AND('Network Data'!$C$7 = 1, 'Network Data'!C76 = 0, 'Network Data'!D76 = 0, 'Network Data'!G76 &gt; 0, 'Network Data'!S76 &gt; 0), SUBSTITUTE('Network Data'!B76, ",",".")&amp;"_U &lt; "&amp;SUBSTITUTE('Network Data'!S76, ",","."),"")</f>
        <v/>
      </c>
      <c r="DJ70" t="str">
        <f>IF(AND('Network Data'!C76 = 0, 'Network Data'!E76 = 1,'Network Data'!G76 &gt; 0, 'Network Data'!H76 &gt; 0), SUBSTITUTE('Network Data'!B76, " ", ".")&amp;"_IN &gt; "&amp;SUBSTITUTE('Network Data'!H76,",","."), IF(AND('Network Data'!C76 = 1, 'Network Data'!E76 = 1,'Network Data'!G76 &gt; 0, 'Network Data'!H76 &gt; 0), SUBSTITUTE('Network Data'!B76, " ", ".")&amp;"NLNode_IN &gt; "&amp;SUBSTITUTE('Network Data'!H76,",","."), ""))</f>
        <v/>
      </c>
      <c r="DL70" t="str">
        <f>IF(AND('Network Data'!C76 = 0, 'Network Data'!E76 = 1,'Network Data'!G76 &gt; 0, 'Network Data'!I76 &gt; 0), SUBSTITUTE('Network Data'!B76, " ", ".")&amp;"_IN &lt; "&amp;SUBSTITUTE('Network Data'!I76,",","."), IF(AND('Network Data'!C76 = 1, 'Network Data'!E76 = 1,'Network Data'!G76 &gt; 0, 'Network Data'!H76 &gt; 0), SUBSTITUTE('Network Data'!B76, " ", ".")&amp;"NLNode_IN &lt; "&amp;SUBSTITUTE('Network Data'!I76,",","."), ""))</f>
        <v/>
      </c>
      <c r="DP70" t="str">
        <f>IF(AND('Network Data'!C76 = 0, 'Network Data'!F76 = 1,'Network Data'!G76 &gt; 0, 'Network Data'!J76 &gt; 0), SUBSTITUTE('Network Data'!B76, " ", ".")&amp;"_EX &gt; "&amp;SUBSTITUTE('Network Data'!J76,",","."), IF(AND('Network Data'!C76 = 1, 'Network Data'!F76 = 1,'Network Data'!G76 &gt; 0, 'Network Data'!J76 &gt; 0), SUBSTITUTE('Network Data'!B76, " ", ".")&amp;"NLNode_EX &gt; "&amp;SUBSTITUTE('Network Data'!J76,",","."), ""))</f>
        <v/>
      </c>
      <c r="DR70" t="str">
        <f>IF(AND('Network Data'!C76 = 0, 'Network Data'!F76 = 1,'Network Data'!G76 &gt; 0, 'Network Data'!K76 &gt; 0), SUBSTITUTE('Network Data'!B76, " ", ".")&amp;"_EX &lt; "&amp;SUBSTITUTE('Network Data'!K76,",","."), IF(AND('Network Data'!C76 = 1, 'Network Data'!F76 = 1,'Network Data'!G76 &gt; 0, 'Network Data'!K76 &gt; 0), SUBSTITUTE('Network Data'!B76, " ", ".")&amp;"NLNode_EX &lt; "&amp;SUBSTITUTE('Network Data'!K76,",","."), ""))</f>
        <v/>
      </c>
      <c r="DV70" t="str">
        <f>IF(AND('Network Data'!C76=0, 'Network Data'!D76=0, 'Network Data'!G76&gt;0, 'Network Data'!T76&gt;0), SUBSTITUTE('Network Data'!B76," ",".")&amp;"_AE &gt; "&amp;SUBSTITUTE('Network Data'!T76,",","."),"")</f>
        <v/>
      </c>
      <c r="DW70" t="str">
        <f>IF(AND('Network Data'!C76=0, 'Network Data'!D76=0, 'Network Data'!G76&gt;0, 'Network Data'!U76&gt;0), SUBSTITUTE('Network Data'!B76," ",".")&amp;"_AE &lt; "&amp;SUBSTITUTE('Network Data'!U76,",","."),"")</f>
        <v/>
      </c>
      <c r="EA70" t="str">
        <f>IF(AND('Network Data'!X76 &gt;0), 'Network Data'!X76, "")</f>
        <v/>
      </c>
      <c r="EB70" s="22"/>
      <c r="EC70" s="22"/>
      <c r="FD70"/>
      <c r="FE70"/>
      <c r="FF70"/>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row>
    <row r="71" spans="1:218" x14ac:dyDescent="0.3">
      <c r="A71" s="7">
        <v>66</v>
      </c>
      <c r="B71" t="str">
        <f>IF(AND('Network Data'!C77 = 0, 'Network Data'!G77 &gt;0), SUBSTITUTE('Network Data'!B77, " ", ""), IF(AND('Network Data'!C77 = 1, 'Network Data'!G77 &gt; 0), SUBSTITUTE('Network Data'!B77&amp;"NLNode", " ",""), ""))</f>
        <v/>
      </c>
      <c r="H71" s="98"/>
      <c r="AE71" t="str">
        <f>IF(AND('Network Data'!C77 = 0, 'Network Data'!G77 &gt;0), SUBSTITUTE('Network Data'!B77, " ", "")&amp;" = "&amp;SUBSTITUTE('Network Data'!G77, ",", "."), "")</f>
        <v/>
      </c>
      <c r="AF71" t="str">
        <f>IF(AND('Network Data'!C77 = 1, 'Network Data'!G77 &gt;0), SUBSTITUTE('Network Data'!B77, " ", "")&amp;"NLNode"&amp;" = "&amp;SUBSTITUTE('Network Data'!G77, ",", "."), "")</f>
        <v/>
      </c>
      <c r="AM71" t="str">
        <f>IF(AND('Network Data'!C77 = 0, 'Network Data'!G77 &gt; 0, 'Network Data'!E77 = 1), SUBSTITUTE('Network Data'!B77, " ", "")&amp;"Input", IF(AND('Network Data'!C77 = 1, 'Network Data'!G77 &gt; 0, 'Network Data'!E77 = 1), SUBSTITUTE('Network Data'!B77, " ", "")&amp;"NLNodeInput",""))</f>
        <v/>
      </c>
      <c r="AN71" t="str">
        <f>IF(AND('Network Data'!C77 = 0, 'Network Data'!G77 &gt; 0, 'Network Data'!F77 = 1), SUBSTITUTE('Network Data'!B77, " ", "")&amp;"Export", IF(AND('Network Data'!C77 = 1, 'Network Data'!G77 &gt; 0, 'Network Data'!F77 = 1), SUBSTITUTE('Network Data'!B77, " ", "")&amp;"NLNodeExport",""))</f>
        <v/>
      </c>
      <c r="AV71" t="str">
        <f>IF(AND('Network Data'!$C$6=1, 'Network Data'!C77 = 0, 'Network Data'!D77=1,'Network Data'!G77&gt;0,'Network Data'!E77=1), SUBSTITUTE('Network Data'!B77," ","")&amp;"_GPP"&amp;" = "&amp;"Flowto("&amp;SUBSTITUTE('Network Data'!B77," ","")&amp;")"&amp;" - "&amp;SUBSTITUTE('Network Data'!B77," ","")&amp;"_IN", IF(AND('Network Data'!$C$6=1, 'Network Data'!C77 = 0, 'Network Data'!D77=1,'Network Data'!G77&gt;0,'Network Data'!E77=0), SUBSTITUTE('Network Data'!B77," ","")&amp;"_GPP"&amp;" = "&amp;"Flowto("&amp;SUBSTITUTE('Network Data'!B77," ","")&amp;")", IF(OR('Network Data'!$C$6=1, 'Network Data'!$C$6=0), IF(AND('Network Data'!C77 = 0,'Network Data'!G77&gt;0,'Network Data'!E77=1), SUBSTITUTE('Network Data'!B77," ","")&amp;"_Q"&amp;" = "&amp;"Flowto("&amp;SUBSTITUTE('Network Data'!B77," ","")&amp;")"&amp;" - "&amp;SUBSTITUTE('Network Data'!B77," ","")&amp;"_IN", IF(AND('Network Data'!C77 = 0,'Network Data'!G77&gt;0,'Network Data'!E77=0), SUBSTITUTE('Network Data'!B77," ","")&amp;"_Q"&amp;" = "&amp;"Flowto("&amp;SUBSTITUTE('Network Data'!B77," ","")&amp;")","")))))</f>
        <v/>
      </c>
      <c r="AZ71" t="str">
        <f>IF(AND('Network Data'!$C$6=1,'Network Data'!$C$7=1,'Network Data'!C77 = 0,'Network Data'!D77 = 1,'Network Data'!G77&gt;0,'Network Data'!F77=1),SUBSTITUTE('Network Data'!B77," ","")&amp;"_NPP"&amp;" = Flowfrom("&amp;SUBSTITUTE('Network Data'!B77," ","")&amp;") - "&amp;SUBSTITUTE('Network Data'!B77," ","")&amp;"_R"&amp;" - "&amp;SUBSTITUTE('Network Data'!B77," ","")&amp;"_U"&amp;" - "&amp;SUBSTITUTE('Network Data'!B77," ","")&amp;"_EX", IF(AND('Network Data'!$C$6=1,'Network Data'!$C$7=0,'Network Data'!C77 = 0,'Network Data'!D77 = 1,'Network Data'!G77&gt;0,'Network Data'!F77=1),SUBSTITUTE('Network Data'!B77," ","")&amp;"_NPP"&amp;" = Flowfrom("&amp;SUBSTITUTE('Network Data'!B77," ","")&amp;") - "&amp;SUBSTITUTE('Network Data'!B77," ","")&amp;"_R - "&amp;SUBSTITUTE('Network Data'!B77," ","")&amp;"_EX", IF(AND('Network Data'!$C$6=0,'Network Data'!$C$7=1,'Network Data'!C77 = 0,'Network Data'!D77 = 1,'Network Data'!G77&gt;0,'Network Data'!F77=0),SUBSTITUTE('Network Data'!B77," ","")&amp;"_NPP"&amp;" = Flowfrom("&amp;SUBSTITUTE('Network Data'!B77," ","")&amp;") - "&amp;SUBSTITUTE('Network Data'!B77," ","")&amp;"_U - "&amp;SUBSTITUTE('Network Data'!B77," ","")&amp;"_EX", IF(AND('Network Data'!$C$6=1,'Network Data'!$C$7=0,'Network Data'!C77 = 0,'Network Data'!D77 = 1,'Network Data'!G77&gt;0,'Network Data'!F77=0),SUBSTITUTE('Network Data'!B77," ","")&amp;"_NPP"&amp;" = Flowfrom("&amp;SUBSTITUTE('Network Data'!B77," ","")&amp;") - "&amp;SUBSTITUTE('Network Data'!B77," ","")&amp;"_R", IF(AND('Network Data'!$C$6=0,'Network Data'!$C$7=0,'Network Data'!C77 = 0,'Network Data'!D77 = 1,'Network Data'!G77&gt;0,'Network Data'!F77=1),SUBSTITUTE('Network Data'!B77," ","")&amp;"_NPP"&amp;" = Flowfrom("&amp;SUBSTITUTE('Network Data'!B77," ","")&amp;") - "&amp;SUBSTITUTE('Network Data'!B77," ","")&amp;"_EX", IF(AND('Network Data'!$C$6=1,'Network Data'!$C$7=1,'Network Data'!C77 = 0,'Network Data'!D77 = 1,'Network Data'!G77&gt;0,'Network Data'!F77=0),SUBSTITUTE('Network Data'!B77," ","")&amp;"_NPP"&amp;" = Flowfrom("&amp;SUBSTITUTE('Network Data'!B77," ","")&amp;") - "&amp;SUBSTITUTE('Network Data'!B77," ","")&amp;"_R"&amp;" - "&amp;SUBSTITUTE('Network Data'!B77," ","")&amp;"_U", IF(AND('Network Data'!$C$6=0,'Network Data'!$C$7=0,'Network Data'!C77 = 0,'Network Data'!D77 = 1,'Network Data'!G77&gt;0,'Network Data'!F77=0),SUBSTITUTE('Network Data'!B77," ","")&amp;"_NPP"&amp;" = Flowfrom("&amp;SUBSTITUTE('Network Data'!B77," ","")&amp;") ", IF(AND('Network Data'!$C$6=1,'Network Data'!$C$7=1,'Network Data'!C77 = 0,'Network Data'!D77 = 0,'Network Data'!G77&gt;0,'Network Data'!F77=1),SUBSTITUTE('Network Data'!B77," ","")&amp;"_P"&amp;" = Flowfrom("&amp;SUBSTITUTE('Network Data'!B77," ","")&amp;") - "&amp;SUBSTITUTE('Network Data'!B77," ","")&amp;"_R"&amp;" - "&amp;SUBSTITUTE('Network Data'!B77," ","")&amp;"_U"&amp;" - "&amp;SUBSTITUTE('Network Data'!B77," ","")&amp;"_EX", IF(AND('Network Data'!$C$6=1,'Network Data'!$C$7=0,'Network Data'!C77 = 0,'Network Data'!D77 = 0,'Network Data'!G77&gt;0,'Network Data'!F77=1),SUBSTITUTE('Network Data'!B77," ","")&amp;"_P"&amp;" = Flowfrom("&amp;SUBSTITUTE('Network Data'!B77," ","")&amp;") - "&amp;SUBSTITUTE('Network Data'!B77," ","")&amp;"_R - "&amp;SUBSTITUTE('Network Data'!B77," ","")&amp;"_EX", IF(AND('Network Data'!$C$6=0,'Network Data'!$C$7=1,'Network Data'!C77 = 0,'Network Data'!D77 = 0,'Network Data'!G77&gt;0,'Network Data'!F77=0),SUBSTITUTE('Network Data'!B77," ","")&amp;"_P"&amp;" = Flowfrom("&amp;SUBSTITUTE('Network Data'!B77," ","")&amp;") - "&amp;SUBSTITUTE('Network Data'!B77," ","")&amp;"_U - "&amp;SUBSTITUTE('Network Data'!B77," ","")&amp;"_EX", IF(AND('Network Data'!$C$6=1,'Network Data'!$C$7=0,'Network Data'!C77 = 0,'Network Data'!D77 = 0,'Network Data'!G77&gt;0,'Network Data'!F77=0),SUBSTITUTE('Network Data'!B77," ","")&amp;"_P"&amp;" = Flowfrom("&amp;SUBSTITUTE('Network Data'!B77," ","")&amp;") - "&amp;SUBSTITUTE('Network Data'!B77," ","")&amp;"_R", IF(AND('Network Data'!$C$6=0,'Network Data'!$C$7=0,'Network Data'!C77 = 0,'Network Data'!D77 = 0,'Network Data'!G77&gt;0,'Network Data'!F77=1),SUBSTITUTE('Network Data'!B77," ","")&amp;"_P"&amp;" = Flowfrom("&amp;SUBSTITUTE('Network Data'!B77," ","")&amp;") - "&amp;SUBSTITUTE('Network Data'!B77," ","")&amp;"_EX", IF(AND('Network Data'!$C$6=1,'Network Data'!$C$7=1,'Network Data'!C77 = 0,'Network Data'!D77 = 0,'Network Data'!G77&gt;0,'Network Data'!F77=0),SUBSTITUTE('Network Data'!B77," ","")&amp;"_P"&amp;" = Flowfrom("&amp;SUBSTITUTE('Network Data'!B77," ","")&amp;") - "&amp;SUBSTITUTE('Network Data'!B77," ","")&amp;"_R"&amp;" - "&amp;SUBSTITUTE('Network Data'!B77," ","")&amp;"_U", IF(AND('Network Data'!$C$6=0,'Network Data'!$C$7=0,'Network Data'!C77 = 0,'Network Data'!D77 = 0,'Network Data'!G77&gt;0,'Network Data'!F77=0),SUBSTITUTE('Network Data'!B77," ","")&amp;"_P"&amp;" = Flowfrom("&amp;SUBSTITUTE('Network Data'!B77," ","")&amp;") ", ""))))))))))))))</f>
        <v/>
      </c>
      <c r="BD71" t="str">
        <f>IF(AND('Network Data'!$C$6=1,'Network Data'!$C$7=1,'Network Data'!C77 = 0, 'Network Data'!D77=1,'Network Data'!F77=1,'Network Data'!G77&gt;0), SUBSTITUTE('Network Data'!B77," ","")&amp;"_U"&amp;" = Flowto("&amp;SUBSTITUTE('Network Data'!B77," ","")&amp;") - "&amp;SUBSTITUTE('Network Data'!B77," ","")&amp;"_NPP"&amp;" - "&amp;SUBSTITUTE('Network Data'!B77," ","")&amp;"_R"&amp;" - "&amp;SUBSTITUTE('Network Data'!B77," ","")&amp;"_EX", IF(AND('Network Data'!$C$6=0,'Network Data'!$C$7=1,'Network Data'!C77 = 0, 'Network Data'!D77=1,'Network Data'!F77=1,'Network Data'!G77&gt;0), SUBSTITUTE('Network Data'!B77," ","")&amp;"_U"&amp;" = Flowto("&amp;SUBSTITUTE('Network Data'!B77," ","")&amp;") - "&amp;SUBSTITUTE('Network Data'!B77," ","")&amp;"_P"&amp;" - "&amp;SUBSTITUTE('Network Data'!B77," ","")&amp;"_EX", IF(AND('Network Data'!$C$6=0,'Network Data'!$C$7=1,'Network Data'!C77 = 0, 'Network Data'!D77=1,'Network Data'!F77=0,'Network Data'!G77&gt;0), SUBSTITUTE('Network Data'!B77," ","")&amp;"_U"&amp;" = Flowto("&amp;SUBSTITUTE('Network Data'!B77," ","")&amp;") - "&amp;SUBSTITUTE('Network Data'!B77," ","")&amp;"_P",IF(AND('Network Data'!$C$6=1,'Network Data'!$C$7=1,'Network Data'!C77 = 0, 'Network Data'!D77=0,'Network Data'!F77=1,'Network Data'!G77&gt;0), SUBSTITUTE('Network Data'!B77," ","")&amp;"_U"&amp;" = Flowto("&amp;SUBSTITUTE('Network Data'!B77," ","")&amp;") - "&amp;SUBSTITUTE('Network Data'!B77," ","")&amp;"_P"&amp;" - "&amp;SUBSTITUTE('Network Data'!B77," ","")&amp;"_R"&amp;" - "&amp;SUBSTITUTE('Network Data'!B77," ","")&amp;"_EX", IF(AND('Network Data'!$C$6=0,'Network Data'!$C$7=1,'Network Data'!C77 = 0, 'Network Data'!D77=0,'Network Data'!F77=1,'Network Data'!G77&gt;0), SUBSTITUTE('Network Data'!B77," ","")&amp;"_U"&amp;" = Flowto("&amp;SUBSTITUTE('Network Data'!B77," ","")&amp;") - "&amp;SUBSTITUTE('Network Data'!B77," ","")&amp;"_P"&amp;" - "&amp;SUBSTITUTE('Network Data'!B77," ","")&amp;"_EX", IF(AND('Network Data'!$C$6=0,'Network Data'!$C$7=1,'Network Data'!C77 = 0, 'Network Data'!D77=0,'Network Data'!F77=0,'Network Data'!G77&gt;0), SUBSTITUTE('Network Data'!B77," ","")&amp;"_U"&amp;" = Flowto("&amp;SUBSTITUTE('Network Data'!B77," ","")&amp;") - "&amp;SUBSTITUTE('Network Data'!B77," ","")&amp;"_P",IF(AND('Network Data'!$C$6=1,'Network Data'!$C$7=1,'Network Data'!C77 = 0, 'Network Data'!D77=0,'Network Data'!F77=0,'Network Data'!G77&gt;0), SUBSTITUTE('Network Data'!B77," ","")&amp;"_U"&amp;" = Flowto("&amp;SUBSTITUTE('Network Data'!B77," ","")&amp;") - "&amp;SUBSTITUTE('Network Data'!B77," ","")&amp;"_P - "&amp;SUBSTITUTE('Network Data'!B77," ","")&amp;"_R","")))))))</f>
        <v/>
      </c>
      <c r="BH71" t="str">
        <f>IF(AND('Network Data'!$C$6 = 1, 'Network Data'!C77 = 0, 'Network Data'!D77 = 0,'Network Data'!G77 &gt; 0, 'Network Data'!T77 &gt; 0),SUBSTITUTE('Network Data'!B77," ","")&amp;"_AE"&amp;" = "&amp;SUBSTITUTE('Network Data'!B77," ","")&amp;"_P"&amp;" + "&amp;SUBSTITUTE('Network Data'!B77," ","")&amp;"_R", IF(AND('Network Data'!$C$6 = 0, 'Network Data'!C77 = 0, 'Network Data'!D77 = 0,'Network Data'!G77 &gt; 0, 'Network Data'!T77 &gt; 0),SUBSTITUTE('Network Data'!B77," ","")&amp;" = "&amp;SUBSTITUTE('Network Data'!B77," ","")&amp;"_P",IF(AND('Network Data'!$C$6 = 1, 'Network Data'!C77 = 0, 'Network Data'!D77 = 0,'Network Data'!G77 &gt; 0, 'Network Data'!U77 &gt; 0),SUBSTITUTE('Network Data'!B77," ","")&amp;"_AE"&amp;" = "&amp;SUBSTITUTE('Network Data'!B77," ","")&amp;"_P"&amp;" + "&amp;SUBSTITUTE('Network Data'!B77," ","")&amp;"_R", IF(AND('Network Data'!$C$6 = 0, 'Network Data'!C77 = 0, 'Network Data'!D77 = 0,'Network Data'!G77 &gt; 0, 'Network Data'!U77 &gt; 0),SUBSTITUTE('Network Data'!B77," ","")&amp;" = "&amp;SUBSTITUTE('Network Data'!B77," ","")&amp;"_P",""))))</f>
        <v/>
      </c>
      <c r="BL71" t="str">
        <f xml:space="preserve"> IF('Network Data'!W77 &gt; 0, 'Network Data'!W77, "")</f>
        <v/>
      </c>
      <c r="BR71" t="str">
        <f>IF('Network Data'!V77&gt;0,SUBSTITUTE('Network Data'!V77, ",",""),"")</f>
        <v/>
      </c>
      <c r="BZ71" t="str">
        <f>IF(AND('Network Data'!$C$6=1,'Network Data'!C77=0,'Network Data'!D77=1,'Network Data'!G77&gt;0),SUBSTITUTE('Network Data'!B77," ","")&amp;"_GPP: CO2 -&gt; "&amp;SUBSTITUTE('Network Data'!B77," ",""),"")</f>
        <v/>
      </c>
      <c r="CB71" s="98"/>
      <c r="CD71" t="str">
        <f>IF(AND('Network Data'!$C$6 = 1,'Network Data'!C77 = 0, 'Network Data'!D77 = 1, 'Network Data'!G77 &gt; 0), SUBSTITUTE('Network Data'!B77, " ", "")&amp;"_R: "&amp;SUBSTITUTE('Network Data'!B77, " ", "")&amp;" -&gt; CO2", "")</f>
        <v/>
      </c>
      <c r="CE71" t="str">
        <f>IF(AND('Network Data'!$C$6 = 1,'Network Data'!C77 = 0, 'Network Data'!D77 = 0, 'Network Data'!G77 &gt; 0), SUBSTITUTE('Network Data'!B77, " ", "")&amp;"_R: "&amp;SUBSTITUTE('Network Data'!B77, " ", "")&amp;" -&gt; CO2", "")</f>
        <v/>
      </c>
      <c r="CG71" s="98"/>
      <c r="CI71" t="str">
        <f>IF(AND('Network Data'!C77 = 1, 'Network Data'!E77 = 1, 'Network Data'!G77 &gt; 0), SUBSTITUTE('Network Data'!B77, " ", "")&amp;"NLNode_IN: "&amp;SUBSTITUTE('Network Data'!B77, " ", "")&amp;"NLNodeInput -&gt; "&amp;SUBSTITUTE('Network Data'!B77, ",", "")&amp;"NLNode", IF(AND('Network Data'!C77 = 0, 'Network Data'!E77 = 1, 'Network Data'!G77 &gt; 0), SUBSTITUTE('Network Data'!B77, " ", "")&amp;"_IN: "&amp;SUBSTITUTE('Network Data'!B77, " ", "")&amp;"Input -&gt; "&amp;SUBSTITUTE('Network Data'!B77, ",", ""),""))</f>
        <v/>
      </c>
      <c r="CK71" s="98"/>
      <c r="CM71" t="str">
        <f>IF(AND('Network Data'!C77 = 1, 'Network Data'!F77 = 1, 'Network Data'!G77 &gt; 0), SUBSTITUTE('Network Data'!B77, " ", "")&amp;"NLNode_EX: "&amp;SUBSTITUTE('Network Data'!B77, " ", "")&amp;"NLNode -&gt; "&amp;SUBSTITUTE('Network Data'!B77, ",", "")&amp;"NLNodeExport", IF(AND('Network Data'!C77 = 0, 'Network Data'!F77 = 1, 'Network Data'!G77 &gt; 0), SUBSTITUTE('Network Data'!B77, " ", "")&amp;"_EX: "&amp;SUBSTITUTE('Network Data'!B77, " ", "")&amp;" -&gt; "&amp;SUBSTITUTE('Network Data'!B77, ",", "")&amp;"Export",""))</f>
        <v/>
      </c>
      <c r="CP71" t="str">
        <f>IF(AND('Network Data'!$C$6=1, 'Network Data'!C77=0,'Network Data'!D77=1,'Network Data'!G77&gt;0, 'Network Data'!L77&gt;0), SUBSTITUTE('Network Data'!B77," ",".")&amp;"_GPP &gt; "&amp;SUBSTITUTE('Network Data'!L77," ","."), IF(AND('Network Data'!$C$6=1, 'Network Data'!C77=0,'Network Data'!D77=0,'Network Data'!G77&gt;0, 'Network Data'!L77&gt;0), SUBSTITUTE('Network Data'!B77," ",".")&amp;"Q &gt; "&amp;SUBSTITUTE('Network Data'!L77," ","."), IF(AND('Network Data'!$C$6=0, 'Network Data'!C77=0,'Network Data'!D77=0,'Network Data'!G77&gt;0, 'Network Data'!L77&gt;0), SUBSTITUTE('Network Data'!B77," ",".")&amp;"Q &gt; "&amp;SUBSTITUTE('Network Data'!L77," ","."),"")))</f>
        <v/>
      </c>
      <c r="CQ71" t="str">
        <f>IF(AND('Network Data'!$C$6=1, 'Network Data'!C77=0,'Network Data'!D77=0,'Network Data'!G77&gt;0, 'Network Data'!L77&gt;0), SUBSTITUTE('Network Data'!B77," ",".")&amp;"Q &gt; "&amp;SUBSTITUTE('Network Data'!L77," ","."), IF(AND('Network Data'!$C$6=0, 'Network Data'!C77=0,'Network Data'!D77=0,'Network Data'!G77&gt;0, 'Network Data'!L77&gt;0), SUBSTITUTE('Network Data'!B77," ",".")&amp;"Q &gt; "&amp;SUBSTITUTE('Network Data'!L77," ","."),""))</f>
        <v/>
      </c>
      <c r="CR71" t="str">
        <f>IF(AND('Network Data'!$C$6=1, 'Network Data'!C77=0,'Network Data'!D77=1,'Network Data'!G77&gt;0, 'Network Data'!M77&gt;0), SUBSTITUTE('Network Data'!B77," ",".")&amp;"_GPP &lt; "&amp;SUBSTITUTE('Network Data'!M77," ","."),"")</f>
        <v/>
      </c>
      <c r="CS71" t="str">
        <f>IF(AND('Network Data'!$C$6=1, 'Network Data'!C77=0,'Network Data'!D77=0,'Network Data'!G77&gt;0, 'Network Data'!M77&gt;0), SUBSTITUTE('Network Data'!B77," ",".")&amp;"Q &lt; "&amp;SUBSTITUTE('Network Data'!M77," ","."),IF(AND('Network Data'!$C$6=0, 'Network Data'!C77=0,'Network Data'!D77=0,'Network Data'!G77&gt;0, 'Network Data'!M77&gt;0), SUBSTITUTE('Network Data'!B77," ",".")&amp;"Q &lt; "&amp;SUBSTITUTE('Network Data'!M77," ","."),""))</f>
        <v/>
      </c>
      <c r="CT71" t="str">
        <f>IF('Network Data'!M77&lt;'Network Data'!L77, "Warning, incompatible constraint", "" )</f>
        <v/>
      </c>
      <c r="CU71" t="str">
        <f>IF(AND('Network Data'!$C$6=1, 'Network Data'!C77 = 0, 'Network Data'!D77 = 1, 'Network Data'!G77 &gt; 0, 'Network Data'!N77&gt;0), SUBSTITUTE('Network Data'!B77, " ", ".")&amp;"_NPP"&amp;" &gt; "&amp;SUBSTITUTE('Network Data'!N77, ",","."), "")</f>
        <v/>
      </c>
      <c r="CV71" t="str">
        <f>IF(AND('Network Data'!$C$6=1, 'Network Data'!C77 = 0, 'Network Data'!D77 = 0, 'Network Data'!G77 &gt; 0, 'Network Data'!N77&gt;0), SUBSTITUTE('Network Data'!B77, " ", ".")&amp;"_P"&amp;" &gt; "&amp;SUBSTITUTE('Network Data'!N77, ",","."), IF(AND('Network Data'!$C$6=0, 'Network Data'!C77 = 0, 'Network Data'!G77 &gt; 0, 'Network Data'!N77&gt;0), SUBSTITUTE('Network Data'!B77, " ", ".")&amp;"_P"&amp;" &gt; "&amp;SUBSTITUTE('Network Data'!N77, ",","."),""))</f>
        <v/>
      </c>
      <c r="CW71" t="str">
        <f>IF(AND('Network Data'!$C$6=1, 'Network Data'!C77 = 0, 'Network Data'!D77 = 1, 'Network Data'!G77 &gt; 0, 'Network Data'!O77&gt;0), SUBSTITUTE('Network Data'!B77, " ", ".")&amp;"_NPP"&amp;" &lt; "&amp;SUBSTITUTE('Network Data'!O77, ",","."), "")</f>
        <v/>
      </c>
      <c r="CX71" t="str">
        <f>IF(AND('Network Data'!$C$6=1, 'Network Data'!C77 = 0, 'Network Data'!D77 = 0, 'Network Data'!G77 &gt; 0, 'Network Data'!O77&gt;0), SUBSTITUTE('Network Data'!B77, " ", ".")&amp;"_P"&amp;" &lt; "&amp;SUBSTITUTE('Network Data'!O77, ",","."), IF(AND('Network Data'!$C$6=0, 'Network Data'!C77 = 0, 'Network Data'!G77 &gt; 0, 'Network Data'!O77&gt;0), SUBSTITUTE('Network Data'!B77, " ", ".")&amp;"_P"&amp;" &lt; "&amp;SUBSTITUTE('Network Data'!O77, ",","."),""))</f>
        <v/>
      </c>
      <c r="CY71" t="str">
        <f>IF('Network Data'!O77&lt;'Network Data'!N77, "Warning, incompatible constraint", "" )</f>
        <v/>
      </c>
      <c r="CZ71" t="str">
        <f>IF(AND('Network Data'!$C$6 = 1, 'Network Data'!C77 = 0, 'Network Data'!D77 = 1, 'Network Data'!G77 &gt; 0, 'Network Data'!P77 &gt; 0), SUBSTITUTE('Network Data'!B77, " ", ".")&amp;"_R &gt; "&amp;SUBSTITUTE('Network Data'!P77, ",","."),"")</f>
        <v/>
      </c>
      <c r="DA71" t="str">
        <f>IF(AND('Network Data'!$C$6 = 1, 'Network Data'!C77 = 0, 'Network Data'!D77 = 0, 'Network Data'!G77 &gt; 0, 'Network Data'!P77 &gt; 0), SUBSTITUTE('Network Data'!B77, " ", ".")&amp;"_R &gt; "&amp;SUBSTITUTE('Network Data'!P77, ",","."),"")</f>
        <v/>
      </c>
      <c r="DB71" t="str">
        <f>IF(AND('Network Data'!$C$6 = 1, 'Network Data'!C77 = 0, 'Network Data'!D77 = 1, 'Network Data'!G77 &gt; 0, 'Network Data'!Q77 &gt; 0), SUBSTITUTE('Network Data'!B77, " ", ".")&amp;"_R &lt; "&amp;SUBSTITUTE('Network Data'!Q77, ",","."),"")</f>
        <v/>
      </c>
      <c r="DC71" t="str">
        <f>IF(AND('Network Data'!$C$6 = 1, 'Network Data'!C77 = 0, 'Network Data'!D77 = 0, 'Network Data'!G77 &gt; 0, 'Network Data'!Q77 &gt; 0), SUBSTITUTE('Network Data'!B77, " ", ".")&amp;"_R &lt; "&amp;SUBSTITUTE('Network Data'!Q77, ",","."),"")</f>
        <v/>
      </c>
      <c r="DD71" t="str">
        <f>IF(AND('Network Data'!$C$7 = 1, 'Network Data'!C77 = 0, 'Network Data'!D77 =1, 'Network Data'!G77 &gt; 0, 'Network Data'!R77 &gt; 0), SUBSTITUTE('Network Data'!B77, ",",".")&amp;"_U &gt; "&amp;SUBSTITUTE('Network Data'!R77, ",","."),"")</f>
        <v/>
      </c>
      <c r="DE71" t="str">
        <f>IF(AND('Network Data'!$C$7 = 1, 'Network Data'!C77 = 0, 'Network Data'!D77 =0, 'Network Data'!G77 &gt; 0, 'Network Data'!R77 &gt; 0), SUBSTITUTE('Network Data'!B77, ",",".")&amp;"_U &gt; "&amp;SUBSTITUTE('Network Data'!R77, ",","."),"")</f>
        <v/>
      </c>
      <c r="DF71" t="str">
        <f>IF(AND('Network Data'!$C$7 = 1, 'Network Data'!C77 = 0, 'Network Data'!D77 = 1, 'Network Data'!G77 &gt; 0, 'Network Data'!S77 &gt; 0), SUBSTITUTE('Network Data'!B77, ",",".")&amp;"_U &lt; "&amp;SUBSTITUTE('Network Data'!S77, ",","."),"")</f>
        <v/>
      </c>
      <c r="DG71" t="str">
        <f>IF(AND('Network Data'!$C$7 = 1, 'Network Data'!C77 = 0, 'Network Data'!D77 = 0, 'Network Data'!G77 &gt; 0, 'Network Data'!S77 &gt; 0), SUBSTITUTE('Network Data'!B77, ",",".")&amp;"_U &lt; "&amp;SUBSTITUTE('Network Data'!S77, ",","."),"")</f>
        <v/>
      </c>
      <c r="DJ71" t="str">
        <f>IF(AND('Network Data'!C77 = 0, 'Network Data'!E77 = 1,'Network Data'!G77 &gt; 0, 'Network Data'!H77 &gt; 0), SUBSTITUTE('Network Data'!B77, " ", ".")&amp;"_IN &gt; "&amp;SUBSTITUTE('Network Data'!H77,",","."), IF(AND('Network Data'!C77 = 1, 'Network Data'!E77 = 1,'Network Data'!G77 &gt; 0, 'Network Data'!H77 &gt; 0), SUBSTITUTE('Network Data'!B77, " ", ".")&amp;"NLNode_IN &gt; "&amp;SUBSTITUTE('Network Data'!H77,",","."), ""))</f>
        <v/>
      </c>
      <c r="DL71" t="str">
        <f>IF(AND('Network Data'!C77 = 0, 'Network Data'!E77 = 1,'Network Data'!G77 &gt; 0, 'Network Data'!I77 &gt; 0), SUBSTITUTE('Network Data'!B77, " ", ".")&amp;"_IN &lt; "&amp;SUBSTITUTE('Network Data'!I77,",","."), IF(AND('Network Data'!C77 = 1, 'Network Data'!E77 = 1,'Network Data'!G77 &gt; 0, 'Network Data'!H77 &gt; 0), SUBSTITUTE('Network Data'!B77, " ", ".")&amp;"NLNode_IN &lt; "&amp;SUBSTITUTE('Network Data'!I77,",","."), ""))</f>
        <v/>
      </c>
      <c r="DP71" t="str">
        <f>IF(AND('Network Data'!C77 = 0, 'Network Data'!F77 = 1,'Network Data'!G77 &gt; 0, 'Network Data'!J77 &gt; 0), SUBSTITUTE('Network Data'!B77, " ", ".")&amp;"_EX &gt; "&amp;SUBSTITUTE('Network Data'!J77,",","."), IF(AND('Network Data'!C77 = 1, 'Network Data'!F77 = 1,'Network Data'!G77 &gt; 0, 'Network Data'!J77 &gt; 0), SUBSTITUTE('Network Data'!B77, " ", ".")&amp;"NLNode_EX &gt; "&amp;SUBSTITUTE('Network Data'!J77,",","."), ""))</f>
        <v/>
      </c>
      <c r="DR71" t="str">
        <f>IF(AND('Network Data'!C77 = 0, 'Network Data'!F77 = 1,'Network Data'!G77 &gt; 0, 'Network Data'!K77 &gt; 0), SUBSTITUTE('Network Data'!B77, " ", ".")&amp;"_EX &lt; "&amp;SUBSTITUTE('Network Data'!K77,",","."), IF(AND('Network Data'!C77 = 1, 'Network Data'!F77 = 1,'Network Data'!G77 &gt; 0, 'Network Data'!K77 &gt; 0), SUBSTITUTE('Network Data'!B77, " ", ".")&amp;"NLNode_EX &lt; "&amp;SUBSTITUTE('Network Data'!K77,",","."), ""))</f>
        <v/>
      </c>
      <c r="DV71" t="str">
        <f>IF(AND('Network Data'!C77=0, 'Network Data'!D77=0, 'Network Data'!G77&gt;0, 'Network Data'!T77&gt;0), SUBSTITUTE('Network Data'!B77," ",".")&amp;"_AE &gt; "&amp;SUBSTITUTE('Network Data'!T77,",","."),"")</f>
        <v/>
      </c>
      <c r="DW71" t="str">
        <f>IF(AND('Network Data'!C77=0, 'Network Data'!D77=0, 'Network Data'!G77&gt;0, 'Network Data'!U77&gt;0), SUBSTITUTE('Network Data'!B77," ",".")&amp;"_AE &lt; "&amp;SUBSTITUTE('Network Data'!U77,",","."),"")</f>
        <v/>
      </c>
      <c r="EA71" t="str">
        <f>IF(AND('Network Data'!X77 &gt;0), 'Network Data'!X77, "")</f>
        <v/>
      </c>
      <c r="EB71" s="22"/>
      <c r="EC71" s="22"/>
      <c r="FD71"/>
      <c r="FE71"/>
      <c r="FF71"/>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row>
    <row r="72" spans="1:218" x14ac:dyDescent="0.3">
      <c r="A72" s="7">
        <v>67</v>
      </c>
      <c r="B72" t="str">
        <f>IF(AND('Network Data'!C78 = 0, 'Network Data'!G78 &gt;0), SUBSTITUTE('Network Data'!B78, " ", ""), IF(AND('Network Data'!C78 = 1, 'Network Data'!G78 &gt; 0), SUBSTITUTE('Network Data'!B78&amp;"NLNode", " ",""), ""))</f>
        <v/>
      </c>
      <c r="H72" s="98"/>
      <c r="AE72" t="str">
        <f>IF(AND('Network Data'!C78 = 0, 'Network Data'!G78 &gt;0), SUBSTITUTE('Network Data'!B78, " ", "")&amp;" = "&amp;SUBSTITUTE('Network Data'!G78, ",", "."), "")</f>
        <v/>
      </c>
      <c r="AF72" t="str">
        <f>IF(AND('Network Data'!C78 = 1, 'Network Data'!G78 &gt;0), SUBSTITUTE('Network Data'!B78, " ", "")&amp;"NLNode"&amp;" = "&amp;SUBSTITUTE('Network Data'!G78, ",", "."), "")</f>
        <v/>
      </c>
      <c r="AM72" t="str">
        <f>IF(AND('Network Data'!C78 = 0, 'Network Data'!G78 &gt; 0, 'Network Data'!E78 = 1), SUBSTITUTE('Network Data'!B78, " ", "")&amp;"Input", IF(AND('Network Data'!C78 = 1, 'Network Data'!G78 &gt; 0, 'Network Data'!E78 = 1), SUBSTITUTE('Network Data'!B78, " ", "")&amp;"NLNodeInput",""))</f>
        <v/>
      </c>
      <c r="AN72" t="str">
        <f>IF(AND('Network Data'!C78 = 0, 'Network Data'!G78 &gt; 0, 'Network Data'!F78 = 1), SUBSTITUTE('Network Data'!B78, " ", "")&amp;"Export", IF(AND('Network Data'!C78 = 1, 'Network Data'!G78 &gt; 0, 'Network Data'!F78 = 1), SUBSTITUTE('Network Data'!B78, " ", "")&amp;"NLNodeExport",""))</f>
        <v/>
      </c>
      <c r="AV72" t="str">
        <f>IF(AND('Network Data'!$C$6=1, 'Network Data'!C78 = 0, 'Network Data'!D78=1,'Network Data'!G78&gt;0,'Network Data'!E78=1), SUBSTITUTE('Network Data'!B78," ","")&amp;"_GPP"&amp;" = "&amp;"Flowto("&amp;SUBSTITUTE('Network Data'!B78," ","")&amp;")"&amp;" - "&amp;SUBSTITUTE('Network Data'!B78," ","")&amp;"_IN", IF(AND('Network Data'!$C$6=1, 'Network Data'!C78 = 0, 'Network Data'!D78=1,'Network Data'!G78&gt;0,'Network Data'!E78=0), SUBSTITUTE('Network Data'!B78," ","")&amp;"_GPP"&amp;" = "&amp;"Flowto("&amp;SUBSTITUTE('Network Data'!B78," ","")&amp;")", IF(OR('Network Data'!$C$6=1, 'Network Data'!$C$6=0), IF(AND('Network Data'!C78 = 0,'Network Data'!G78&gt;0,'Network Data'!E78=1), SUBSTITUTE('Network Data'!B78," ","")&amp;"_Q"&amp;" = "&amp;"Flowto("&amp;SUBSTITUTE('Network Data'!B78," ","")&amp;")"&amp;" - "&amp;SUBSTITUTE('Network Data'!B78," ","")&amp;"_IN", IF(AND('Network Data'!C78 = 0,'Network Data'!G78&gt;0,'Network Data'!E78=0), SUBSTITUTE('Network Data'!B78," ","")&amp;"_Q"&amp;" = "&amp;"Flowto("&amp;SUBSTITUTE('Network Data'!B78," ","")&amp;")","")))))</f>
        <v/>
      </c>
      <c r="AZ72" t="str">
        <f>IF(AND('Network Data'!$C$6=1,'Network Data'!$C$7=1,'Network Data'!C78 = 0,'Network Data'!D78 = 1,'Network Data'!G78&gt;0,'Network Data'!F78=1),SUBSTITUTE('Network Data'!B78," ","")&amp;"_NPP"&amp;" = Flowfrom("&amp;SUBSTITUTE('Network Data'!B78," ","")&amp;") - "&amp;SUBSTITUTE('Network Data'!B78," ","")&amp;"_R"&amp;" - "&amp;SUBSTITUTE('Network Data'!B78," ","")&amp;"_U"&amp;" - "&amp;SUBSTITUTE('Network Data'!B78," ","")&amp;"_EX", IF(AND('Network Data'!$C$6=1,'Network Data'!$C$7=0,'Network Data'!C78 = 0,'Network Data'!D78 = 1,'Network Data'!G78&gt;0,'Network Data'!F78=1),SUBSTITUTE('Network Data'!B78," ","")&amp;"_NPP"&amp;" = Flowfrom("&amp;SUBSTITUTE('Network Data'!B78," ","")&amp;") - "&amp;SUBSTITUTE('Network Data'!B78," ","")&amp;"_R - "&amp;SUBSTITUTE('Network Data'!B78," ","")&amp;"_EX", IF(AND('Network Data'!$C$6=0,'Network Data'!$C$7=1,'Network Data'!C78 = 0,'Network Data'!D78 = 1,'Network Data'!G78&gt;0,'Network Data'!F78=0),SUBSTITUTE('Network Data'!B78," ","")&amp;"_NPP"&amp;" = Flowfrom("&amp;SUBSTITUTE('Network Data'!B78," ","")&amp;") - "&amp;SUBSTITUTE('Network Data'!B78," ","")&amp;"_U - "&amp;SUBSTITUTE('Network Data'!B78," ","")&amp;"_EX", IF(AND('Network Data'!$C$6=1,'Network Data'!$C$7=0,'Network Data'!C78 = 0,'Network Data'!D78 = 1,'Network Data'!G78&gt;0,'Network Data'!F78=0),SUBSTITUTE('Network Data'!B78," ","")&amp;"_NPP"&amp;" = Flowfrom("&amp;SUBSTITUTE('Network Data'!B78," ","")&amp;") - "&amp;SUBSTITUTE('Network Data'!B78," ","")&amp;"_R", IF(AND('Network Data'!$C$6=0,'Network Data'!$C$7=0,'Network Data'!C78 = 0,'Network Data'!D78 = 1,'Network Data'!G78&gt;0,'Network Data'!F78=1),SUBSTITUTE('Network Data'!B78," ","")&amp;"_NPP"&amp;" = Flowfrom("&amp;SUBSTITUTE('Network Data'!B78," ","")&amp;") - "&amp;SUBSTITUTE('Network Data'!B78," ","")&amp;"_EX", IF(AND('Network Data'!$C$6=1,'Network Data'!$C$7=1,'Network Data'!C78 = 0,'Network Data'!D78 = 1,'Network Data'!G78&gt;0,'Network Data'!F78=0),SUBSTITUTE('Network Data'!B78," ","")&amp;"_NPP"&amp;" = Flowfrom("&amp;SUBSTITUTE('Network Data'!B78," ","")&amp;") - "&amp;SUBSTITUTE('Network Data'!B78," ","")&amp;"_R"&amp;" - "&amp;SUBSTITUTE('Network Data'!B78," ","")&amp;"_U", IF(AND('Network Data'!$C$6=0,'Network Data'!$C$7=0,'Network Data'!C78 = 0,'Network Data'!D78 = 1,'Network Data'!G78&gt;0,'Network Data'!F78=0),SUBSTITUTE('Network Data'!B78," ","")&amp;"_NPP"&amp;" = Flowfrom("&amp;SUBSTITUTE('Network Data'!B78," ","")&amp;") ", IF(AND('Network Data'!$C$6=1,'Network Data'!$C$7=1,'Network Data'!C78 = 0,'Network Data'!D78 = 0,'Network Data'!G78&gt;0,'Network Data'!F78=1),SUBSTITUTE('Network Data'!B78," ","")&amp;"_P"&amp;" = Flowfrom("&amp;SUBSTITUTE('Network Data'!B78," ","")&amp;") - "&amp;SUBSTITUTE('Network Data'!B78," ","")&amp;"_R"&amp;" - "&amp;SUBSTITUTE('Network Data'!B78," ","")&amp;"_U"&amp;" - "&amp;SUBSTITUTE('Network Data'!B78," ","")&amp;"_EX", IF(AND('Network Data'!$C$6=1,'Network Data'!$C$7=0,'Network Data'!C78 = 0,'Network Data'!D78 = 0,'Network Data'!G78&gt;0,'Network Data'!F78=1),SUBSTITUTE('Network Data'!B78," ","")&amp;"_P"&amp;" = Flowfrom("&amp;SUBSTITUTE('Network Data'!B78," ","")&amp;") - "&amp;SUBSTITUTE('Network Data'!B78," ","")&amp;"_R - "&amp;SUBSTITUTE('Network Data'!B78," ","")&amp;"_EX", IF(AND('Network Data'!$C$6=0,'Network Data'!$C$7=1,'Network Data'!C78 = 0,'Network Data'!D78 = 0,'Network Data'!G78&gt;0,'Network Data'!F78=0),SUBSTITUTE('Network Data'!B78," ","")&amp;"_P"&amp;" = Flowfrom("&amp;SUBSTITUTE('Network Data'!B78," ","")&amp;") - "&amp;SUBSTITUTE('Network Data'!B78," ","")&amp;"_U - "&amp;SUBSTITUTE('Network Data'!B78," ","")&amp;"_EX", IF(AND('Network Data'!$C$6=1,'Network Data'!$C$7=0,'Network Data'!C78 = 0,'Network Data'!D78 = 0,'Network Data'!G78&gt;0,'Network Data'!F78=0),SUBSTITUTE('Network Data'!B78," ","")&amp;"_P"&amp;" = Flowfrom("&amp;SUBSTITUTE('Network Data'!B78," ","")&amp;") - "&amp;SUBSTITUTE('Network Data'!B78," ","")&amp;"_R", IF(AND('Network Data'!$C$6=0,'Network Data'!$C$7=0,'Network Data'!C78 = 0,'Network Data'!D78 = 0,'Network Data'!G78&gt;0,'Network Data'!F78=1),SUBSTITUTE('Network Data'!B78," ","")&amp;"_P"&amp;" = Flowfrom("&amp;SUBSTITUTE('Network Data'!B78," ","")&amp;") - "&amp;SUBSTITUTE('Network Data'!B78," ","")&amp;"_EX", IF(AND('Network Data'!$C$6=1,'Network Data'!$C$7=1,'Network Data'!C78 = 0,'Network Data'!D78 = 0,'Network Data'!G78&gt;0,'Network Data'!F78=0),SUBSTITUTE('Network Data'!B78," ","")&amp;"_P"&amp;" = Flowfrom("&amp;SUBSTITUTE('Network Data'!B78," ","")&amp;") - "&amp;SUBSTITUTE('Network Data'!B78," ","")&amp;"_R"&amp;" - "&amp;SUBSTITUTE('Network Data'!B78," ","")&amp;"_U", IF(AND('Network Data'!$C$6=0,'Network Data'!$C$7=0,'Network Data'!C78 = 0,'Network Data'!D78 = 0,'Network Data'!G78&gt;0,'Network Data'!F78=0),SUBSTITUTE('Network Data'!B78," ","")&amp;"_P"&amp;" = Flowfrom("&amp;SUBSTITUTE('Network Data'!B78," ","")&amp;") ", ""))))))))))))))</f>
        <v/>
      </c>
      <c r="BD72" t="str">
        <f>IF(AND('Network Data'!$C$6=1,'Network Data'!$C$7=1,'Network Data'!C78 = 0, 'Network Data'!D78=1,'Network Data'!F78=1,'Network Data'!G78&gt;0), SUBSTITUTE('Network Data'!B78," ","")&amp;"_U"&amp;" = Flowto("&amp;SUBSTITUTE('Network Data'!B78," ","")&amp;") - "&amp;SUBSTITUTE('Network Data'!B78," ","")&amp;"_NPP"&amp;" - "&amp;SUBSTITUTE('Network Data'!B78," ","")&amp;"_R"&amp;" - "&amp;SUBSTITUTE('Network Data'!B78," ","")&amp;"_EX", IF(AND('Network Data'!$C$6=0,'Network Data'!$C$7=1,'Network Data'!C78 = 0, 'Network Data'!D78=1,'Network Data'!F78=1,'Network Data'!G78&gt;0), SUBSTITUTE('Network Data'!B78," ","")&amp;"_U"&amp;" = Flowto("&amp;SUBSTITUTE('Network Data'!B78," ","")&amp;") - "&amp;SUBSTITUTE('Network Data'!B78," ","")&amp;"_P"&amp;" - "&amp;SUBSTITUTE('Network Data'!B78," ","")&amp;"_EX", IF(AND('Network Data'!$C$6=0,'Network Data'!$C$7=1,'Network Data'!C78 = 0, 'Network Data'!D78=1,'Network Data'!F78=0,'Network Data'!G78&gt;0), SUBSTITUTE('Network Data'!B78," ","")&amp;"_U"&amp;" = Flowto("&amp;SUBSTITUTE('Network Data'!B78," ","")&amp;") - "&amp;SUBSTITUTE('Network Data'!B78," ","")&amp;"_P",IF(AND('Network Data'!$C$6=1,'Network Data'!$C$7=1,'Network Data'!C78 = 0, 'Network Data'!D78=0,'Network Data'!F78=1,'Network Data'!G78&gt;0), SUBSTITUTE('Network Data'!B78," ","")&amp;"_U"&amp;" = Flowto("&amp;SUBSTITUTE('Network Data'!B78," ","")&amp;") - "&amp;SUBSTITUTE('Network Data'!B78," ","")&amp;"_P"&amp;" - "&amp;SUBSTITUTE('Network Data'!B78," ","")&amp;"_R"&amp;" - "&amp;SUBSTITUTE('Network Data'!B78," ","")&amp;"_EX", IF(AND('Network Data'!$C$6=0,'Network Data'!$C$7=1,'Network Data'!C78 = 0, 'Network Data'!D78=0,'Network Data'!F78=1,'Network Data'!G78&gt;0), SUBSTITUTE('Network Data'!B78," ","")&amp;"_U"&amp;" = Flowto("&amp;SUBSTITUTE('Network Data'!B78," ","")&amp;") - "&amp;SUBSTITUTE('Network Data'!B78," ","")&amp;"_P"&amp;" - "&amp;SUBSTITUTE('Network Data'!B78," ","")&amp;"_EX", IF(AND('Network Data'!$C$6=0,'Network Data'!$C$7=1,'Network Data'!C78 = 0, 'Network Data'!D78=0,'Network Data'!F78=0,'Network Data'!G78&gt;0), SUBSTITUTE('Network Data'!B78," ","")&amp;"_U"&amp;" = Flowto("&amp;SUBSTITUTE('Network Data'!B78," ","")&amp;") - "&amp;SUBSTITUTE('Network Data'!B78," ","")&amp;"_P",IF(AND('Network Data'!$C$6=1,'Network Data'!$C$7=1,'Network Data'!C78 = 0, 'Network Data'!D78=0,'Network Data'!F78=0,'Network Data'!G78&gt;0), SUBSTITUTE('Network Data'!B78," ","")&amp;"_U"&amp;" = Flowto("&amp;SUBSTITUTE('Network Data'!B78," ","")&amp;") - "&amp;SUBSTITUTE('Network Data'!B78," ","")&amp;"_P - "&amp;SUBSTITUTE('Network Data'!B78," ","")&amp;"_R","")))))))</f>
        <v/>
      </c>
      <c r="BH72" t="str">
        <f>IF(AND('Network Data'!$C$6 = 1, 'Network Data'!C78 = 0, 'Network Data'!D78 = 0,'Network Data'!G78 &gt; 0, 'Network Data'!T78 &gt; 0),SUBSTITUTE('Network Data'!B78," ","")&amp;"_AE"&amp;" = "&amp;SUBSTITUTE('Network Data'!B78," ","")&amp;"_P"&amp;" + "&amp;SUBSTITUTE('Network Data'!B78," ","")&amp;"_R", IF(AND('Network Data'!$C$6 = 0, 'Network Data'!C78 = 0, 'Network Data'!D78 = 0,'Network Data'!G78 &gt; 0, 'Network Data'!T78 &gt; 0),SUBSTITUTE('Network Data'!B78," ","")&amp;" = "&amp;SUBSTITUTE('Network Data'!B78," ","")&amp;"_P",IF(AND('Network Data'!$C$6 = 1, 'Network Data'!C78 = 0, 'Network Data'!D78 = 0,'Network Data'!G78 &gt; 0, 'Network Data'!U78 &gt; 0),SUBSTITUTE('Network Data'!B78," ","")&amp;"_AE"&amp;" = "&amp;SUBSTITUTE('Network Data'!B78," ","")&amp;"_P"&amp;" + "&amp;SUBSTITUTE('Network Data'!B78," ","")&amp;"_R", IF(AND('Network Data'!$C$6 = 0, 'Network Data'!C78 = 0, 'Network Data'!D78 = 0,'Network Data'!G78 &gt; 0, 'Network Data'!U78 &gt; 0),SUBSTITUTE('Network Data'!B78," ","")&amp;" = "&amp;SUBSTITUTE('Network Data'!B78," ","")&amp;"_P",""))))</f>
        <v/>
      </c>
      <c r="BL72" t="str">
        <f xml:space="preserve"> IF('Network Data'!W78 &gt; 0, 'Network Data'!W78, "")</f>
        <v/>
      </c>
      <c r="BR72" t="str">
        <f>IF('Network Data'!V78&gt;0,SUBSTITUTE('Network Data'!V78, ",",""),"")</f>
        <v/>
      </c>
      <c r="BZ72" t="str">
        <f>IF(AND('Network Data'!$C$6=1,'Network Data'!C78=0,'Network Data'!D78=1,'Network Data'!G78&gt;0),SUBSTITUTE('Network Data'!B78," ","")&amp;"_GPP: CO2 -&gt; "&amp;SUBSTITUTE('Network Data'!B78," ",""),"")</f>
        <v/>
      </c>
      <c r="CB72" s="98"/>
      <c r="CD72" t="str">
        <f>IF(AND('Network Data'!$C$6 = 1,'Network Data'!C78 = 0, 'Network Data'!D78 = 1, 'Network Data'!G78 &gt; 0), SUBSTITUTE('Network Data'!B78, " ", "")&amp;"_R: "&amp;SUBSTITUTE('Network Data'!B78, " ", "")&amp;" -&gt; CO2", "")</f>
        <v/>
      </c>
      <c r="CE72" t="str">
        <f>IF(AND('Network Data'!$C$6 = 1,'Network Data'!C78 = 0, 'Network Data'!D78 = 0, 'Network Data'!G78 &gt; 0), SUBSTITUTE('Network Data'!B78, " ", "")&amp;"_R: "&amp;SUBSTITUTE('Network Data'!B78, " ", "")&amp;" -&gt; CO2", "")</f>
        <v/>
      </c>
      <c r="CG72" s="98"/>
      <c r="CI72" t="str">
        <f>IF(AND('Network Data'!C78 = 1, 'Network Data'!E78 = 1, 'Network Data'!G78 &gt; 0), SUBSTITUTE('Network Data'!B78, " ", "")&amp;"NLNode_IN: "&amp;SUBSTITUTE('Network Data'!B78, " ", "")&amp;"NLNodeInput -&gt; "&amp;SUBSTITUTE('Network Data'!B78, ",", "")&amp;"NLNode", IF(AND('Network Data'!C78 = 0, 'Network Data'!E78 = 1, 'Network Data'!G78 &gt; 0), SUBSTITUTE('Network Data'!B78, " ", "")&amp;"_IN: "&amp;SUBSTITUTE('Network Data'!B78, " ", "")&amp;"Input -&gt; "&amp;SUBSTITUTE('Network Data'!B78, ",", ""),""))</f>
        <v/>
      </c>
      <c r="CK72" s="98"/>
      <c r="CM72" t="str">
        <f>IF(AND('Network Data'!C78 = 1, 'Network Data'!F78 = 1, 'Network Data'!G78 &gt; 0), SUBSTITUTE('Network Data'!B78, " ", "")&amp;"NLNode_EX: "&amp;SUBSTITUTE('Network Data'!B78, " ", "")&amp;"NLNode -&gt; "&amp;SUBSTITUTE('Network Data'!B78, ",", "")&amp;"NLNodeExport", IF(AND('Network Data'!C78 = 0, 'Network Data'!F78 = 1, 'Network Data'!G78 &gt; 0), SUBSTITUTE('Network Data'!B78, " ", "")&amp;"_EX: "&amp;SUBSTITUTE('Network Data'!B78, " ", "")&amp;" -&gt; "&amp;SUBSTITUTE('Network Data'!B78, ",", "")&amp;"Export",""))</f>
        <v/>
      </c>
      <c r="CP72" t="str">
        <f>IF(AND('Network Data'!$C$6=1, 'Network Data'!C78=0,'Network Data'!D78=1,'Network Data'!G78&gt;0, 'Network Data'!L78&gt;0), SUBSTITUTE('Network Data'!B78," ",".")&amp;"_GPP &gt; "&amp;SUBSTITUTE('Network Data'!L78," ","."), IF(AND('Network Data'!$C$6=1, 'Network Data'!C78=0,'Network Data'!D78=0,'Network Data'!G78&gt;0, 'Network Data'!L78&gt;0), SUBSTITUTE('Network Data'!B78," ",".")&amp;"Q &gt; "&amp;SUBSTITUTE('Network Data'!L78," ","."), IF(AND('Network Data'!$C$6=0, 'Network Data'!C78=0,'Network Data'!D78=0,'Network Data'!G78&gt;0, 'Network Data'!L78&gt;0), SUBSTITUTE('Network Data'!B78," ",".")&amp;"Q &gt; "&amp;SUBSTITUTE('Network Data'!L78," ","."),"")))</f>
        <v/>
      </c>
      <c r="CQ72" t="str">
        <f>IF(AND('Network Data'!$C$6=1, 'Network Data'!C78=0,'Network Data'!D78=0,'Network Data'!G78&gt;0, 'Network Data'!L78&gt;0), SUBSTITUTE('Network Data'!B78," ",".")&amp;"Q &gt; "&amp;SUBSTITUTE('Network Data'!L78," ","."), IF(AND('Network Data'!$C$6=0, 'Network Data'!C78=0,'Network Data'!D78=0,'Network Data'!G78&gt;0, 'Network Data'!L78&gt;0), SUBSTITUTE('Network Data'!B78," ",".")&amp;"Q &gt; "&amp;SUBSTITUTE('Network Data'!L78," ","."),""))</f>
        <v/>
      </c>
      <c r="CR72" t="str">
        <f>IF(AND('Network Data'!$C$6=1, 'Network Data'!C78=0,'Network Data'!D78=1,'Network Data'!G78&gt;0, 'Network Data'!M78&gt;0), SUBSTITUTE('Network Data'!B78," ",".")&amp;"_GPP &lt; "&amp;SUBSTITUTE('Network Data'!M78," ","."),"")</f>
        <v/>
      </c>
      <c r="CS72" t="str">
        <f>IF(AND('Network Data'!$C$6=1, 'Network Data'!C78=0,'Network Data'!D78=0,'Network Data'!G78&gt;0, 'Network Data'!M78&gt;0), SUBSTITUTE('Network Data'!B78," ",".")&amp;"Q &lt; "&amp;SUBSTITUTE('Network Data'!M78," ","."),IF(AND('Network Data'!$C$6=0, 'Network Data'!C78=0,'Network Data'!D78=0,'Network Data'!G78&gt;0, 'Network Data'!M78&gt;0), SUBSTITUTE('Network Data'!B78," ",".")&amp;"Q &lt; "&amp;SUBSTITUTE('Network Data'!M78," ","."),""))</f>
        <v/>
      </c>
      <c r="CT72" t="str">
        <f>IF('Network Data'!M78&lt;'Network Data'!L78, "Warning, incompatible constraint", "" )</f>
        <v/>
      </c>
      <c r="CU72" t="str">
        <f>IF(AND('Network Data'!$C$6=1, 'Network Data'!C78 = 0, 'Network Data'!D78 = 1, 'Network Data'!G78 &gt; 0, 'Network Data'!N78&gt;0), SUBSTITUTE('Network Data'!B78, " ", ".")&amp;"_NPP"&amp;" &gt; "&amp;SUBSTITUTE('Network Data'!N78, ",","."), "")</f>
        <v/>
      </c>
      <c r="CV72" t="str">
        <f>IF(AND('Network Data'!$C$6=1, 'Network Data'!C78 = 0, 'Network Data'!D78 = 0, 'Network Data'!G78 &gt; 0, 'Network Data'!N78&gt;0), SUBSTITUTE('Network Data'!B78, " ", ".")&amp;"_P"&amp;" &gt; "&amp;SUBSTITUTE('Network Data'!N78, ",","."), IF(AND('Network Data'!$C$6=0, 'Network Data'!C78 = 0, 'Network Data'!G78 &gt; 0, 'Network Data'!N78&gt;0), SUBSTITUTE('Network Data'!B78, " ", ".")&amp;"_P"&amp;" &gt; "&amp;SUBSTITUTE('Network Data'!N78, ",","."),""))</f>
        <v/>
      </c>
      <c r="CW72" t="str">
        <f>IF(AND('Network Data'!$C$6=1, 'Network Data'!C78 = 0, 'Network Data'!D78 = 1, 'Network Data'!G78 &gt; 0, 'Network Data'!O78&gt;0), SUBSTITUTE('Network Data'!B78, " ", ".")&amp;"_NPP"&amp;" &lt; "&amp;SUBSTITUTE('Network Data'!O78, ",","."), "")</f>
        <v/>
      </c>
      <c r="CX72" t="str">
        <f>IF(AND('Network Data'!$C$6=1, 'Network Data'!C78 = 0, 'Network Data'!D78 = 0, 'Network Data'!G78 &gt; 0, 'Network Data'!O78&gt;0), SUBSTITUTE('Network Data'!B78, " ", ".")&amp;"_P"&amp;" &lt; "&amp;SUBSTITUTE('Network Data'!O78, ",","."), IF(AND('Network Data'!$C$6=0, 'Network Data'!C78 = 0, 'Network Data'!G78 &gt; 0, 'Network Data'!O78&gt;0), SUBSTITUTE('Network Data'!B78, " ", ".")&amp;"_P"&amp;" &lt; "&amp;SUBSTITUTE('Network Data'!O78, ",","."),""))</f>
        <v/>
      </c>
      <c r="CY72" t="str">
        <f>IF('Network Data'!O78&lt;'Network Data'!N78, "Warning, incompatible constraint", "" )</f>
        <v/>
      </c>
      <c r="CZ72" t="str">
        <f>IF(AND('Network Data'!$C$6 = 1, 'Network Data'!C78 = 0, 'Network Data'!D78 = 1, 'Network Data'!G78 &gt; 0, 'Network Data'!P78 &gt; 0), SUBSTITUTE('Network Data'!B78, " ", ".")&amp;"_R &gt; "&amp;SUBSTITUTE('Network Data'!P78, ",","."),"")</f>
        <v/>
      </c>
      <c r="DA72" t="str">
        <f>IF(AND('Network Data'!$C$6 = 1, 'Network Data'!C78 = 0, 'Network Data'!D78 = 0, 'Network Data'!G78 &gt; 0, 'Network Data'!P78 &gt; 0), SUBSTITUTE('Network Data'!B78, " ", ".")&amp;"_R &gt; "&amp;SUBSTITUTE('Network Data'!P78, ",","."),"")</f>
        <v/>
      </c>
      <c r="DB72" t="str">
        <f>IF(AND('Network Data'!$C$6 = 1, 'Network Data'!C78 = 0, 'Network Data'!D78 = 1, 'Network Data'!G78 &gt; 0, 'Network Data'!Q78 &gt; 0), SUBSTITUTE('Network Data'!B78, " ", ".")&amp;"_R &lt; "&amp;SUBSTITUTE('Network Data'!Q78, ",","."),"")</f>
        <v/>
      </c>
      <c r="DC72" t="str">
        <f>IF(AND('Network Data'!$C$6 = 1, 'Network Data'!C78 = 0, 'Network Data'!D78 = 0, 'Network Data'!G78 &gt; 0, 'Network Data'!Q78 &gt; 0), SUBSTITUTE('Network Data'!B78, " ", ".")&amp;"_R &lt; "&amp;SUBSTITUTE('Network Data'!Q78, ",","."),"")</f>
        <v/>
      </c>
      <c r="DD72" t="str">
        <f>IF(AND('Network Data'!$C$7 = 1, 'Network Data'!C78 = 0, 'Network Data'!D78 =1, 'Network Data'!G78 &gt; 0, 'Network Data'!R78 &gt; 0), SUBSTITUTE('Network Data'!B78, ",",".")&amp;"_U &gt; "&amp;SUBSTITUTE('Network Data'!R78, ",","."),"")</f>
        <v/>
      </c>
      <c r="DE72" t="str">
        <f>IF(AND('Network Data'!$C$7 = 1, 'Network Data'!C78 = 0, 'Network Data'!D78 =0, 'Network Data'!G78 &gt; 0, 'Network Data'!R78 &gt; 0), SUBSTITUTE('Network Data'!B78, ",",".")&amp;"_U &gt; "&amp;SUBSTITUTE('Network Data'!R78, ",","."),"")</f>
        <v/>
      </c>
      <c r="DF72" t="str">
        <f>IF(AND('Network Data'!$C$7 = 1, 'Network Data'!C78 = 0, 'Network Data'!D78 = 1, 'Network Data'!G78 &gt; 0, 'Network Data'!S78 &gt; 0), SUBSTITUTE('Network Data'!B78, ",",".")&amp;"_U &lt; "&amp;SUBSTITUTE('Network Data'!S78, ",","."),"")</f>
        <v/>
      </c>
      <c r="DG72" t="str">
        <f>IF(AND('Network Data'!$C$7 = 1, 'Network Data'!C78 = 0, 'Network Data'!D78 = 0, 'Network Data'!G78 &gt; 0, 'Network Data'!S78 &gt; 0), SUBSTITUTE('Network Data'!B78, ",",".")&amp;"_U &lt; "&amp;SUBSTITUTE('Network Data'!S78, ",","."),"")</f>
        <v/>
      </c>
      <c r="DJ72" t="str">
        <f>IF(AND('Network Data'!C78 = 0, 'Network Data'!E78 = 1,'Network Data'!G78 &gt; 0, 'Network Data'!H78 &gt; 0), SUBSTITUTE('Network Data'!B78, " ", ".")&amp;"_IN &gt; "&amp;SUBSTITUTE('Network Data'!H78,",","."), IF(AND('Network Data'!C78 = 1, 'Network Data'!E78 = 1,'Network Data'!G78 &gt; 0, 'Network Data'!H78 &gt; 0), SUBSTITUTE('Network Data'!B78, " ", ".")&amp;"NLNode_IN &gt; "&amp;SUBSTITUTE('Network Data'!H78,",","."), ""))</f>
        <v/>
      </c>
      <c r="DL72" t="str">
        <f>IF(AND('Network Data'!C78 = 0, 'Network Data'!E78 = 1,'Network Data'!G78 &gt; 0, 'Network Data'!I78 &gt; 0), SUBSTITUTE('Network Data'!B78, " ", ".")&amp;"_IN &lt; "&amp;SUBSTITUTE('Network Data'!I78,",","."), IF(AND('Network Data'!C78 = 1, 'Network Data'!E78 = 1,'Network Data'!G78 &gt; 0, 'Network Data'!H78 &gt; 0), SUBSTITUTE('Network Data'!B78, " ", ".")&amp;"NLNode_IN &lt; "&amp;SUBSTITUTE('Network Data'!I78,",","."), ""))</f>
        <v/>
      </c>
      <c r="DP72" t="str">
        <f>IF(AND('Network Data'!C78 = 0, 'Network Data'!F78 = 1,'Network Data'!G78 &gt; 0, 'Network Data'!J78 &gt; 0), SUBSTITUTE('Network Data'!B78, " ", ".")&amp;"_EX &gt; "&amp;SUBSTITUTE('Network Data'!J78,",","."), IF(AND('Network Data'!C78 = 1, 'Network Data'!F78 = 1,'Network Data'!G78 &gt; 0, 'Network Data'!J78 &gt; 0), SUBSTITUTE('Network Data'!B78, " ", ".")&amp;"NLNode_EX &gt; "&amp;SUBSTITUTE('Network Data'!J78,",","."), ""))</f>
        <v/>
      </c>
      <c r="DR72" t="str">
        <f>IF(AND('Network Data'!C78 = 0, 'Network Data'!F78 = 1,'Network Data'!G78 &gt; 0, 'Network Data'!K78 &gt; 0), SUBSTITUTE('Network Data'!B78, " ", ".")&amp;"_EX &lt; "&amp;SUBSTITUTE('Network Data'!K78,",","."), IF(AND('Network Data'!C78 = 1, 'Network Data'!F78 = 1,'Network Data'!G78 &gt; 0, 'Network Data'!K78 &gt; 0), SUBSTITUTE('Network Data'!B78, " ", ".")&amp;"NLNode_EX &lt; "&amp;SUBSTITUTE('Network Data'!K78,",","."), ""))</f>
        <v/>
      </c>
      <c r="DV72" t="str">
        <f>IF(AND('Network Data'!C78=0, 'Network Data'!D78=0, 'Network Data'!G78&gt;0, 'Network Data'!T78&gt;0), SUBSTITUTE('Network Data'!B78," ",".")&amp;"_AE &gt; "&amp;SUBSTITUTE('Network Data'!T78,",","."),"")</f>
        <v/>
      </c>
      <c r="DW72" t="str">
        <f>IF(AND('Network Data'!C78=0, 'Network Data'!D78=0, 'Network Data'!G78&gt;0, 'Network Data'!U78&gt;0), SUBSTITUTE('Network Data'!B78," ",".")&amp;"_AE &lt; "&amp;SUBSTITUTE('Network Data'!U78,",","."),"")</f>
        <v/>
      </c>
      <c r="EA72" t="str">
        <f>IF(AND('Network Data'!X78 &gt;0), 'Network Data'!X78, "")</f>
        <v/>
      </c>
      <c r="EB72" s="22"/>
      <c r="EC72" s="22"/>
      <c r="FD72"/>
      <c r="FE72"/>
      <c r="FF72"/>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row>
    <row r="73" spans="1:218" x14ac:dyDescent="0.3">
      <c r="A73" s="7">
        <v>68</v>
      </c>
      <c r="B73" t="str">
        <f>IF(AND('Network Data'!C79 = 0, 'Network Data'!G79 &gt;0), SUBSTITUTE('Network Data'!B79, " ", ""), IF(AND('Network Data'!C79 = 1, 'Network Data'!G79 &gt; 0), SUBSTITUTE('Network Data'!B79&amp;"NLNode", " ",""), ""))</f>
        <v/>
      </c>
      <c r="H73" s="98"/>
      <c r="AE73" t="str">
        <f>IF(AND('Network Data'!C79 = 0, 'Network Data'!G79 &gt;0), SUBSTITUTE('Network Data'!B79, " ", "")&amp;" = "&amp;SUBSTITUTE('Network Data'!G79, ",", "."), "")</f>
        <v/>
      </c>
      <c r="AF73" t="str">
        <f>IF(AND('Network Data'!C79 = 1, 'Network Data'!G79 &gt;0), SUBSTITUTE('Network Data'!B79, " ", "")&amp;"NLNode"&amp;" = "&amp;SUBSTITUTE('Network Data'!G79, ",", "."), "")</f>
        <v/>
      </c>
      <c r="AM73" t="str">
        <f>IF(AND('Network Data'!C79 = 0, 'Network Data'!G79 &gt; 0, 'Network Data'!E79 = 1), SUBSTITUTE('Network Data'!B79, " ", "")&amp;"Input", IF(AND('Network Data'!C79 = 1, 'Network Data'!G79 &gt; 0, 'Network Data'!E79 = 1), SUBSTITUTE('Network Data'!B79, " ", "")&amp;"NLNodeInput",""))</f>
        <v/>
      </c>
      <c r="AN73" t="str">
        <f>IF(AND('Network Data'!C79 = 0, 'Network Data'!G79 &gt; 0, 'Network Data'!F79 = 1), SUBSTITUTE('Network Data'!B79, " ", "")&amp;"Export", IF(AND('Network Data'!C79 = 1, 'Network Data'!G79 &gt; 0, 'Network Data'!F79 = 1), SUBSTITUTE('Network Data'!B79, " ", "")&amp;"NLNodeExport",""))</f>
        <v/>
      </c>
      <c r="AV73" t="str">
        <f>IF(AND('Network Data'!$C$6=1, 'Network Data'!C79 = 0, 'Network Data'!D79=1,'Network Data'!G79&gt;0,'Network Data'!E79=1), SUBSTITUTE('Network Data'!B79," ","")&amp;"_GPP"&amp;" = "&amp;"Flowto("&amp;SUBSTITUTE('Network Data'!B79," ","")&amp;")"&amp;" - "&amp;SUBSTITUTE('Network Data'!B79," ","")&amp;"_IN", IF(AND('Network Data'!$C$6=1, 'Network Data'!C79 = 0, 'Network Data'!D79=1,'Network Data'!G79&gt;0,'Network Data'!E79=0), SUBSTITUTE('Network Data'!B79," ","")&amp;"_GPP"&amp;" = "&amp;"Flowto("&amp;SUBSTITUTE('Network Data'!B79," ","")&amp;")", IF(OR('Network Data'!$C$6=1, 'Network Data'!$C$6=0), IF(AND('Network Data'!C79 = 0,'Network Data'!G79&gt;0,'Network Data'!E79=1), SUBSTITUTE('Network Data'!B79," ","")&amp;"_Q"&amp;" = "&amp;"Flowto("&amp;SUBSTITUTE('Network Data'!B79," ","")&amp;")"&amp;" - "&amp;SUBSTITUTE('Network Data'!B79," ","")&amp;"_IN", IF(AND('Network Data'!C79 = 0,'Network Data'!G79&gt;0,'Network Data'!E79=0), SUBSTITUTE('Network Data'!B79," ","")&amp;"_Q"&amp;" = "&amp;"Flowto("&amp;SUBSTITUTE('Network Data'!B79," ","")&amp;")","")))))</f>
        <v/>
      </c>
      <c r="AZ73" t="str">
        <f>IF(AND('Network Data'!$C$6=1,'Network Data'!$C$7=1,'Network Data'!C79 = 0,'Network Data'!D79 = 1,'Network Data'!G79&gt;0,'Network Data'!F79=1),SUBSTITUTE('Network Data'!B79," ","")&amp;"_NPP"&amp;" = Flowfrom("&amp;SUBSTITUTE('Network Data'!B79," ","")&amp;") - "&amp;SUBSTITUTE('Network Data'!B79," ","")&amp;"_R"&amp;" - "&amp;SUBSTITUTE('Network Data'!B79," ","")&amp;"_U"&amp;" - "&amp;SUBSTITUTE('Network Data'!B79," ","")&amp;"_EX", IF(AND('Network Data'!$C$6=1,'Network Data'!$C$7=0,'Network Data'!C79 = 0,'Network Data'!D79 = 1,'Network Data'!G79&gt;0,'Network Data'!F79=1),SUBSTITUTE('Network Data'!B79," ","")&amp;"_NPP"&amp;" = Flowfrom("&amp;SUBSTITUTE('Network Data'!B79," ","")&amp;") - "&amp;SUBSTITUTE('Network Data'!B79," ","")&amp;"_R - "&amp;SUBSTITUTE('Network Data'!B79," ","")&amp;"_EX", IF(AND('Network Data'!$C$6=0,'Network Data'!$C$7=1,'Network Data'!C79 = 0,'Network Data'!D79 = 1,'Network Data'!G79&gt;0,'Network Data'!F79=0),SUBSTITUTE('Network Data'!B79," ","")&amp;"_NPP"&amp;" = Flowfrom("&amp;SUBSTITUTE('Network Data'!B79," ","")&amp;") - "&amp;SUBSTITUTE('Network Data'!B79," ","")&amp;"_U - "&amp;SUBSTITUTE('Network Data'!B79," ","")&amp;"_EX", IF(AND('Network Data'!$C$6=1,'Network Data'!$C$7=0,'Network Data'!C79 = 0,'Network Data'!D79 = 1,'Network Data'!G79&gt;0,'Network Data'!F79=0),SUBSTITUTE('Network Data'!B79," ","")&amp;"_NPP"&amp;" = Flowfrom("&amp;SUBSTITUTE('Network Data'!B79," ","")&amp;") - "&amp;SUBSTITUTE('Network Data'!B79," ","")&amp;"_R", IF(AND('Network Data'!$C$6=0,'Network Data'!$C$7=0,'Network Data'!C79 = 0,'Network Data'!D79 = 1,'Network Data'!G79&gt;0,'Network Data'!F79=1),SUBSTITUTE('Network Data'!B79," ","")&amp;"_NPP"&amp;" = Flowfrom("&amp;SUBSTITUTE('Network Data'!B79," ","")&amp;") - "&amp;SUBSTITUTE('Network Data'!B79," ","")&amp;"_EX", IF(AND('Network Data'!$C$6=1,'Network Data'!$C$7=1,'Network Data'!C79 = 0,'Network Data'!D79 = 1,'Network Data'!G79&gt;0,'Network Data'!F79=0),SUBSTITUTE('Network Data'!B79," ","")&amp;"_NPP"&amp;" = Flowfrom("&amp;SUBSTITUTE('Network Data'!B79," ","")&amp;") - "&amp;SUBSTITUTE('Network Data'!B79," ","")&amp;"_R"&amp;" - "&amp;SUBSTITUTE('Network Data'!B79," ","")&amp;"_U", IF(AND('Network Data'!$C$6=0,'Network Data'!$C$7=0,'Network Data'!C79 = 0,'Network Data'!D79 = 1,'Network Data'!G79&gt;0,'Network Data'!F79=0),SUBSTITUTE('Network Data'!B79," ","")&amp;"_NPP"&amp;" = Flowfrom("&amp;SUBSTITUTE('Network Data'!B79," ","")&amp;") ", IF(AND('Network Data'!$C$6=1,'Network Data'!$C$7=1,'Network Data'!C79 = 0,'Network Data'!D79 = 0,'Network Data'!G79&gt;0,'Network Data'!F79=1),SUBSTITUTE('Network Data'!B79," ","")&amp;"_P"&amp;" = Flowfrom("&amp;SUBSTITUTE('Network Data'!B79," ","")&amp;") - "&amp;SUBSTITUTE('Network Data'!B79," ","")&amp;"_R"&amp;" - "&amp;SUBSTITUTE('Network Data'!B79," ","")&amp;"_U"&amp;" - "&amp;SUBSTITUTE('Network Data'!B79," ","")&amp;"_EX", IF(AND('Network Data'!$C$6=1,'Network Data'!$C$7=0,'Network Data'!C79 = 0,'Network Data'!D79 = 0,'Network Data'!G79&gt;0,'Network Data'!F79=1),SUBSTITUTE('Network Data'!B79," ","")&amp;"_P"&amp;" = Flowfrom("&amp;SUBSTITUTE('Network Data'!B79," ","")&amp;") - "&amp;SUBSTITUTE('Network Data'!B79," ","")&amp;"_R - "&amp;SUBSTITUTE('Network Data'!B79," ","")&amp;"_EX", IF(AND('Network Data'!$C$6=0,'Network Data'!$C$7=1,'Network Data'!C79 = 0,'Network Data'!D79 = 0,'Network Data'!G79&gt;0,'Network Data'!F79=0),SUBSTITUTE('Network Data'!B79," ","")&amp;"_P"&amp;" = Flowfrom("&amp;SUBSTITUTE('Network Data'!B79," ","")&amp;") - "&amp;SUBSTITUTE('Network Data'!B79," ","")&amp;"_U - "&amp;SUBSTITUTE('Network Data'!B79," ","")&amp;"_EX", IF(AND('Network Data'!$C$6=1,'Network Data'!$C$7=0,'Network Data'!C79 = 0,'Network Data'!D79 = 0,'Network Data'!G79&gt;0,'Network Data'!F79=0),SUBSTITUTE('Network Data'!B79," ","")&amp;"_P"&amp;" = Flowfrom("&amp;SUBSTITUTE('Network Data'!B79," ","")&amp;") - "&amp;SUBSTITUTE('Network Data'!B79," ","")&amp;"_R", IF(AND('Network Data'!$C$6=0,'Network Data'!$C$7=0,'Network Data'!C79 = 0,'Network Data'!D79 = 0,'Network Data'!G79&gt;0,'Network Data'!F79=1),SUBSTITUTE('Network Data'!B79," ","")&amp;"_P"&amp;" = Flowfrom("&amp;SUBSTITUTE('Network Data'!B79," ","")&amp;") - "&amp;SUBSTITUTE('Network Data'!B79," ","")&amp;"_EX", IF(AND('Network Data'!$C$6=1,'Network Data'!$C$7=1,'Network Data'!C79 = 0,'Network Data'!D79 = 0,'Network Data'!G79&gt;0,'Network Data'!F79=0),SUBSTITUTE('Network Data'!B79," ","")&amp;"_P"&amp;" = Flowfrom("&amp;SUBSTITUTE('Network Data'!B79," ","")&amp;") - "&amp;SUBSTITUTE('Network Data'!B79," ","")&amp;"_R"&amp;" - "&amp;SUBSTITUTE('Network Data'!B79," ","")&amp;"_U", IF(AND('Network Data'!$C$6=0,'Network Data'!$C$7=0,'Network Data'!C79 = 0,'Network Data'!D79 = 0,'Network Data'!G79&gt;0,'Network Data'!F79=0),SUBSTITUTE('Network Data'!B79," ","")&amp;"_P"&amp;" = Flowfrom("&amp;SUBSTITUTE('Network Data'!B79," ","")&amp;") ", ""))))))))))))))</f>
        <v/>
      </c>
      <c r="BD73" t="str">
        <f>IF(AND('Network Data'!$C$6=1,'Network Data'!$C$7=1,'Network Data'!C79 = 0, 'Network Data'!D79=1,'Network Data'!F79=1,'Network Data'!G79&gt;0), SUBSTITUTE('Network Data'!B79," ","")&amp;"_U"&amp;" = Flowto("&amp;SUBSTITUTE('Network Data'!B79," ","")&amp;") - "&amp;SUBSTITUTE('Network Data'!B79," ","")&amp;"_NPP"&amp;" - "&amp;SUBSTITUTE('Network Data'!B79," ","")&amp;"_R"&amp;" - "&amp;SUBSTITUTE('Network Data'!B79," ","")&amp;"_EX", IF(AND('Network Data'!$C$6=0,'Network Data'!$C$7=1,'Network Data'!C79 = 0, 'Network Data'!D79=1,'Network Data'!F79=1,'Network Data'!G79&gt;0), SUBSTITUTE('Network Data'!B79," ","")&amp;"_U"&amp;" = Flowto("&amp;SUBSTITUTE('Network Data'!B79," ","")&amp;") - "&amp;SUBSTITUTE('Network Data'!B79," ","")&amp;"_P"&amp;" - "&amp;SUBSTITUTE('Network Data'!B79," ","")&amp;"_EX", IF(AND('Network Data'!$C$6=0,'Network Data'!$C$7=1,'Network Data'!C79 = 0, 'Network Data'!D79=1,'Network Data'!F79=0,'Network Data'!G79&gt;0), SUBSTITUTE('Network Data'!B79," ","")&amp;"_U"&amp;" = Flowto("&amp;SUBSTITUTE('Network Data'!B79," ","")&amp;") - "&amp;SUBSTITUTE('Network Data'!B79," ","")&amp;"_P",IF(AND('Network Data'!$C$6=1,'Network Data'!$C$7=1,'Network Data'!C79 = 0, 'Network Data'!D79=0,'Network Data'!F79=1,'Network Data'!G79&gt;0), SUBSTITUTE('Network Data'!B79," ","")&amp;"_U"&amp;" = Flowto("&amp;SUBSTITUTE('Network Data'!B79," ","")&amp;") - "&amp;SUBSTITUTE('Network Data'!B79," ","")&amp;"_P"&amp;" - "&amp;SUBSTITUTE('Network Data'!B79," ","")&amp;"_R"&amp;" - "&amp;SUBSTITUTE('Network Data'!B79," ","")&amp;"_EX", IF(AND('Network Data'!$C$6=0,'Network Data'!$C$7=1,'Network Data'!C79 = 0, 'Network Data'!D79=0,'Network Data'!F79=1,'Network Data'!G79&gt;0), SUBSTITUTE('Network Data'!B79," ","")&amp;"_U"&amp;" = Flowto("&amp;SUBSTITUTE('Network Data'!B79," ","")&amp;") - "&amp;SUBSTITUTE('Network Data'!B79," ","")&amp;"_P"&amp;" - "&amp;SUBSTITUTE('Network Data'!B79," ","")&amp;"_EX", IF(AND('Network Data'!$C$6=0,'Network Data'!$C$7=1,'Network Data'!C79 = 0, 'Network Data'!D79=0,'Network Data'!F79=0,'Network Data'!G79&gt;0), SUBSTITUTE('Network Data'!B79," ","")&amp;"_U"&amp;" = Flowto("&amp;SUBSTITUTE('Network Data'!B79," ","")&amp;") - "&amp;SUBSTITUTE('Network Data'!B79," ","")&amp;"_P",IF(AND('Network Data'!$C$6=1,'Network Data'!$C$7=1,'Network Data'!C79 = 0, 'Network Data'!D79=0,'Network Data'!F79=0,'Network Data'!G79&gt;0), SUBSTITUTE('Network Data'!B79," ","")&amp;"_U"&amp;" = Flowto("&amp;SUBSTITUTE('Network Data'!B79," ","")&amp;") - "&amp;SUBSTITUTE('Network Data'!B79," ","")&amp;"_P - "&amp;SUBSTITUTE('Network Data'!B79," ","")&amp;"_R","")))))))</f>
        <v/>
      </c>
      <c r="BH73" t="str">
        <f>IF(AND('Network Data'!$C$6 = 1, 'Network Data'!C79 = 0, 'Network Data'!D79 = 0,'Network Data'!G79 &gt; 0, 'Network Data'!T79 &gt; 0),SUBSTITUTE('Network Data'!B79," ","")&amp;"_AE"&amp;" = "&amp;SUBSTITUTE('Network Data'!B79," ","")&amp;"_P"&amp;" + "&amp;SUBSTITUTE('Network Data'!B79," ","")&amp;"_R", IF(AND('Network Data'!$C$6 = 0, 'Network Data'!C79 = 0, 'Network Data'!D79 = 0,'Network Data'!G79 &gt; 0, 'Network Data'!T79 &gt; 0),SUBSTITUTE('Network Data'!B79," ","")&amp;" = "&amp;SUBSTITUTE('Network Data'!B79," ","")&amp;"_P",IF(AND('Network Data'!$C$6 = 1, 'Network Data'!C79 = 0, 'Network Data'!D79 = 0,'Network Data'!G79 &gt; 0, 'Network Data'!U79 &gt; 0),SUBSTITUTE('Network Data'!B79," ","")&amp;"_AE"&amp;" = "&amp;SUBSTITUTE('Network Data'!B79," ","")&amp;"_P"&amp;" + "&amp;SUBSTITUTE('Network Data'!B79," ","")&amp;"_R", IF(AND('Network Data'!$C$6 = 0, 'Network Data'!C79 = 0, 'Network Data'!D79 = 0,'Network Data'!G79 &gt; 0, 'Network Data'!U79 &gt; 0),SUBSTITUTE('Network Data'!B79," ","")&amp;" = "&amp;SUBSTITUTE('Network Data'!B79," ","")&amp;"_P",""))))</f>
        <v/>
      </c>
      <c r="BL73" t="str">
        <f xml:space="preserve"> IF('Network Data'!W79 &gt; 0, 'Network Data'!W79, "")</f>
        <v/>
      </c>
      <c r="BR73" t="str">
        <f>IF('Network Data'!V79&gt;0,SUBSTITUTE('Network Data'!V79, ",",""),"")</f>
        <v/>
      </c>
      <c r="BZ73" t="str">
        <f>IF(AND('Network Data'!$C$6=1,'Network Data'!C79=0,'Network Data'!D79=1,'Network Data'!G79&gt;0),SUBSTITUTE('Network Data'!B79," ","")&amp;"_GPP: CO2 -&gt; "&amp;SUBSTITUTE('Network Data'!B79," ",""),"")</f>
        <v/>
      </c>
      <c r="CB73" s="98"/>
      <c r="CD73" t="str">
        <f>IF(AND('Network Data'!$C$6 = 1,'Network Data'!C79 = 0, 'Network Data'!D79 = 1, 'Network Data'!G79 &gt; 0), SUBSTITUTE('Network Data'!B79, " ", "")&amp;"_R: "&amp;SUBSTITUTE('Network Data'!B79, " ", "")&amp;" -&gt; CO2", "")</f>
        <v/>
      </c>
      <c r="CE73" t="str">
        <f>IF(AND('Network Data'!$C$6 = 1,'Network Data'!C79 = 0, 'Network Data'!D79 = 0, 'Network Data'!G79 &gt; 0), SUBSTITUTE('Network Data'!B79, " ", "")&amp;"_R: "&amp;SUBSTITUTE('Network Data'!B79, " ", "")&amp;" -&gt; CO2", "")</f>
        <v/>
      </c>
      <c r="CG73" s="98"/>
      <c r="CI73" t="str">
        <f>IF(AND('Network Data'!C79 = 1, 'Network Data'!E79 = 1, 'Network Data'!G79 &gt; 0), SUBSTITUTE('Network Data'!B79, " ", "")&amp;"NLNode_IN: "&amp;SUBSTITUTE('Network Data'!B79, " ", "")&amp;"NLNodeInput -&gt; "&amp;SUBSTITUTE('Network Data'!B79, ",", "")&amp;"NLNode", IF(AND('Network Data'!C79 = 0, 'Network Data'!E79 = 1, 'Network Data'!G79 &gt; 0), SUBSTITUTE('Network Data'!B79, " ", "")&amp;"_IN: "&amp;SUBSTITUTE('Network Data'!B79, " ", "")&amp;"Input -&gt; "&amp;SUBSTITUTE('Network Data'!B79, ",", ""),""))</f>
        <v/>
      </c>
      <c r="CK73" s="98"/>
      <c r="CM73" t="str">
        <f>IF(AND('Network Data'!C79 = 1, 'Network Data'!F79 = 1, 'Network Data'!G79 &gt; 0), SUBSTITUTE('Network Data'!B79, " ", "")&amp;"NLNode_EX: "&amp;SUBSTITUTE('Network Data'!B79, " ", "")&amp;"NLNode -&gt; "&amp;SUBSTITUTE('Network Data'!B79, ",", "")&amp;"NLNodeExport", IF(AND('Network Data'!C79 = 0, 'Network Data'!F79 = 1, 'Network Data'!G79 &gt; 0), SUBSTITUTE('Network Data'!B79, " ", "")&amp;"_EX: "&amp;SUBSTITUTE('Network Data'!B79, " ", "")&amp;" -&gt; "&amp;SUBSTITUTE('Network Data'!B79, ",", "")&amp;"Export",""))</f>
        <v/>
      </c>
      <c r="CP73" t="str">
        <f>IF(AND('Network Data'!$C$6=1, 'Network Data'!C79=0,'Network Data'!D79=1,'Network Data'!G79&gt;0, 'Network Data'!L79&gt;0), SUBSTITUTE('Network Data'!B79," ",".")&amp;"_GPP &gt; "&amp;SUBSTITUTE('Network Data'!L79," ","."), IF(AND('Network Data'!$C$6=1, 'Network Data'!C79=0,'Network Data'!D79=0,'Network Data'!G79&gt;0, 'Network Data'!L79&gt;0), SUBSTITUTE('Network Data'!B79," ",".")&amp;"Q &gt; "&amp;SUBSTITUTE('Network Data'!L79," ","."), IF(AND('Network Data'!$C$6=0, 'Network Data'!C79=0,'Network Data'!D79=0,'Network Data'!G79&gt;0, 'Network Data'!L79&gt;0), SUBSTITUTE('Network Data'!B79," ",".")&amp;"Q &gt; "&amp;SUBSTITUTE('Network Data'!L79," ","."),"")))</f>
        <v/>
      </c>
      <c r="CQ73" t="str">
        <f>IF(AND('Network Data'!$C$6=1, 'Network Data'!C79=0,'Network Data'!D79=0,'Network Data'!G79&gt;0, 'Network Data'!L79&gt;0), SUBSTITUTE('Network Data'!B79," ",".")&amp;"Q &gt; "&amp;SUBSTITUTE('Network Data'!L79," ","."), IF(AND('Network Data'!$C$6=0, 'Network Data'!C79=0,'Network Data'!D79=0,'Network Data'!G79&gt;0, 'Network Data'!L79&gt;0), SUBSTITUTE('Network Data'!B79," ",".")&amp;"Q &gt; "&amp;SUBSTITUTE('Network Data'!L79," ","."),""))</f>
        <v/>
      </c>
      <c r="CR73" t="str">
        <f>IF(AND('Network Data'!$C$6=1, 'Network Data'!C79=0,'Network Data'!D79=1,'Network Data'!G79&gt;0, 'Network Data'!M79&gt;0), SUBSTITUTE('Network Data'!B79," ",".")&amp;"_GPP &lt; "&amp;SUBSTITUTE('Network Data'!M79," ","."),"")</f>
        <v/>
      </c>
      <c r="CS73" t="str">
        <f>IF(AND('Network Data'!$C$6=1, 'Network Data'!C79=0,'Network Data'!D79=0,'Network Data'!G79&gt;0, 'Network Data'!M79&gt;0), SUBSTITUTE('Network Data'!B79," ",".")&amp;"Q &lt; "&amp;SUBSTITUTE('Network Data'!M79," ","."),IF(AND('Network Data'!$C$6=0, 'Network Data'!C79=0,'Network Data'!D79=0,'Network Data'!G79&gt;0, 'Network Data'!M79&gt;0), SUBSTITUTE('Network Data'!B79," ",".")&amp;"Q &lt; "&amp;SUBSTITUTE('Network Data'!M79," ","."),""))</f>
        <v/>
      </c>
      <c r="CT73" t="str">
        <f>IF('Network Data'!M79&lt;'Network Data'!L79, "Warning, incompatible constraint", "" )</f>
        <v/>
      </c>
      <c r="CU73" t="str">
        <f>IF(AND('Network Data'!$C$6=1, 'Network Data'!C79 = 0, 'Network Data'!D79 = 1, 'Network Data'!G79 &gt; 0, 'Network Data'!N79&gt;0), SUBSTITUTE('Network Data'!B79, " ", ".")&amp;"_NPP"&amp;" &gt; "&amp;SUBSTITUTE('Network Data'!N79, ",","."), "")</f>
        <v/>
      </c>
      <c r="CV73" t="str">
        <f>IF(AND('Network Data'!$C$6=1, 'Network Data'!C79 = 0, 'Network Data'!D79 = 0, 'Network Data'!G79 &gt; 0, 'Network Data'!N79&gt;0), SUBSTITUTE('Network Data'!B79, " ", ".")&amp;"_P"&amp;" &gt; "&amp;SUBSTITUTE('Network Data'!N79, ",","."), IF(AND('Network Data'!$C$6=0, 'Network Data'!C79 = 0, 'Network Data'!G79 &gt; 0, 'Network Data'!N79&gt;0), SUBSTITUTE('Network Data'!B79, " ", ".")&amp;"_P"&amp;" &gt; "&amp;SUBSTITUTE('Network Data'!N79, ",","."),""))</f>
        <v/>
      </c>
      <c r="CW73" t="str">
        <f>IF(AND('Network Data'!$C$6=1, 'Network Data'!C79 = 0, 'Network Data'!D79 = 1, 'Network Data'!G79 &gt; 0, 'Network Data'!O79&gt;0), SUBSTITUTE('Network Data'!B79, " ", ".")&amp;"_NPP"&amp;" &lt; "&amp;SUBSTITUTE('Network Data'!O79, ",","."), "")</f>
        <v/>
      </c>
      <c r="CX73" t="str">
        <f>IF(AND('Network Data'!$C$6=1, 'Network Data'!C79 = 0, 'Network Data'!D79 = 0, 'Network Data'!G79 &gt; 0, 'Network Data'!O79&gt;0), SUBSTITUTE('Network Data'!B79, " ", ".")&amp;"_P"&amp;" &lt; "&amp;SUBSTITUTE('Network Data'!O79, ",","."), IF(AND('Network Data'!$C$6=0, 'Network Data'!C79 = 0, 'Network Data'!G79 &gt; 0, 'Network Data'!O79&gt;0), SUBSTITUTE('Network Data'!B79, " ", ".")&amp;"_P"&amp;" &lt; "&amp;SUBSTITUTE('Network Data'!O79, ",","."),""))</f>
        <v/>
      </c>
      <c r="CY73" t="str">
        <f>IF('Network Data'!O79&lt;'Network Data'!N79, "Warning, incompatible constraint", "" )</f>
        <v/>
      </c>
      <c r="CZ73" t="str">
        <f>IF(AND('Network Data'!$C$6 = 1, 'Network Data'!C79 = 0, 'Network Data'!D79 = 1, 'Network Data'!G79 &gt; 0, 'Network Data'!P79 &gt; 0), SUBSTITUTE('Network Data'!B79, " ", ".")&amp;"_R &gt; "&amp;SUBSTITUTE('Network Data'!P79, ",","."),"")</f>
        <v/>
      </c>
      <c r="DA73" t="str">
        <f>IF(AND('Network Data'!$C$6 = 1, 'Network Data'!C79 = 0, 'Network Data'!D79 = 0, 'Network Data'!G79 &gt; 0, 'Network Data'!P79 &gt; 0), SUBSTITUTE('Network Data'!B79, " ", ".")&amp;"_R &gt; "&amp;SUBSTITUTE('Network Data'!P79, ",","."),"")</f>
        <v/>
      </c>
      <c r="DB73" t="str">
        <f>IF(AND('Network Data'!$C$6 = 1, 'Network Data'!C79 = 0, 'Network Data'!D79 = 1, 'Network Data'!G79 &gt; 0, 'Network Data'!Q79 &gt; 0), SUBSTITUTE('Network Data'!B79, " ", ".")&amp;"_R &lt; "&amp;SUBSTITUTE('Network Data'!Q79, ",","."),"")</f>
        <v/>
      </c>
      <c r="DC73" t="str">
        <f>IF(AND('Network Data'!$C$6 = 1, 'Network Data'!C79 = 0, 'Network Data'!D79 = 0, 'Network Data'!G79 &gt; 0, 'Network Data'!Q79 &gt; 0), SUBSTITUTE('Network Data'!B79, " ", ".")&amp;"_R &lt; "&amp;SUBSTITUTE('Network Data'!Q79, ",","."),"")</f>
        <v/>
      </c>
      <c r="DD73" t="str">
        <f>IF(AND('Network Data'!$C$7 = 1, 'Network Data'!C79 = 0, 'Network Data'!D79 =1, 'Network Data'!G79 &gt; 0, 'Network Data'!R79 &gt; 0), SUBSTITUTE('Network Data'!B79, ",",".")&amp;"_U &gt; "&amp;SUBSTITUTE('Network Data'!R79, ",","."),"")</f>
        <v/>
      </c>
      <c r="DE73" t="str">
        <f>IF(AND('Network Data'!$C$7 = 1, 'Network Data'!C79 = 0, 'Network Data'!D79 =0, 'Network Data'!G79 &gt; 0, 'Network Data'!R79 &gt; 0), SUBSTITUTE('Network Data'!B79, ",",".")&amp;"_U &gt; "&amp;SUBSTITUTE('Network Data'!R79, ",","."),"")</f>
        <v/>
      </c>
      <c r="DF73" t="str">
        <f>IF(AND('Network Data'!$C$7 = 1, 'Network Data'!C79 = 0, 'Network Data'!D79 = 1, 'Network Data'!G79 &gt; 0, 'Network Data'!S79 &gt; 0), SUBSTITUTE('Network Data'!B79, ",",".")&amp;"_U &lt; "&amp;SUBSTITUTE('Network Data'!S79, ",","."),"")</f>
        <v/>
      </c>
      <c r="DG73" t="str">
        <f>IF(AND('Network Data'!$C$7 = 1, 'Network Data'!C79 = 0, 'Network Data'!D79 = 0, 'Network Data'!G79 &gt; 0, 'Network Data'!S79 &gt; 0), SUBSTITUTE('Network Data'!B79, ",",".")&amp;"_U &lt; "&amp;SUBSTITUTE('Network Data'!S79, ",","."),"")</f>
        <v/>
      </c>
      <c r="DJ73" t="str">
        <f>IF(AND('Network Data'!C79 = 0, 'Network Data'!E79 = 1,'Network Data'!G79 &gt; 0, 'Network Data'!H79 &gt; 0), SUBSTITUTE('Network Data'!B79, " ", ".")&amp;"_IN &gt; "&amp;SUBSTITUTE('Network Data'!H79,",","."), IF(AND('Network Data'!C79 = 1, 'Network Data'!E79 = 1,'Network Data'!G79 &gt; 0, 'Network Data'!H79 &gt; 0), SUBSTITUTE('Network Data'!B79, " ", ".")&amp;"NLNode_IN &gt; "&amp;SUBSTITUTE('Network Data'!H79,",","."), ""))</f>
        <v/>
      </c>
      <c r="DL73" t="str">
        <f>IF(AND('Network Data'!C79 = 0, 'Network Data'!E79 = 1,'Network Data'!G79 &gt; 0, 'Network Data'!I79 &gt; 0), SUBSTITUTE('Network Data'!B79, " ", ".")&amp;"_IN &lt; "&amp;SUBSTITUTE('Network Data'!I79,",","."), IF(AND('Network Data'!C79 = 1, 'Network Data'!E79 = 1,'Network Data'!G79 &gt; 0, 'Network Data'!H79 &gt; 0), SUBSTITUTE('Network Data'!B79, " ", ".")&amp;"NLNode_IN &lt; "&amp;SUBSTITUTE('Network Data'!I79,",","."), ""))</f>
        <v/>
      </c>
      <c r="DP73" t="str">
        <f>IF(AND('Network Data'!C79 = 0, 'Network Data'!F79 = 1,'Network Data'!G79 &gt; 0, 'Network Data'!J79 &gt; 0), SUBSTITUTE('Network Data'!B79, " ", ".")&amp;"_EX &gt; "&amp;SUBSTITUTE('Network Data'!J79,",","."), IF(AND('Network Data'!C79 = 1, 'Network Data'!F79 = 1,'Network Data'!G79 &gt; 0, 'Network Data'!J79 &gt; 0), SUBSTITUTE('Network Data'!B79, " ", ".")&amp;"NLNode_EX &gt; "&amp;SUBSTITUTE('Network Data'!J79,",","."), ""))</f>
        <v/>
      </c>
      <c r="DR73" t="str">
        <f>IF(AND('Network Data'!C79 = 0, 'Network Data'!F79 = 1,'Network Data'!G79 &gt; 0, 'Network Data'!K79 &gt; 0), SUBSTITUTE('Network Data'!B79, " ", ".")&amp;"_EX &lt; "&amp;SUBSTITUTE('Network Data'!K79,",","."), IF(AND('Network Data'!C79 = 1, 'Network Data'!F79 = 1,'Network Data'!G79 &gt; 0, 'Network Data'!K79 &gt; 0), SUBSTITUTE('Network Data'!B79, " ", ".")&amp;"NLNode_EX &lt; "&amp;SUBSTITUTE('Network Data'!K79,",","."), ""))</f>
        <v/>
      </c>
      <c r="DV73" t="str">
        <f>IF(AND('Network Data'!C79=0, 'Network Data'!D79=0, 'Network Data'!G79&gt;0, 'Network Data'!T79&gt;0), SUBSTITUTE('Network Data'!B79," ",".")&amp;"_AE &gt; "&amp;SUBSTITUTE('Network Data'!T79,",","."),"")</f>
        <v/>
      </c>
      <c r="DW73" t="str">
        <f>IF(AND('Network Data'!C79=0, 'Network Data'!D79=0, 'Network Data'!G79&gt;0, 'Network Data'!U79&gt;0), SUBSTITUTE('Network Data'!B79," ",".")&amp;"_AE &lt; "&amp;SUBSTITUTE('Network Data'!U79,",","."),"")</f>
        <v/>
      </c>
      <c r="EA73" t="str">
        <f>IF(AND('Network Data'!X79 &gt;0), 'Network Data'!X79, "")</f>
        <v/>
      </c>
      <c r="EB73" s="22"/>
      <c r="EC73" s="22"/>
      <c r="FD73"/>
      <c r="FE73"/>
      <c r="FF7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row>
    <row r="74" spans="1:218" x14ac:dyDescent="0.3">
      <c r="A74" s="7">
        <v>69</v>
      </c>
      <c r="B74" t="str">
        <f>IF(AND('Network Data'!C80 = 0, 'Network Data'!G80 &gt;0), SUBSTITUTE('Network Data'!B80, " ", ""), IF(AND('Network Data'!C80 = 1, 'Network Data'!G80 &gt; 0), SUBSTITUTE('Network Data'!B80&amp;"NLNode", " ",""), ""))</f>
        <v/>
      </c>
      <c r="H74" s="98"/>
      <c r="AE74" t="str">
        <f>IF(AND('Network Data'!C80 = 0, 'Network Data'!G80 &gt;0), SUBSTITUTE('Network Data'!B80, " ", "")&amp;" = "&amp;SUBSTITUTE('Network Data'!G80, ",", "."), "")</f>
        <v/>
      </c>
      <c r="AF74" t="str">
        <f>IF(AND('Network Data'!C80 = 1, 'Network Data'!G80 &gt;0), SUBSTITUTE('Network Data'!B80, " ", "")&amp;"NLNode"&amp;" = "&amp;SUBSTITUTE('Network Data'!G80, ",", "."), "")</f>
        <v/>
      </c>
      <c r="AM74" t="str">
        <f>IF(AND('Network Data'!C80 = 0, 'Network Data'!G80 &gt; 0, 'Network Data'!E80 = 1), SUBSTITUTE('Network Data'!B80, " ", "")&amp;"Input", IF(AND('Network Data'!C80 = 1, 'Network Data'!G80 &gt; 0, 'Network Data'!E80 = 1), SUBSTITUTE('Network Data'!B80, " ", "")&amp;"NLNodeInput",""))</f>
        <v/>
      </c>
      <c r="AN74" t="str">
        <f>IF(AND('Network Data'!C80 = 0, 'Network Data'!G80 &gt; 0, 'Network Data'!F80 = 1), SUBSTITUTE('Network Data'!B80, " ", "")&amp;"Export", IF(AND('Network Data'!C80 = 1, 'Network Data'!G80 &gt; 0, 'Network Data'!F80 = 1), SUBSTITUTE('Network Data'!B80, " ", "")&amp;"NLNodeExport",""))</f>
        <v/>
      </c>
      <c r="AV74" t="str">
        <f>IF(AND('Network Data'!$C$6=1, 'Network Data'!C80 = 0, 'Network Data'!D80=1,'Network Data'!G80&gt;0,'Network Data'!E80=1), SUBSTITUTE('Network Data'!B80," ","")&amp;"_GPP"&amp;" = "&amp;"Flowto("&amp;SUBSTITUTE('Network Data'!B80," ","")&amp;")"&amp;" - "&amp;SUBSTITUTE('Network Data'!B80," ","")&amp;"_IN", IF(AND('Network Data'!$C$6=1, 'Network Data'!C80 = 0, 'Network Data'!D80=1,'Network Data'!G80&gt;0,'Network Data'!E80=0), SUBSTITUTE('Network Data'!B80," ","")&amp;"_GPP"&amp;" = "&amp;"Flowto("&amp;SUBSTITUTE('Network Data'!B80," ","")&amp;")", IF(OR('Network Data'!$C$6=1, 'Network Data'!$C$6=0), IF(AND('Network Data'!C80 = 0,'Network Data'!G80&gt;0,'Network Data'!E80=1), SUBSTITUTE('Network Data'!B80," ","")&amp;"_Q"&amp;" = "&amp;"Flowto("&amp;SUBSTITUTE('Network Data'!B80," ","")&amp;")"&amp;" - "&amp;SUBSTITUTE('Network Data'!B80," ","")&amp;"_IN", IF(AND('Network Data'!C80 = 0,'Network Data'!G80&gt;0,'Network Data'!E80=0), SUBSTITUTE('Network Data'!B80," ","")&amp;"_Q"&amp;" = "&amp;"Flowto("&amp;SUBSTITUTE('Network Data'!B80," ","")&amp;")","")))))</f>
        <v/>
      </c>
      <c r="AZ74" t="str">
        <f>IF(AND('Network Data'!$C$6=1,'Network Data'!$C$7=1,'Network Data'!C80 = 0,'Network Data'!D80 = 1,'Network Data'!G80&gt;0,'Network Data'!F80=1),SUBSTITUTE('Network Data'!B80," ","")&amp;"_NPP"&amp;" = Flowfrom("&amp;SUBSTITUTE('Network Data'!B80," ","")&amp;") - "&amp;SUBSTITUTE('Network Data'!B80," ","")&amp;"_R"&amp;" - "&amp;SUBSTITUTE('Network Data'!B80," ","")&amp;"_U"&amp;" - "&amp;SUBSTITUTE('Network Data'!B80," ","")&amp;"_EX", IF(AND('Network Data'!$C$6=1,'Network Data'!$C$7=0,'Network Data'!C80 = 0,'Network Data'!D80 = 1,'Network Data'!G80&gt;0,'Network Data'!F80=1),SUBSTITUTE('Network Data'!B80," ","")&amp;"_NPP"&amp;" = Flowfrom("&amp;SUBSTITUTE('Network Data'!B80," ","")&amp;") - "&amp;SUBSTITUTE('Network Data'!B80," ","")&amp;"_R - "&amp;SUBSTITUTE('Network Data'!B80," ","")&amp;"_EX", IF(AND('Network Data'!$C$6=0,'Network Data'!$C$7=1,'Network Data'!C80 = 0,'Network Data'!D80 = 1,'Network Data'!G80&gt;0,'Network Data'!F80=0),SUBSTITUTE('Network Data'!B80," ","")&amp;"_NPP"&amp;" = Flowfrom("&amp;SUBSTITUTE('Network Data'!B80," ","")&amp;") - "&amp;SUBSTITUTE('Network Data'!B80," ","")&amp;"_U - "&amp;SUBSTITUTE('Network Data'!B80," ","")&amp;"_EX", IF(AND('Network Data'!$C$6=1,'Network Data'!$C$7=0,'Network Data'!C80 = 0,'Network Data'!D80 = 1,'Network Data'!G80&gt;0,'Network Data'!F80=0),SUBSTITUTE('Network Data'!B80," ","")&amp;"_NPP"&amp;" = Flowfrom("&amp;SUBSTITUTE('Network Data'!B80," ","")&amp;") - "&amp;SUBSTITUTE('Network Data'!B80," ","")&amp;"_R", IF(AND('Network Data'!$C$6=0,'Network Data'!$C$7=0,'Network Data'!C80 = 0,'Network Data'!D80 = 1,'Network Data'!G80&gt;0,'Network Data'!F80=1),SUBSTITUTE('Network Data'!B80," ","")&amp;"_NPP"&amp;" = Flowfrom("&amp;SUBSTITUTE('Network Data'!B80," ","")&amp;") - "&amp;SUBSTITUTE('Network Data'!B80," ","")&amp;"_EX", IF(AND('Network Data'!$C$6=1,'Network Data'!$C$7=1,'Network Data'!C80 = 0,'Network Data'!D80 = 1,'Network Data'!G80&gt;0,'Network Data'!F80=0),SUBSTITUTE('Network Data'!B80," ","")&amp;"_NPP"&amp;" = Flowfrom("&amp;SUBSTITUTE('Network Data'!B80," ","")&amp;") - "&amp;SUBSTITUTE('Network Data'!B80," ","")&amp;"_R"&amp;" - "&amp;SUBSTITUTE('Network Data'!B80," ","")&amp;"_U", IF(AND('Network Data'!$C$6=0,'Network Data'!$C$7=0,'Network Data'!C80 = 0,'Network Data'!D80 = 1,'Network Data'!G80&gt;0,'Network Data'!F80=0),SUBSTITUTE('Network Data'!B80," ","")&amp;"_NPP"&amp;" = Flowfrom("&amp;SUBSTITUTE('Network Data'!B80," ","")&amp;") ", IF(AND('Network Data'!$C$6=1,'Network Data'!$C$7=1,'Network Data'!C80 = 0,'Network Data'!D80 = 0,'Network Data'!G80&gt;0,'Network Data'!F80=1),SUBSTITUTE('Network Data'!B80," ","")&amp;"_P"&amp;" = Flowfrom("&amp;SUBSTITUTE('Network Data'!B80," ","")&amp;") - "&amp;SUBSTITUTE('Network Data'!B80," ","")&amp;"_R"&amp;" - "&amp;SUBSTITUTE('Network Data'!B80," ","")&amp;"_U"&amp;" - "&amp;SUBSTITUTE('Network Data'!B80," ","")&amp;"_EX", IF(AND('Network Data'!$C$6=1,'Network Data'!$C$7=0,'Network Data'!C80 = 0,'Network Data'!D80 = 0,'Network Data'!G80&gt;0,'Network Data'!F80=1),SUBSTITUTE('Network Data'!B80," ","")&amp;"_P"&amp;" = Flowfrom("&amp;SUBSTITUTE('Network Data'!B80," ","")&amp;") - "&amp;SUBSTITUTE('Network Data'!B80," ","")&amp;"_R - "&amp;SUBSTITUTE('Network Data'!B80," ","")&amp;"_EX", IF(AND('Network Data'!$C$6=0,'Network Data'!$C$7=1,'Network Data'!C80 = 0,'Network Data'!D80 = 0,'Network Data'!G80&gt;0,'Network Data'!F80=0),SUBSTITUTE('Network Data'!B80," ","")&amp;"_P"&amp;" = Flowfrom("&amp;SUBSTITUTE('Network Data'!B80," ","")&amp;") - "&amp;SUBSTITUTE('Network Data'!B80," ","")&amp;"_U - "&amp;SUBSTITUTE('Network Data'!B80," ","")&amp;"_EX", IF(AND('Network Data'!$C$6=1,'Network Data'!$C$7=0,'Network Data'!C80 = 0,'Network Data'!D80 = 0,'Network Data'!G80&gt;0,'Network Data'!F80=0),SUBSTITUTE('Network Data'!B80," ","")&amp;"_P"&amp;" = Flowfrom("&amp;SUBSTITUTE('Network Data'!B80," ","")&amp;") - "&amp;SUBSTITUTE('Network Data'!B80," ","")&amp;"_R", IF(AND('Network Data'!$C$6=0,'Network Data'!$C$7=0,'Network Data'!C80 = 0,'Network Data'!D80 = 0,'Network Data'!G80&gt;0,'Network Data'!F80=1),SUBSTITUTE('Network Data'!B80," ","")&amp;"_P"&amp;" = Flowfrom("&amp;SUBSTITUTE('Network Data'!B80," ","")&amp;") - "&amp;SUBSTITUTE('Network Data'!B80," ","")&amp;"_EX", IF(AND('Network Data'!$C$6=1,'Network Data'!$C$7=1,'Network Data'!C80 = 0,'Network Data'!D80 = 0,'Network Data'!G80&gt;0,'Network Data'!F80=0),SUBSTITUTE('Network Data'!B80," ","")&amp;"_P"&amp;" = Flowfrom("&amp;SUBSTITUTE('Network Data'!B80," ","")&amp;") - "&amp;SUBSTITUTE('Network Data'!B80," ","")&amp;"_R"&amp;" - "&amp;SUBSTITUTE('Network Data'!B80," ","")&amp;"_U", IF(AND('Network Data'!$C$6=0,'Network Data'!$C$7=0,'Network Data'!C80 = 0,'Network Data'!D80 = 0,'Network Data'!G80&gt;0,'Network Data'!F80=0),SUBSTITUTE('Network Data'!B80," ","")&amp;"_P"&amp;" = Flowfrom("&amp;SUBSTITUTE('Network Data'!B80," ","")&amp;") ", ""))))))))))))))</f>
        <v/>
      </c>
      <c r="BD74" t="str">
        <f>IF(AND('Network Data'!$C$6=1,'Network Data'!$C$7=1,'Network Data'!C80 = 0, 'Network Data'!D80=1,'Network Data'!F80=1,'Network Data'!G80&gt;0), SUBSTITUTE('Network Data'!B80," ","")&amp;"_U"&amp;" = Flowto("&amp;SUBSTITUTE('Network Data'!B80," ","")&amp;") - "&amp;SUBSTITUTE('Network Data'!B80," ","")&amp;"_NPP"&amp;" - "&amp;SUBSTITUTE('Network Data'!B80," ","")&amp;"_R"&amp;" - "&amp;SUBSTITUTE('Network Data'!B80," ","")&amp;"_EX", IF(AND('Network Data'!$C$6=0,'Network Data'!$C$7=1,'Network Data'!C80 = 0, 'Network Data'!D80=1,'Network Data'!F80=1,'Network Data'!G80&gt;0), SUBSTITUTE('Network Data'!B80," ","")&amp;"_U"&amp;" = Flowto("&amp;SUBSTITUTE('Network Data'!B80," ","")&amp;") - "&amp;SUBSTITUTE('Network Data'!B80," ","")&amp;"_P"&amp;" - "&amp;SUBSTITUTE('Network Data'!B80," ","")&amp;"_EX", IF(AND('Network Data'!$C$6=0,'Network Data'!$C$7=1,'Network Data'!C80 = 0, 'Network Data'!D80=1,'Network Data'!F80=0,'Network Data'!G80&gt;0), SUBSTITUTE('Network Data'!B80," ","")&amp;"_U"&amp;" = Flowto("&amp;SUBSTITUTE('Network Data'!B80," ","")&amp;") - "&amp;SUBSTITUTE('Network Data'!B80," ","")&amp;"_P",IF(AND('Network Data'!$C$6=1,'Network Data'!$C$7=1,'Network Data'!C80 = 0, 'Network Data'!D80=0,'Network Data'!F80=1,'Network Data'!G80&gt;0), SUBSTITUTE('Network Data'!B80," ","")&amp;"_U"&amp;" = Flowto("&amp;SUBSTITUTE('Network Data'!B80," ","")&amp;") - "&amp;SUBSTITUTE('Network Data'!B80," ","")&amp;"_P"&amp;" - "&amp;SUBSTITUTE('Network Data'!B80," ","")&amp;"_R"&amp;" - "&amp;SUBSTITUTE('Network Data'!B80," ","")&amp;"_EX", IF(AND('Network Data'!$C$6=0,'Network Data'!$C$7=1,'Network Data'!C80 = 0, 'Network Data'!D80=0,'Network Data'!F80=1,'Network Data'!G80&gt;0), SUBSTITUTE('Network Data'!B80," ","")&amp;"_U"&amp;" = Flowto("&amp;SUBSTITUTE('Network Data'!B80," ","")&amp;") - "&amp;SUBSTITUTE('Network Data'!B80," ","")&amp;"_P"&amp;" - "&amp;SUBSTITUTE('Network Data'!B80," ","")&amp;"_EX", IF(AND('Network Data'!$C$6=0,'Network Data'!$C$7=1,'Network Data'!C80 = 0, 'Network Data'!D80=0,'Network Data'!F80=0,'Network Data'!G80&gt;0), SUBSTITUTE('Network Data'!B80," ","")&amp;"_U"&amp;" = Flowto("&amp;SUBSTITUTE('Network Data'!B80," ","")&amp;") - "&amp;SUBSTITUTE('Network Data'!B80," ","")&amp;"_P",IF(AND('Network Data'!$C$6=1,'Network Data'!$C$7=1,'Network Data'!C80 = 0, 'Network Data'!D80=0,'Network Data'!F80=0,'Network Data'!G80&gt;0), SUBSTITUTE('Network Data'!B80," ","")&amp;"_U"&amp;" = Flowto("&amp;SUBSTITUTE('Network Data'!B80," ","")&amp;") - "&amp;SUBSTITUTE('Network Data'!B80," ","")&amp;"_P - "&amp;SUBSTITUTE('Network Data'!B80," ","")&amp;"_R","")))))))</f>
        <v/>
      </c>
      <c r="BH74" t="str">
        <f>IF(AND('Network Data'!$C$6 = 1, 'Network Data'!C80 = 0, 'Network Data'!D80 = 0,'Network Data'!G80 &gt; 0, 'Network Data'!T80 &gt; 0),SUBSTITUTE('Network Data'!B80," ","")&amp;"_AE"&amp;" = "&amp;SUBSTITUTE('Network Data'!B80," ","")&amp;"_P"&amp;" + "&amp;SUBSTITUTE('Network Data'!B80," ","")&amp;"_R", IF(AND('Network Data'!$C$6 = 0, 'Network Data'!C80 = 0, 'Network Data'!D80 = 0,'Network Data'!G80 &gt; 0, 'Network Data'!T80 &gt; 0),SUBSTITUTE('Network Data'!B80," ","")&amp;" = "&amp;SUBSTITUTE('Network Data'!B80," ","")&amp;"_P",IF(AND('Network Data'!$C$6 = 1, 'Network Data'!C80 = 0, 'Network Data'!D80 = 0,'Network Data'!G80 &gt; 0, 'Network Data'!U80 &gt; 0),SUBSTITUTE('Network Data'!B80," ","")&amp;"_AE"&amp;" = "&amp;SUBSTITUTE('Network Data'!B80," ","")&amp;"_P"&amp;" + "&amp;SUBSTITUTE('Network Data'!B80," ","")&amp;"_R", IF(AND('Network Data'!$C$6 = 0, 'Network Data'!C80 = 0, 'Network Data'!D80 = 0,'Network Data'!G80 &gt; 0, 'Network Data'!U80 &gt; 0),SUBSTITUTE('Network Data'!B80," ","")&amp;" = "&amp;SUBSTITUTE('Network Data'!B80," ","")&amp;"_P",""))))</f>
        <v/>
      </c>
      <c r="BL74" t="str">
        <f xml:space="preserve"> IF('Network Data'!W80 &gt; 0, 'Network Data'!W80, "")</f>
        <v/>
      </c>
      <c r="BR74" t="str">
        <f>IF('Network Data'!V80&gt;0,SUBSTITUTE('Network Data'!V80, ",",""),"")</f>
        <v/>
      </c>
      <c r="BZ74" t="str">
        <f>IF(AND('Network Data'!$C$6=1,'Network Data'!C80=0,'Network Data'!D80=1,'Network Data'!G80&gt;0),SUBSTITUTE('Network Data'!B80," ","")&amp;"_GPP: CO2 -&gt; "&amp;SUBSTITUTE('Network Data'!B80," ",""),"")</f>
        <v/>
      </c>
      <c r="CB74" s="98"/>
      <c r="CD74" t="str">
        <f>IF(AND('Network Data'!$C$6 = 1,'Network Data'!C80 = 0, 'Network Data'!D80 = 1, 'Network Data'!G80 &gt; 0), SUBSTITUTE('Network Data'!B80, " ", "")&amp;"_R: "&amp;SUBSTITUTE('Network Data'!B80, " ", "")&amp;" -&gt; CO2", "")</f>
        <v/>
      </c>
      <c r="CE74" t="str">
        <f>IF(AND('Network Data'!$C$6 = 1,'Network Data'!C80 = 0, 'Network Data'!D80 = 0, 'Network Data'!G80 &gt; 0), SUBSTITUTE('Network Data'!B80, " ", "")&amp;"_R: "&amp;SUBSTITUTE('Network Data'!B80, " ", "")&amp;" -&gt; CO2", "")</f>
        <v/>
      </c>
      <c r="CG74" s="98"/>
      <c r="CI74" t="str">
        <f>IF(AND('Network Data'!C80 = 1, 'Network Data'!E80 = 1, 'Network Data'!G80 &gt; 0), SUBSTITUTE('Network Data'!B80, " ", "")&amp;"NLNode_IN: "&amp;SUBSTITUTE('Network Data'!B80, " ", "")&amp;"NLNodeInput -&gt; "&amp;SUBSTITUTE('Network Data'!B80, ",", "")&amp;"NLNode", IF(AND('Network Data'!C80 = 0, 'Network Data'!E80 = 1, 'Network Data'!G80 &gt; 0), SUBSTITUTE('Network Data'!B80, " ", "")&amp;"_IN: "&amp;SUBSTITUTE('Network Data'!B80, " ", "")&amp;"Input -&gt; "&amp;SUBSTITUTE('Network Data'!B80, ",", ""),""))</f>
        <v/>
      </c>
      <c r="CK74" s="98"/>
      <c r="CM74" t="str">
        <f>IF(AND('Network Data'!C80 = 1, 'Network Data'!F80 = 1, 'Network Data'!G80 &gt; 0), SUBSTITUTE('Network Data'!B80, " ", "")&amp;"NLNode_EX: "&amp;SUBSTITUTE('Network Data'!B80, " ", "")&amp;"NLNode -&gt; "&amp;SUBSTITUTE('Network Data'!B80, ",", "")&amp;"NLNodeExport", IF(AND('Network Data'!C80 = 0, 'Network Data'!F80 = 1, 'Network Data'!G80 &gt; 0), SUBSTITUTE('Network Data'!B80, " ", "")&amp;"_EX: "&amp;SUBSTITUTE('Network Data'!B80, " ", "")&amp;" -&gt; "&amp;SUBSTITUTE('Network Data'!B80, ",", "")&amp;"Export",""))</f>
        <v/>
      </c>
      <c r="CP74" t="str">
        <f>IF(AND('Network Data'!$C$6=1, 'Network Data'!C80=0,'Network Data'!D80=1,'Network Data'!G80&gt;0, 'Network Data'!L80&gt;0), SUBSTITUTE('Network Data'!B80," ",".")&amp;"_GPP &gt; "&amp;SUBSTITUTE('Network Data'!L80," ","."), IF(AND('Network Data'!$C$6=1, 'Network Data'!C80=0,'Network Data'!D80=0,'Network Data'!G80&gt;0, 'Network Data'!L80&gt;0), SUBSTITUTE('Network Data'!B80," ",".")&amp;"Q &gt; "&amp;SUBSTITUTE('Network Data'!L80," ","."), IF(AND('Network Data'!$C$6=0, 'Network Data'!C80=0,'Network Data'!D80=0,'Network Data'!G80&gt;0, 'Network Data'!L80&gt;0), SUBSTITUTE('Network Data'!B80," ",".")&amp;"Q &gt; "&amp;SUBSTITUTE('Network Data'!L80," ","."),"")))</f>
        <v/>
      </c>
      <c r="CQ74" t="str">
        <f>IF(AND('Network Data'!$C$6=1, 'Network Data'!C80=0,'Network Data'!D80=0,'Network Data'!G80&gt;0, 'Network Data'!L80&gt;0), SUBSTITUTE('Network Data'!B80," ",".")&amp;"Q &gt; "&amp;SUBSTITUTE('Network Data'!L80," ","."), IF(AND('Network Data'!$C$6=0, 'Network Data'!C80=0,'Network Data'!D80=0,'Network Data'!G80&gt;0, 'Network Data'!L80&gt;0), SUBSTITUTE('Network Data'!B80," ",".")&amp;"Q &gt; "&amp;SUBSTITUTE('Network Data'!L80," ","."),""))</f>
        <v/>
      </c>
      <c r="CR74" t="str">
        <f>IF(AND('Network Data'!$C$6=1, 'Network Data'!C80=0,'Network Data'!D80=1,'Network Data'!G80&gt;0, 'Network Data'!M80&gt;0), SUBSTITUTE('Network Data'!B80," ",".")&amp;"_GPP &lt; "&amp;SUBSTITUTE('Network Data'!M80," ","."),"")</f>
        <v/>
      </c>
      <c r="CS74" t="str">
        <f>IF(AND('Network Data'!$C$6=1, 'Network Data'!C80=0,'Network Data'!D80=0,'Network Data'!G80&gt;0, 'Network Data'!M80&gt;0), SUBSTITUTE('Network Data'!B80," ",".")&amp;"Q &lt; "&amp;SUBSTITUTE('Network Data'!M80," ","."),IF(AND('Network Data'!$C$6=0, 'Network Data'!C80=0,'Network Data'!D80=0,'Network Data'!G80&gt;0, 'Network Data'!M80&gt;0), SUBSTITUTE('Network Data'!B80," ",".")&amp;"Q &lt; "&amp;SUBSTITUTE('Network Data'!M80," ","."),""))</f>
        <v/>
      </c>
      <c r="CT74" t="str">
        <f>IF('Network Data'!M80&lt;'Network Data'!L80, "Warning, incompatible constraint", "" )</f>
        <v/>
      </c>
      <c r="CU74" t="str">
        <f>IF(AND('Network Data'!$C$6=1, 'Network Data'!C80 = 0, 'Network Data'!D80 = 1, 'Network Data'!G80 &gt; 0, 'Network Data'!N80&gt;0), SUBSTITUTE('Network Data'!B80, " ", ".")&amp;"_NPP"&amp;" &gt; "&amp;SUBSTITUTE('Network Data'!N80, ",","."), "")</f>
        <v/>
      </c>
      <c r="CV74" t="str">
        <f>IF(AND('Network Data'!$C$6=1, 'Network Data'!C80 = 0, 'Network Data'!D80 = 0, 'Network Data'!G80 &gt; 0, 'Network Data'!N80&gt;0), SUBSTITUTE('Network Data'!B80, " ", ".")&amp;"_P"&amp;" &gt; "&amp;SUBSTITUTE('Network Data'!N80, ",","."), IF(AND('Network Data'!$C$6=0, 'Network Data'!C80 = 0, 'Network Data'!G80 &gt; 0, 'Network Data'!N80&gt;0), SUBSTITUTE('Network Data'!B80, " ", ".")&amp;"_P"&amp;" &gt; "&amp;SUBSTITUTE('Network Data'!N80, ",","."),""))</f>
        <v/>
      </c>
      <c r="CW74" t="str">
        <f>IF(AND('Network Data'!$C$6=1, 'Network Data'!C80 = 0, 'Network Data'!D80 = 1, 'Network Data'!G80 &gt; 0, 'Network Data'!O80&gt;0), SUBSTITUTE('Network Data'!B80, " ", ".")&amp;"_NPP"&amp;" &lt; "&amp;SUBSTITUTE('Network Data'!O80, ",","."), "")</f>
        <v/>
      </c>
      <c r="CX74" t="str">
        <f>IF(AND('Network Data'!$C$6=1, 'Network Data'!C80 = 0, 'Network Data'!D80 = 0, 'Network Data'!G80 &gt; 0, 'Network Data'!O80&gt;0), SUBSTITUTE('Network Data'!B80, " ", ".")&amp;"_P"&amp;" &lt; "&amp;SUBSTITUTE('Network Data'!O80, ",","."), IF(AND('Network Data'!$C$6=0, 'Network Data'!C80 = 0, 'Network Data'!G80 &gt; 0, 'Network Data'!O80&gt;0), SUBSTITUTE('Network Data'!B80, " ", ".")&amp;"_P"&amp;" &lt; "&amp;SUBSTITUTE('Network Data'!O80, ",","."),""))</f>
        <v/>
      </c>
      <c r="CY74" t="str">
        <f>IF('Network Data'!O80&lt;'Network Data'!N80, "Warning, incompatible constraint", "" )</f>
        <v/>
      </c>
      <c r="CZ74" t="str">
        <f>IF(AND('Network Data'!$C$6 = 1, 'Network Data'!C80 = 0, 'Network Data'!D80 = 1, 'Network Data'!G80 &gt; 0, 'Network Data'!P80 &gt; 0), SUBSTITUTE('Network Data'!B80, " ", ".")&amp;"_R &gt; "&amp;SUBSTITUTE('Network Data'!P80, ",","."),"")</f>
        <v/>
      </c>
      <c r="DA74" t="str">
        <f>IF(AND('Network Data'!$C$6 = 1, 'Network Data'!C80 = 0, 'Network Data'!D80 = 0, 'Network Data'!G80 &gt; 0, 'Network Data'!P80 &gt; 0), SUBSTITUTE('Network Data'!B80, " ", ".")&amp;"_R &gt; "&amp;SUBSTITUTE('Network Data'!P80, ",","."),"")</f>
        <v/>
      </c>
      <c r="DB74" t="str">
        <f>IF(AND('Network Data'!$C$6 = 1, 'Network Data'!C80 = 0, 'Network Data'!D80 = 1, 'Network Data'!G80 &gt; 0, 'Network Data'!Q80 &gt; 0), SUBSTITUTE('Network Data'!B80, " ", ".")&amp;"_R &lt; "&amp;SUBSTITUTE('Network Data'!Q80, ",","."),"")</f>
        <v/>
      </c>
      <c r="DC74" t="str">
        <f>IF(AND('Network Data'!$C$6 = 1, 'Network Data'!C80 = 0, 'Network Data'!D80 = 0, 'Network Data'!G80 &gt; 0, 'Network Data'!Q80 &gt; 0), SUBSTITUTE('Network Data'!B80, " ", ".")&amp;"_R &lt; "&amp;SUBSTITUTE('Network Data'!Q80, ",","."),"")</f>
        <v/>
      </c>
      <c r="DD74" t="str">
        <f>IF(AND('Network Data'!$C$7 = 1, 'Network Data'!C80 = 0, 'Network Data'!D80 =1, 'Network Data'!G80 &gt; 0, 'Network Data'!R80 &gt; 0), SUBSTITUTE('Network Data'!B80, ",",".")&amp;"_U &gt; "&amp;SUBSTITUTE('Network Data'!R80, ",","."),"")</f>
        <v/>
      </c>
      <c r="DE74" t="str">
        <f>IF(AND('Network Data'!$C$7 = 1, 'Network Data'!C80 = 0, 'Network Data'!D80 =0, 'Network Data'!G80 &gt; 0, 'Network Data'!R80 &gt; 0), SUBSTITUTE('Network Data'!B80, ",",".")&amp;"_U &gt; "&amp;SUBSTITUTE('Network Data'!R80, ",","."),"")</f>
        <v/>
      </c>
      <c r="DF74" t="str">
        <f>IF(AND('Network Data'!$C$7 = 1, 'Network Data'!C80 = 0, 'Network Data'!D80 = 1, 'Network Data'!G80 &gt; 0, 'Network Data'!S80 &gt; 0), SUBSTITUTE('Network Data'!B80, ",",".")&amp;"_U &lt; "&amp;SUBSTITUTE('Network Data'!S80, ",","."),"")</f>
        <v/>
      </c>
      <c r="DG74" t="str">
        <f>IF(AND('Network Data'!$C$7 = 1, 'Network Data'!C80 = 0, 'Network Data'!D80 = 0, 'Network Data'!G80 &gt; 0, 'Network Data'!S80 &gt; 0), SUBSTITUTE('Network Data'!B80, ",",".")&amp;"_U &lt; "&amp;SUBSTITUTE('Network Data'!S80, ",","."),"")</f>
        <v/>
      </c>
      <c r="DJ74" t="str">
        <f>IF(AND('Network Data'!C80 = 0, 'Network Data'!E80 = 1,'Network Data'!G80 &gt; 0, 'Network Data'!H80 &gt; 0), SUBSTITUTE('Network Data'!B80, " ", ".")&amp;"_IN &gt; "&amp;SUBSTITUTE('Network Data'!H80,",","."), IF(AND('Network Data'!C80 = 1, 'Network Data'!E80 = 1,'Network Data'!G80 &gt; 0, 'Network Data'!H80 &gt; 0), SUBSTITUTE('Network Data'!B80, " ", ".")&amp;"NLNode_IN &gt; "&amp;SUBSTITUTE('Network Data'!H80,",","."), ""))</f>
        <v/>
      </c>
      <c r="DL74" t="str">
        <f>IF(AND('Network Data'!C80 = 0, 'Network Data'!E80 = 1,'Network Data'!G80 &gt; 0, 'Network Data'!I80 &gt; 0), SUBSTITUTE('Network Data'!B80, " ", ".")&amp;"_IN &lt; "&amp;SUBSTITUTE('Network Data'!I80,",","."), IF(AND('Network Data'!C80 = 1, 'Network Data'!E80 = 1,'Network Data'!G80 &gt; 0, 'Network Data'!H80 &gt; 0), SUBSTITUTE('Network Data'!B80, " ", ".")&amp;"NLNode_IN &lt; "&amp;SUBSTITUTE('Network Data'!I80,",","."), ""))</f>
        <v/>
      </c>
      <c r="DP74" t="str">
        <f>IF(AND('Network Data'!C80 = 0, 'Network Data'!F80 = 1,'Network Data'!G80 &gt; 0, 'Network Data'!J80 &gt; 0), SUBSTITUTE('Network Data'!B80, " ", ".")&amp;"_EX &gt; "&amp;SUBSTITUTE('Network Data'!J80,",","."), IF(AND('Network Data'!C80 = 1, 'Network Data'!F80 = 1,'Network Data'!G80 &gt; 0, 'Network Data'!J80 &gt; 0), SUBSTITUTE('Network Data'!B80, " ", ".")&amp;"NLNode_EX &gt; "&amp;SUBSTITUTE('Network Data'!J80,",","."), ""))</f>
        <v/>
      </c>
      <c r="DR74" t="str">
        <f>IF(AND('Network Data'!C80 = 0, 'Network Data'!F80 = 1,'Network Data'!G80 &gt; 0, 'Network Data'!K80 &gt; 0), SUBSTITUTE('Network Data'!B80, " ", ".")&amp;"_EX &lt; "&amp;SUBSTITUTE('Network Data'!K80,",","."), IF(AND('Network Data'!C80 = 1, 'Network Data'!F80 = 1,'Network Data'!G80 &gt; 0, 'Network Data'!K80 &gt; 0), SUBSTITUTE('Network Data'!B80, " ", ".")&amp;"NLNode_EX &lt; "&amp;SUBSTITUTE('Network Data'!K80,",","."), ""))</f>
        <v/>
      </c>
      <c r="DV74" t="str">
        <f>IF(AND('Network Data'!C80=0, 'Network Data'!D80=0, 'Network Data'!G80&gt;0, 'Network Data'!T80&gt;0), SUBSTITUTE('Network Data'!B80," ",".")&amp;"_AE &gt; "&amp;SUBSTITUTE('Network Data'!T80,",","."),"")</f>
        <v/>
      </c>
      <c r="DW74" t="str">
        <f>IF(AND('Network Data'!C80=0, 'Network Data'!D80=0, 'Network Data'!G80&gt;0, 'Network Data'!U80&gt;0), SUBSTITUTE('Network Data'!B80," ",".")&amp;"_AE &lt; "&amp;SUBSTITUTE('Network Data'!U80,",","."),"")</f>
        <v/>
      </c>
      <c r="EA74" t="str">
        <f>IF(AND('Network Data'!X80 &gt;0), 'Network Data'!X80, "")</f>
        <v/>
      </c>
      <c r="EB74" s="22"/>
      <c r="EC74" s="22"/>
      <c r="FD74"/>
      <c r="FE74"/>
      <c r="FF74"/>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row>
    <row r="75" spans="1:218" x14ac:dyDescent="0.3">
      <c r="A75" s="7">
        <v>70</v>
      </c>
      <c r="B75" t="str">
        <f>IF(AND('Network Data'!C81 = 0, 'Network Data'!G81 &gt;0), SUBSTITUTE('Network Data'!B81, " ", ""), IF(AND('Network Data'!C81 = 1, 'Network Data'!G81 &gt; 0), SUBSTITUTE('Network Data'!B81&amp;"NLNode", " ",""), ""))</f>
        <v/>
      </c>
      <c r="H75" s="98"/>
      <c r="AE75" t="str">
        <f>IF(AND('Network Data'!C81 = 0, 'Network Data'!G81 &gt;0), SUBSTITUTE('Network Data'!B81, " ", "")&amp;" = "&amp;SUBSTITUTE('Network Data'!G81, ",", "."), "")</f>
        <v/>
      </c>
      <c r="AF75" t="str">
        <f>IF(AND('Network Data'!C81 = 1, 'Network Data'!G81 &gt;0), SUBSTITUTE('Network Data'!B81, " ", "")&amp;"NLNode"&amp;" = "&amp;SUBSTITUTE('Network Data'!G81, ",", "."), "")</f>
        <v/>
      </c>
      <c r="AM75" t="str">
        <f>IF(AND('Network Data'!C81 = 0, 'Network Data'!G81 &gt; 0, 'Network Data'!E81 = 1), SUBSTITUTE('Network Data'!B81, " ", "")&amp;"Input", IF(AND('Network Data'!C81 = 1, 'Network Data'!G81 &gt; 0, 'Network Data'!E81 = 1), SUBSTITUTE('Network Data'!B81, " ", "")&amp;"NLNodeInput",""))</f>
        <v/>
      </c>
      <c r="AN75" t="str">
        <f>IF(AND('Network Data'!C81 = 0, 'Network Data'!G81 &gt; 0, 'Network Data'!F81 = 1), SUBSTITUTE('Network Data'!B81, " ", "")&amp;"Export", IF(AND('Network Data'!C81 = 1, 'Network Data'!G81 &gt; 0, 'Network Data'!F81 = 1), SUBSTITUTE('Network Data'!B81, " ", "")&amp;"NLNodeExport",""))</f>
        <v/>
      </c>
      <c r="AV75" t="str">
        <f>IF(AND('Network Data'!$C$6=1, 'Network Data'!C81 = 0, 'Network Data'!D81=1,'Network Data'!G81&gt;0,'Network Data'!E81=1), SUBSTITUTE('Network Data'!B81," ","")&amp;"_GPP"&amp;" = "&amp;"Flowto("&amp;SUBSTITUTE('Network Data'!B81," ","")&amp;")"&amp;" - "&amp;SUBSTITUTE('Network Data'!B81," ","")&amp;"_IN", IF(AND('Network Data'!$C$6=1, 'Network Data'!C81 = 0, 'Network Data'!D81=1,'Network Data'!G81&gt;0,'Network Data'!E81=0), SUBSTITUTE('Network Data'!B81," ","")&amp;"_GPP"&amp;" = "&amp;"Flowto("&amp;SUBSTITUTE('Network Data'!B81," ","")&amp;")", IF(OR('Network Data'!$C$6=1, 'Network Data'!$C$6=0), IF(AND('Network Data'!C81 = 0,'Network Data'!G81&gt;0,'Network Data'!E81=1), SUBSTITUTE('Network Data'!B81," ","")&amp;"_Q"&amp;" = "&amp;"Flowto("&amp;SUBSTITUTE('Network Data'!B81," ","")&amp;")"&amp;" - "&amp;SUBSTITUTE('Network Data'!B81," ","")&amp;"_IN", IF(AND('Network Data'!C81 = 0,'Network Data'!G81&gt;0,'Network Data'!E81=0), SUBSTITUTE('Network Data'!B81," ","")&amp;"_Q"&amp;" = "&amp;"Flowto("&amp;SUBSTITUTE('Network Data'!B81," ","")&amp;")","")))))</f>
        <v/>
      </c>
      <c r="AZ75" t="str">
        <f>IF(AND('Network Data'!$C$6=1,'Network Data'!$C$7=1,'Network Data'!C81 = 0,'Network Data'!D81 = 1,'Network Data'!G81&gt;0,'Network Data'!F81=1),SUBSTITUTE('Network Data'!B81," ","")&amp;"_NPP"&amp;" = Flowfrom("&amp;SUBSTITUTE('Network Data'!B81," ","")&amp;") - "&amp;SUBSTITUTE('Network Data'!B81," ","")&amp;"_R"&amp;" - "&amp;SUBSTITUTE('Network Data'!B81," ","")&amp;"_U"&amp;" - "&amp;SUBSTITUTE('Network Data'!B81," ","")&amp;"_EX", IF(AND('Network Data'!$C$6=1,'Network Data'!$C$7=0,'Network Data'!C81 = 0,'Network Data'!D81 = 1,'Network Data'!G81&gt;0,'Network Data'!F81=1),SUBSTITUTE('Network Data'!B81," ","")&amp;"_NPP"&amp;" = Flowfrom("&amp;SUBSTITUTE('Network Data'!B81," ","")&amp;") - "&amp;SUBSTITUTE('Network Data'!B81," ","")&amp;"_R - "&amp;SUBSTITUTE('Network Data'!B81," ","")&amp;"_EX", IF(AND('Network Data'!$C$6=0,'Network Data'!$C$7=1,'Network Data'!C81 = 0,'Network Data'!D81 = 1,'Network Data'!G81&gt;0,'Network Data'!F81=0),SUBSTITUTE('Network Data'!B81," ","")&amp;"_NPP"&amp;" = Flowfrom("&amp;SUBSTITUTE('Network Data'!B81," ","")&amp;") - "&amp;SUBSTITUTE('Network Data'!B81," ","")&amp;"_U - "&amp;SUBSTITUTE('Network Data'!B81," ","")&amp;"_EX", IF(AND('Network Data'!$C$6=1,'Network Data'!$C$7=0,'Network Data'!C81 = 0,'Network Data'!D81 = 1,'Network Data'!G81&gt;0,'Network Data'!F81=0),SUBSTITUTE('Network Data'!B81," ","")&amp;"_NPP"&amp;" = Flowfrom("&amp;SUBSTITUTE('Network Data'!B81," ","")&amp;") - "&amp;SUBSTITUTE('Network Data'!B81," ","")&amp;"_R", IF(AND('Network Data'!$C$6=0,'Network Data'!$C$7=0,'Network Data'!C81 = 0,'Network Data'!D81 = 1,'Network Data'!G81&gt;0,'Network Data'!F81=1),SUBSTITUTE('Network Data'!B81," ","")&amp;"_NPP"&amp;" = Flowfrom("&amp;SUBSTITUTE('Network Data'!B81," ","")&amp;") - "&amp;SUBSTITUTE('Network Data'!B81," ","")&amp;"_EX", IF(AND('Network Data'!$C$6=1,'Network Data'!$C$7=1,'Network Data'!C81 = 0,'Network Data'!D81 = 1,'Network Data'!G81&gt;0,'Network Data'!F81=0),SUBSTITUTE('Network Data'!B81," ","")&amp;"_NPP"&amp;" = Flowfrom("&amp;SUBSTITUTE('Network Data'!B81," ","")&amp;") - "&amp;SUBSTITUTE('Network Data'!B81," ","")&amp;"_R"&amp;" - "&amp;SUBSTITUTE('Network Data'!B81," ","")&amp;"_U", IF(AND('Network Data'!$C$6=0,'Network Data'!$C$7=0,'Network Data'!C81 = 0,'Network Data'!D81 = 1,'Network Data'!G81&gt;0,'Network Data'!F81=0),SUBSTITUTE('Network Data'!B81," ","")&amp;"_NPP"&amp;" = Flowfrom("&amp;SUBSTITUTE('Network Data'!B81," ","")&amp;") ", IF(AND('Network Data'!$C$6=1,'Network Data'!$C$7=1,'Network Data'!C81 = 0,'Network Data'!D81 = 0,'Network Data'!G81&gt;0,'Network Data'!F81=1),SUBSTITUTE('Network Data'!B81," ","")&amp;"_P"&amp;" = Flowfrom("&amp;SUBSTITUTE('Network Data'!B81," ","")&amp;") - "&amp;SUBSTITUTE('Network Data'!B81," ","")&amp;"_R"&amp;" - "&amp;SUBSTITUTE('Network Data'!B81," ","")&amp;"_U"&amp;" - "&amp;SUBSTITUTE('Network Data'!B81," ","")&amp;"_EX", IF(AND('Network Data'!$C$6=1,'Network Data'!$C$7=0,'Network Data'!C81 = 0,'Network Data'!D81 = 0,'Network Data'!G81&gt;0,'Network Data'!F81=1),SUBSTITUTE('Network Data'!B81," ","")&amp;"_P"&amp;" = Flowfrom("&amp;SUBSTITUTE('Network Data'!B81," ","")&amp;") - "&amp;SUBSTITUTE('Network Data'!B81," ","")&amp;"_R - "&amp;SUBSTITUTE('Network Data'!B81," ","")&amp;"_EX", IF(AND('Network Data'!$C$6=0,'Network Data'!$C$7=1,'Network Data'!C81 = 0,'Network Data'!D81 = 0,'Network Data'!G81&gt;0,'Network Data'!F81=0),SUBSTITUTE('Network Data'!B81," ","")&amp;"_P"&amp;" = Flowfrom("&amp;SUBSTITUTE('Network Data'!B81," ","")&amp;") - "&amp;SUBSTITUTE('Network Data'!B81," ","")&amp;"_U - "&amp;SUBSTITUTE('Network Data'!B81," ","")&amp;"_EX", IF(AND('Network Data'!$C$6=1,'Network Data'!$C$7=0,'Network Data'!C81 = 0,'Network Data'!D81 = 0,'Network Data'!G81&gt;0,'Network Data'!F81=0),SUBSTITUTE('Network Data'!B81," ","")&amp;"_P"&amp;" = Flowfrom("&amp;SUBSTITUTE('Network Data'!B81," ","")&amp;") - "&amp;SUBSTITUTE('Network Data'!B81," ","")&amp;"_R", IF(AND('Network Data'!$C$6=0,'Network Data'!$C$7=0,'Network Data'!C81 = 0,'Network Data'!D81 = 0,'Network Data'!G81&gt;0,'Network Data'!F81=1),SUBSTITUTE('Network Data'!B81," ","")&amp;"_P"&amp;" = Flowfrom("&amp;SUBSTITUTE('Network Data'!B81," ","")&amp;") - "&amp;SUBSTITUTE('Network Data'!B81," ","")&amp;"_EX", IF(AND('Network Data'!$C$6=1,'Network Data'!$C$7=1,'Network Data'!C81 = 0,'Network Data'!D81 = 0,'Network Data'!G81&gt;0,'Network Data'!F81=0),SUBSTITUTE('Network Data'!B81," ","")&amp;"_P"&amp;" = Flowfrom("&amp;SUBSTITUTE('Network Data'!B81," ","")&amp;") - "&amp;SUBSTITUTE('Network Data'!B81," ","")&amp;"_R"&amp;" - "&amp;SUBSTITUTE('Network Data'!B81," ","")&amp;"_U", IF(AND('Network Data'!$C$6=0,'Network Data'!$C$7=0,'Network Data'!C81 = 0,'Network Data'!D81 = 0,'Network Data'!G81&gt;0,'Network Data'!F81=0),SUBSTITUTE('Network Data'!B81," ","")&amp;"_P"&amp;" = Flowfrom("&amp;SUBSTITUTE('Network Data'!B81," ","")&amp;") ", ""))))))))))))))</f>
        <v/>
      </c>
      <c r="BD75" t="str">
        <f>IF(AND('Network Data'!$C$6=1,'Network Data'!$C$7=1,'Network Data'!C81 = 0, 'Network Data'!D81=1,'Network Data'!F81=1,'Network Data'!G81&gt;0), SUBSTITUTE('Network Data'!B81," ","")&amp;"_U"&amp;" = Flowto("&amp;SUBSTITUTE('Network Data'!B81," ","")&amp;") - "&amp;SUBSTITUTE('Network Data'!B81," ","")&amp;"_NPP"&amp;" - "&amp;SUBSTITUTE('Network Data'!B81," ","")&amp;"_R"&amp;" - "&amp;SUBSTITUTE('Network Data'!B81," ","")&amp;"_EX", IF(AND('Network Data'!$C$6=0,'Network Data'!$C$7=1,'Network Data'!C81 = 0, 'Network Data'!D81=1,'Network Data'!F81=1,'Network Data'!G81&gt;0), SUBSTITUTE('Network Data'!B81," ","")&amp;"_U"&amp;" = Flowto("&amp;SUBSTITUTE('Network Data'!B81," ","")&amp;") - "&amp;SUBSTITUTE('Network Data'!B81," ","")&amp;"_P"&amp;" - "&amp;SUBSTITUTE('Network Data'!B81," ","")&amp;"_EX", IF(AND('Network Data'!$C$6=0,'Network Data'!$C$7=1,'Network Data'!C81 = 0, 'Network Data'!D81=1,'Network Data'!F81=0,'Network Data'!G81&gt;0), SUBSTITUTE('Network Data'!B81," ","")&amp;"_U"&amp;" = Flowto("&amp;SUBSTITUTE('Network Data'!B81," ","")&amp;") - "&amp;SUBSTITUTE('Network Data'!B81," ","")&amp;"_P",IF(AND('Network Data'!$C$6=1,'Network Data'!$C$7=1,'Network Data'!C81 = 0, 'Network Data'!D81=0,'Network Data'!F81=1,'Network Data'!G81&gt;0), SUBSTITUTE('Network Data'!B81," ","")&amp;"_U"&amp;" = Flowto("&amp;SUBSTITUTE('Network Data'!B81," ","")&amp;") - "&amp;SUBSTITUTE('Network Data'!B81," ","")&amp;"_P"&amp;" - "&amp;SUBSTITUTE('Network Data'!B81," ","")&amp;"_R"&amp;" - "&amp;SUBSTITUTE('Network Data'!B81," ","")&amp;"_EX", IF(AND('Network Data'!$C$6=0,'Network Data'!$C$7=1,'Network Data'!C81 = 0, 'Network Data'!D81=0,'Network Data'!F81=1,'Network Data'!G81&gt;0), SUBSTITUTE('Network Data'!B81," ","")&amp;"_U"&amp;" = Flowto("&amp;SUBSTITUTE('Network Data'!B81," ","")&amp;") - "&amp;SUBSTITUTE('Network Data'!B81," ","")&amp;"_P"&amp;" - "&amp;SUBSTITUTE('Network Data'!B81," ","")&amp;"_EX", IF(AND('Network Data'!$C$6=0,'Network Data'!$C$7=1,'Network Data'!C81 = 0, 'Network Data'!D81=0,'Network Data'!F81=0,'Network Data'!G81&gt;0), SUBSTITUTE('Network Data'!B81," ","")&amp;"_U"&amp;" = Flowto("&amp;SUBSTITUTE('Network Data'!B81," ","")&amp;") - "&amp;SUBSTITUTE('Network Data'!B81," ","")&amp;"_P",IF(AND('Network Data'!$C$6=1,'Network Data'!$C$7=1,'Network Data'!C81 = 0, 'Network Data'!D81=0,'Network Data'!F81=0,'Network Data'!G81&gt;0), SUBSTITUTE('Network Data'!B81," ","")&amp;"_U"&amp;" = Flowto("&amp;SUBSTITUTE('Network Data'!B81," ","")&amp;") - "&amp;SUBSTITUTE('Network Data'!B81," ","")&amp;"_P - "&amp;SUBSTITUTE('Network Data'!B81," ","")&amp;"_R","")))))))</f>
        <v/>
      </c>
      <c r="BH75" t="str">
        <f>IF(AND('Network Data'!$C$6 = 1, 'Network Data'!C81 = 0, 'Network Data'!D81 = 0,'Network Data'!G81 &gt; 0, 'Network Data'!T81 &gt; 0),SUBSTITUTE('Network Data'!B81," ","")&amp;"_AE"&amp;" = "&amp;SUBSTITUTE('Network Data'!B81," ","")&amp;"_P"&amp;" + "&amp;SUBSTITUTE('Network Data'!B81," ","")&amp;"_R", IF(AND('Network Data'!$C$6 = 0, 'Network Data'!C81 = 0, 'Network Data'!D81 = 0,'Network Data'!G81 &gt; 0, 'Network Data'!T81 &gt; 0),SUBSTITUTE('Network Data'!B81," ","")&amp;" = "&amp;SUBSTITUTE('Network Data'!B81," ","")&amp;"_P",IF(AND('Network Data'!$C$6 = 1, 'Network Data'!C81 = 0, 'Network Data'!D81 = 0,'Network Data'!G81 &gt; 0, 'Network Data'!U81 &gt; 0),SUBSTITUTE('Network Data'!B81," ","")&amp;"_AE"&amp;" = "&amp;SUBSTITUTE('Network Data'!B81," ","")&amp;"_P"&amp;" + "&amp;SUBSTITUTE('Network Data'!B81," ","")&amp;"_R", IF(AND('Network Data'!$C$6 = 0, 'Network Data'!C81 = 0, 'Network Data'!D81 = 0,'Network Data'!G81 &gt; 0, 'Network Data'!U81 &gt; 0),SUBSTITUTE('Network Data'!B81," ","")&amp;" = "&amp;SUBSTITUTE('Network Data'!B81," ","")&amp;"_P",""))))</f>
        <v/>
      </c>
      <c r="BL75" t="str">
        <f xml:space="preserve"> IF('Network Data'!W81 &gt; 0, 'Network Data'!W81, "")</f>
        <v/>
      </c>
      <c r="BR75" t="str">
        <f>IF('Network Data'!V81&gt;0,SUBSTITUTE('Network Data'!V81, ",",""),"")</f>
        <v/>
      </c>
      <c r="BZ75" t="str">
        <f>IF(AND('Network Data'!$C$6=1,'Network Data'!C81=0,'Network Data'!D81=1,'Network Data'!G81&gt;0),SUBSTITUTE('Network Data'!B81," ","")&amp;"_GPP: CO2 -&gt; "&amp;SUBSTITUTE('Network Data'!B81," ",""),"")</f>
        <v/>
      </c>
      <c r="CB75" s="98"/>
      <c r="CD75" t="str">
        <f>IF(AND('Network Data'!$C$6 = 1,'Network Data'!C81 = 0, 'Network Data'!D81 = 1, 'Network Data'!G81 &gt; 0), SUBSTITUTE('Network Data'!B81, " ", "")&amp;"_R: "&amp;SUBSTITUTE('Network Data'!B81, " ", "")&amp;" -&gt; CO2", "")</f>
        <v/>
      </c>
      <c r="CE75" t="str">
        <f>IF(AND('Network Data'!$C$6 = 1,'Network Data'!C81 = 0, 'Network Data'!D81 = 0, 'Network Data'!G81 &gt; 0), SUBSTITUTE('Network Data'!B81, " ", "")&amp;"_R: "&amp;SUBSTITUTE('Network Data'!B81, " ", "")&amp;" -&gt; CO2", "")</f>
        <v/>
      </c>
      <c r="CG75" s="98"/>
      <c r="CI75" t="str">
        <f>IF(AND('Network Data'!C81 = 1, 'Network Data'!E81 = 1, 'Network Data'!G81 &gt; 0), SUBSTITUTE('Network Data'!B81, " ", "")&amp;"NLNode_IN: "&amp;SUBSTITUTE('Network Data'!B81, " ", "")&amp;"NLNodeInput -&gt; "&amp;SUBSTITUTE('Network Data'!B81, ",", "")&amp;"NLNode", IF(AND('Network Data'!C81 = 0, 'Network Data'!E81 = 1, 'Network Data'!G81 &gt; 0), SUBSTITUTE('Network Data'!B81, " ", "")&amp;"_IN: "&amp;SUBSTITUTE('Network Data'!B81, " ", "")&amp;"Input -&gt; "&amp;SUBSTITUTE('Network Data'!B81, ",", ""),""))</f>
        <v/>
      </c>
      <c r="CK75" s="98"/>
      <c r="CM75" t="str">
        <f>IF(AND('Network Data'!C81 = 1, 'Network Data'!F81 = 1, 'Network Data'!G81 &gt; 0), SUBSTITUTE('Network Data'!B81, " ", "")&amp;"NLNode_EX: "&amp;SUBSTITUTE('Network Data'!B81, " ", "")&amp;"NLNode -&gt; "&amp;SUBSTITUTE('Network Data'!B81, ",", "")&amp;"NLNodeExport", IF(AND('Network Data'!C81 = 0, 'Network Data'!F81 = 1, 'Network Data'!G81 &gt; 0), SUBSTITUTE('Network Data'!B81, " ", "")&amp;"_EX: "&amp;SUBSTITUTE('Network Data'!B81, " ", "")&amp;" -&gt; "&amp;SUBSTITUTE('Network Data'!B81, ",", "")&amp;"Export",""))</f>
        <v/>
      </c>
      <c r="CP75" t="str">
        <f>IF(AND('Network Data'!$C$6=1, 'Network Data'!C81=0,'Network Data'!D81=1,'Network Data'!G81&gt;0, 'Network Data'!L81&gt;0), SUBSTITUTE('Network Data'!B81," ",".")&amp;"_GPP &gt; "&amp;SUBSTITUTE('Network Data'!L81," ","."), IF(AND('Network Data'!$C$6=1, 'Network Data'!C81=0,'Network Data'!D81=0,'Network Data'!G81&gt;0, 'Network Data'!L81&gt;0), SUBSTITUTE('Network Data'!B81," ",".")&amp;"Q &gt; "&amp;SUBSTITUTE('Network Data'!L81," ","."), IF(AND('Network Data'!$C$6=0, 'Network Data'!C81=0,'Network Data'!D81=0,'Network Data'!G81&gt;0, 'Network Data'!L81&gt;0), SUBSTITUTE('Network Data'!B81," ",".")&amp;"Q &gt; "&amp;SUBSTITUTE('Network Data'!L81," ","."),"")))</f>
        <v/>
      </c>
      <c r="CQ75" t="str">
        <f>IF(AND('Network Data'!$C$6=1, 'Network Data'!C81=0,'Network Data'!D81=0,'Network Data'!G81&gt;0, 'Network Data'!L81&gt;0), SUBSTITUTE('Network Data'!B81," ",".")&amp;"Q &gt; "&amp;SUBSTITUTE('Network Data'!L81," ","."), IF(AND('Network Data'!$C$6=0, 'Network Data'!C81=0,'Network Data'!D81=0,'Network Data'!G81&gt;0, 'Network Data'!L81&gt;0), SUBSTITUTE('Network Data'!B81," ",".")&amp;"Q &gt; "&amp;SUBSTITUTE('Network Data'!L81," ","."),""))</f>
        <v/>
      </c>
      <c r="CR75" t="str">
        <f>IF(AND('Network Data'!$C$6=1, 'Network Data'!C81=0,'Network Data'!D81=1,'Network Data'!G81&gt;0, 'Network Data'!M81&gt;0), SUBSTITUTE('Network Data'!B81," ",".")&amp;"_GPP &lt; "&amp;SUBSTITUTE('Network Data'!M81," ","."),"")</f>
        <v/>
      </c>
      <c r="CS75" t="str">
        <f>IF(AND('Network Data'!$C$6=1, 'Network Data'!C81=0,'Network Data'!D81=0,'Network Data'!G81&gt;0, 'Network Data'!M81&gt;0), SUBSTITUTE('Network Data'!B81," ",".")&amp;"Q &lt; "&amp;SUBSTITUTE('Network Data'!M81," ","."),IF(AND('Network Data'!$C$6=0, 'Network Data'!C81=0,'Network Data'!D81=0,'Network Data'!G81&gt;0, 'Network Data'!M81&gt;0), SUBSTITUTE('Network Data'!B81," ",".")&amp;"Q &lt; "&amp;SUBSTITUTE('Network Data'!M81," ","."),""))</f>
        <v/>
      </c>
      <c r="CT75" t="str">
        <f>IF('Network Data'!M81&lt;'Network Data'!L81, "Warning, incompatible constraint", "" )</f>
        <v/>
      </c>
      <c r="CU75" t="str">
        <f>IF(AND('Network Data'!$C$6=1, 'Network Data'!C81 = 0, 'Network Data'!D81 = 1, 'Network Data'!G81 &gt; 0, 'Network Data'!N81&gt;0), SUBSTITUTE('Network Data'!B81, " ", ".")&amp;"_NPP"&amp;" &gt; "&amp;SUBSTITUTE('Network Data'!N81, ",","."), "")</f>
        <v/>
      </c>
      <c r="CV75" t="str">
        <f>IF(AND('Network Data'!$C$6=1, 'Network Data'!C81 = 0, 'Network Data'!D81 = 0, 'Network Data'!G81 &gt; 0, 'Network Data'!N81&gt;0), SUBSTITUTE('Network Data'!B81, " ", ".")&amp;"_P"&amp;" &gt; "&amp;SUBSTITUTE('Network Data'!N81, ",","."), IF(AND('Network Data'!$C$6=0, 'Network Data'!C81 = 0, 'Network Data'!G81 &gt; 0, 'Network Data'!N81&gt;0), SUBSTITUTE('Network Data'!B81, " ", ".")&amp;"_P"&amp;" &gt; "&amp;SUBSTITUTE('Network Data'!N81, ",","."),""))</f>
        <v/>
      </c>
      <c r="CW75" t="str">
        <f>IF(AND('Network Data'!$C$6=1, 'Network Data'!C81 = 0, 'Network Data'!D81 = 1, 'Network Data'!G81 &gt; 0, 'Network Data'!O81&gt;0), SUBSTITUTE('Network Data'!B81, " ", ".")&amp;"_NPP"&amp;" &lt; "&amp;SUBSTITUTE('Network Data'!O81, ",","."), "")</f>
        <v/>
      </c>
      <c r="CX75" t="str">
        <f>IF(AND('Network Data'!$C$6=1, 'Network Data'!C81 = 0, 'Network Data'!D81 = 0, 'Network Data'!G81 &gt; 0, 'Network Data'!O81&gt;0), SUBSTITUTE('Network Data'!B81, " ", ".")&amp;"_P"&amp;" &lt; "&amp;SUBSTITUTE('Network Data'!O81, ",","."), IF(AND('Network Data'!$C$6=0, 'Network Data'!C81 = 0, 'Network Data'!G81 &gt; 0, 'Network Data'!O81&gt;0), SUBSTITUTE('Network Data'!B81, " ", ".")&amp;"_P"&amp;" &lt; "&amp;SUBSTITUTE('Network Data'!O81, ",","."),""))</f>
        <v/>
      </c>
      <c r="CY75" t="str">
        <f>IF('Network Data'!O81&lt;'Network Data'!N81, "Warning, incompatible constraint", "" )</f>
        <v/>
      </c>
      <c r="CZ75" t="str">
        <f>IF(AND('Network Data'!$C$6 = 1, 'Network Data'!C81 = 0, 'Network Data'!D81 = 1, 'Network Data'!G81 &gt; 0, 'Network Data'!P81 &gt; 0), SUBSTITUTE('Network Data'!B81, " ", ".")&amp;"_R &gt; "&amp;SUBSTITUTE('Network Data'!P81, ",","."),"")</f>
        <v/>
      </c>
      <c r="DA75" t="str">
        <f>IF(AND('Network Data'!$C$6 = 1, 'Network Data'!C81 = 0, 'Network Data'!D81 = 0, 'Network Data'!G81 &gt; 0, 'Network Data'!P81 &gt; 0), SUBSTITUTE('Network Data'!B81, " ", ".")&amp;"_R &gt; "&amp;SUBSTITUTE('Network Data'!P81, ",","."),"")</f>
        <v/>
      </c>
      <c r="DB75" t="str">
        <f>IF(AND('Network Data'!$C$6 = 1, 'Network Data'!C81 = 0, 'Network Data'!D81 = 1, 'Network Data'!G81 &gt; 0, 'Network Data'!Q81 &gt; 0), SUBSTITUTE('Network Data'!B81, " ", ".")&amp;"_R &lt; "&amp;SUBSTITUTE('Network Data'!Q81, ",","."),"")</f>
        <v/>
      </c>
      <c r="DC75" t="str">
        <f>IF(AND('Network Data'!$C$6 = 1, 'Network Data'!C81 = 0, 'Network Data'!D81 = 0, 'Network Data'!G81 &gt; 0, 'Network Data'!Q81 &gt; 0), SUBSTITUTE('Network Data'!B81, " ", ".")&amp;"_R &lt; "&amp;SUBSTITUTE('Network Data'!Q81, ",","."),"")</f>
        <v/>
      </c>
      <c r="DD75" t="str">
        <f>IF(AND('Network Data'!$C$7 = 1, 'Network Data'!C81 = 0, 'Network Data'!D81 =1, 'Network Data'!G81 &gt; 0, 'Network Data'!R81 &gt; 0), SUBSTITUTE('Network Data'!B81, ",",".")&amp;"_U &gt; "&amp;SUBSTITUTE('Network Data'!R81, ",","."),"")</f>
        <v/>
      </c>
      <c r="DE75" t="str">
        <f>IF(AND('Network Data'!$C$7 = 1, 'Network Data'!C81 = 0, 'Network Data'!D81 =0, 'Network Data'!G81 &gt; 0, 'Network Data'!R81 &gt; 0), SUBSTITUTE('Network Data'!B81, ",",".")&amp;"_U &gt; "&amp;SUBSTITUTE('Network Data'!R81, ",","."),"")</f>
        <v/>
      </c>
      <c r="DF75" t="str">
        <f>IF(AND('Network Data'!$C$7 = 1, 'Network Data'!C81 = 0, 'Network Data'!D81 = 1, 'Network Data'!G81 &gt; 0, 'Network Data'!S81 &gt; 0), SUBSTITUTE('Network Data'!B81, ",",".")&amp;"_U &lt; "&amp;SUBSTITUTE('Network Data'!S81, ",","."),"")</f>
        <v/>
      </c>
      <c r="DG75" t="str">
        <f>IF(AND('Network Data'!$C$7 = 1, 'Network Data'!C81 = 0, 'Network Data'!D81 = 0, 'Network Data'!G81 &gt; 0, 'Network Data'!S81 &gt; 0), SUBSTITUTE('Network Data'!B81, ",",".")&amp;"_U &lt; "&amp;SUBSTITUTE('Network Data'!S81, ",","."),"")</f>
        <v/>
      </c>
      <c r="DJ75" t="str">
        <f>IF(AND('Network Data'!C81 = 0, 'Network Data'!E81 = 1,'Network Data'!G81 &gt; 0, 'Network Data'!H81 &gt; 0), SUBSTITUTE('Network Data'!B81, " ", ".")&amp;"_IN &gt; "&amp;SUBSTITUTE('Network Data'!H81,",","."), IF(AND('Network Data'!C81 = 1, 'Network Data'!E81 = 1,'Network Data'!G81 &gt; 0, 'Network Data'!H81 &gt; 0), SUBSTITUTE('Network Data'!B81, " ", ".")&amp;"NLNode_IN &gt; "&amp;SUBSTITUTE('Network Data'!H81,",","."), ""))</f>
        <v/>
      </c>
      <c r="DL75" t="str">
        <f>IF(AND('Network Data'!C81 = 0, 'Network Data'!E81 = 1,'Network Data'!G81 &gt; 0, 'Network Data'!I81 &gt; 0), SUBSTITUTE('Network Data'!B81, " ", ".")&amp;"_IN &lt; "&amp;SUBSTITUTE('Network Data'!I81,",","."), IF(AND('Network Data'!C81 = 1, 'Network Data'!E81 = 1,'Network Data'!G81 &gt; 0, 'Network Data'!H81 &gt; 0), SUBSTITUTE('Network Data'!B81, " ", ".")&amp;"NLNode_IN &lt; "&amp;SUBSTITUTE('Network Data'!I81,",","."), ""))</f>
        <v/>
      </c>
      <c r="DP75" t="str">
        <f>IF(AND('Network Data'!C81 = 0, 'Network Data'!F81 = 1,'Network Data'!G81 &gt; 0, 'Network Data'!J81 &gt; 0), SUBSTITUTE('Network Data'!B81, " ", ".")&amp;"_EX &gt; "&amp;SUBSTITUTE('Network Data'!J81,",","."), IF(AND('Network Data'!C81 = 1, 'Network Data'!F81 = 1,'Network Data'!G81 &gt; 0, 'Network Data'!J81 &gt; 0), SUBSTITUTE('Network Data'!B81, " ", ".")&amp;"NLNode_EX &gt; "&amp;SUBSTITUTE('Network Data'!J81,",","."), ""))</f>
        <v/>
      </c>
      <c r="DR75" t="str">
        <f>IF(AND('Network Data'!C81 = 0, 'Network Data'!F81 = 1,'Network Data'!G81 &gt; 0, 'Network Data'!K81 &gt; 0), SUBSTITUTE('Network Data'!B81, " ", ".")&amp;"_EX &lt; "&amp;SUBSTITUTE('Network Data'!K81,",","."), IF(AND('Network Data'!C81 = 1, 'Network Data'!F81 = 1,'Network Data'!G81 &gt; 0, 'Network Data'!K81 &gt; 0), SUBSTITUTE('Network Data'!B81, " ", ".")&amp;"NLNode_EX &lt; "&amp;SUBSTITUTE('Network Data'!K81,",","."), ""))</f>
        <v/>
      </c>
      <c r="DV75" t="str">
        <f>IF(AND('Network Data'!C81=0, 'Network Data'!D81=0, 'Network Data'!G81&gt;0, 'Network Data'!T81&gt;0), SUBSTITUTE('Network Data'!B81," ",".")&amp;"_AE &gt; "&amp;SUBSTITUTE('Network Data'!T81,",","."),"")</f>
        <v/>
      </c>
      <c r="DW75" t="str">
        <f>IF(AND('Network Data'!C81=0, 'Network Data'!D81=0, 'Network Data'!G81&gt;0, 'Network Data'!U81&gt;0), SUBSTITUTE('Network Data'!B81," ",".")&amp;"_AE &lt; "&amp;SUBSTITUTE('Network Data'!U81,",","."),"")</f>
        <v/>
      </c>
      <c r="EA75" t="str">
        <f>IF(AND('Network Data'!X81 &gt;0), 'Network Data'!X81, "")</f>
        <v/>
      </c>
      <c r="EB75" s="22"/>
      <c r="EC75" s="22"/>
      <c r="FD75"/>
      <c r="FE75"/>
      <c r="FF75"/>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row>
    <row r="76" spans="1:218" x14ac:dyDescent="0.3">
      <c r="A76" s="7">
        <v>71</v>
      </c>
      <c r="B76" t="str">
        <f>IF(AND('Network Data'!C82 = 0, 'Network Data'!G82 &gt;0), SUBSTITUTE('Network Data'!B82, " ", ""), IF(AND('Network Data'!C82 = 1, 'Network Data'!G82 &gt; 0), SUBSTITUTE('Network Data'!B82&amp;"NLNode", " ",""), ""))</f>
        <v/>
      </c>
      <c r="H76" s="98"/>
      <c r="AE76" t="str">
        <f>IF(AND('Network Data'!C82 = 0, 'Network Data'!G82 &gt;0), SUBSTITUTE('Network Data'!B82, " ", "")&amp;" = "&amp;SUBSTITUTE('Network Data'!G82, ",", "."), "")</f>
        <v/>
      </c>
      <c r="AF76" t="str">
        <f>IF(AND('Network Data'!C82 = 1, 'Network Data'!G82 &gt;0), SUBSTITUTE('Network Data'!B82, " ", "")&amp;"NLNode"&amp;" = "&amp;SUBSTITUTE('Network Data'!G82, ",", "."), "")</f>
        <v/>
      </c>
      <c r="AM76" t="str">
        <f>IF(AND('Network Data'!C82 = 0, 'Network Data'!G82 &gt; 0, 'Network Data'!E82 = 1), SUBSTITUTE('Network Data'!B82, " ", "")&amp;"Input", IF(AND('Network Data'!C82 = 1, 'Network Data'!G82 &gt; 0, 'Network Data'!E82 = 1), SUBSTITUTE('Network Data'!B82, " ", "")&amp;"NLNodeInput",""))</f>
        <v/>
      </c>
      <c r="AN76" t="str">
        <f>IF(AND('Network Data'!C82 = 0, 'Network Data'!G82 &gt; 0, 'Network Data'!F82 = 1), SUBSTITUTE('Network Data'!B82, " ", "")&amp;"Export", IF(AND('Network Data'!C82 = 1, 'Network Data'!G82 &gt; 0, 'Network Data'!F82 = 1), SUBSTITUTE('Network Data'!B82, " ", "")&amp;"NLNodeExport",""))</f>
        <v/>
      </c>
      <c r="AV76" t="str">
        <f>IF(AND('Network Data'!$C$6=1, 'Network Data'!C82 = 0, 'Network Data'!D82=1,'Network Data'!G82&gt;0,'Network Data'!E82=1), SUBSTITUTE('Network Data'!B82," ","")&amp;"_GPP"&amp;" = "&amp;"Flowto("&amp;SUBSTITUTE('Network Data'!B82," ","")&amp;")"&amp;" - "&amp;SUBSTITUTE('Network Data'!B82," ","")&amp;"_IN", IF(AND('Network Data'!$C$6=1, 'Network Data'!C82 = 0, 'Network Data'!D82=1,'Network Data'!G82&gt;0,'Network Data'!E82=0), SUBSTITUTE('Network Data'!B82," ","")&amp;"_GPP"&amp;" = "&amp;"Flowto("&amp;SUBSTITUTE('Network Data'!B82," ","")&amp;")", IF(OR('Network Data'!$C$6=1, 'Network Data'!$C$6=0), IF(AND('Network Data'!C82 = 0,'Network Data'!G82&gt;0,'Network Data'!E82=1), SUBSTITUTE('Network Data'!B82," ","")&amp;"_Q"&amp;" = "&amp;"Flowto("&amp;SUBSTITUTE('Network Data'!B82," ","")&amp;")"&amp;" - "&amp;SUBSTITUTE('Network Data'!B82," ","")&amp;"_IN", IF(AND('Network Data'!C82 = 0,'Network Data'!G82&gt;0,'Network Data'!E82=0), SUBSTITUTE('Network Data'!B82," ","")&amp;"_Q"&amp;" = "&amp;"Flowto("&amp;SUBSTITUTE('Network Data'!B82," ","")&amp;")","")))))</f>
        <v/>
      </c>
      <c r="AZ76" t="str">
        <f>IF(AND('Network Data'!$C$6=1,'Network Data'!$C$7=1,'Network Data'!C82 = 0,'Network Data'!D82 = 1,'Network Data'!G82&gt;0,'Network Data'!F82=1),SUBSTITUTE('Network Data'!B82," ","")&amp;"_NPP"&amp;" = Flowfrom("&amp;SUBSTITUTE('Network Data'!B82," ","")&amp;") - "&amp;SUBSTITUTE('Network Data'!B82," ","")&amp;"_R"&amp;" - "&amp;SUBSTITUTE('Network Data'!B82," ","")&amp;"_U"&amp;" - "&amp;SUBSTITUTE('Network Data'!B82," ","")&amp;"_EX", IF(AND('Network Data'!$C$6=1,'Network Data'!$C$7=0,'Network Data'!C82 = 0,'Network Data'!D82 = 1,'Network Data'!G82&gt;0,'Network Data'!F82=1),SUBSTITUTE('Network Data'!B82," ","")&amp;"_NPP"&amp;" = Flowfrom("&amp;SUBSTITUTE('Network Data'!B82," ","")&amp;") - "&amp;SUBSTITUTE('Network Data'!B82," ","")&amp;"_R - "&amp;SUBSTITUTE('Network Data'!B82," ","")&amp;"_EX", IF(AND('Network Data'!$C$6=0,'Network Data'!$C$7=1,'Network Data'!C82 = 0,'Network Data'!D82 = 1,'Network Data'!G82&gt;0,'Network Data'!F82=0),SUBSTITUTE('Network Data'!B82," ","")&amp;"_NPP"&amp;" = Flowfrom("&amp;SUBSTITUTE('Network Data'!B82," ","")&amp;") - "&amp;SUBSTITUTE('Network Data'!B82," ","")&amp;"_U - "&amp;SUBSTITUTE('Network Data'!B82," ","")&amp;"_EX", IF(AND('Network Data'!$C$6=1,'Network Data'!$C$7=0,'Network Data'!C82 = 0,'Network Data'!D82 = 1,'Network Data'!G82&gt;0,'Network Data'!F82=0),SUBSTITUTE('Network Data'!B82," ","")&amp;"_NPP"&amp;" = Flowfrom("&amp;SUBSTITUTE('Network Data'!B82," ","")&amp;") - "&amp;SUBSTITUTE('Network Data'!B82," ","")&amp;"_R", IF(AND('Network Data'!$C$6=0,'Network Data'!$C$7=0,'Network Data'!C82 = 0,'Network Data'!D82 = 1,'Network Data'!G82&gt;0,'Network Data'!F82=1),SUBSTITUTE('Network Data'!B82," ","")&amp;"_NPP"&amp;" = Flowfrom("&amp;SUBSTITUTE('Network Data'!B82," ","")&amp;") - "&amp;SUBSTITUTE('Network Data'!B82," ","")&amp;"_EX", IF(AND('Network Data'!$C$6=1,'Network Data'!$C$7=1,'Network Data'!C82 = 0,'Network Data'!D82 = 1,'Network Data'!G82&gt;0,'Network Data'!F82=0),SUBSTITUTE('Network Data'!B82," ","")&amp;"_NPP"&amp;" = Flowfrom("&amp;SUBSTITUTE('Network Data'!B82," ","")&amp;") - "&amp;SUBSTITUTE('Network Data'!B82," ","")&amp;"_R"&amp;" - "&amp;SUBSTITUTE('Network Data'!B82," ","")&amp;"_U", IF(AND('Network Data'!$C$6=0,'Network Data'!$C$7=0,'Network Data'!C82 = 0,'Network Data'!D82 = 1,'Network Data'!G82&gt;0,'Network Data'!F82=0),SUBSTITUTE('Network Data'!B82," ","")&amp;"_NPP"&amp;" = Flowfrom("&amp;SUBSTITUTE('Network Data'!B82," ","")&amp;") ", IF(AND('Network Data'!$C$6=1,'Network Data'!$C$7=1,'Network Data'!C82 = 0,'Network Data'!D82 = 0,'Network Data'!G82&gt;0,'Network Data'!F82=1),SUBSTITUTE('Network Data'!B82," ","")&amp;"_P"&amp;" = Flowfrom("&amp;SUBSTITUTE('Network Data'!B82," ","")&amp;") - "&amp;SUBSTITUTE('Network Data'!B82," ","")&amp;"_R"&amp;" - "&amp;SUBSTITUTE('Network Data'!B82," ","")&amp;"_U"&amp;" - "&amp;SUBSTITUTE('Network Data'!B82," ","")&amp;"_EX", IF(AND('Network Data'!$C$6=1,'Network Data'!$C$7=0,'Network Data'!C82 = 0,'Network Data'!D82 = 0,'Network Data'!G82&gt;0,'Network Data'!F82=1),SUBSTITUTE('Network Data'!B82," ","")&amp;"_P"&amp;" = Flowfrom("&amp;SUBSTITUTE('Network Data'!B82," ","")&amp;") - "&amp;SUBSTITUTE('Network Data'!B82," ","")&amp;"_R - "&amp;SUBSTITUTE('Network Data'!B82," ","")&amp;"_EX", IF(AND('Network Data'!$C$6=0,'Network Data'!$C$7=1,'Network Data'!C82 = 0,'Network Data'!D82 = 0,'Network Data'!G82&gt;0,'Network Data'!F82=0),SUBSTITUTE('Network Data'!B82," ","")&amp;"_P"&amp;" = Flowfrom("&amp;SUBSTITUTE('Network Data'!B82," ","")&amp;") - "&amp;SUBSTITUTE('Network Data'!B82," ","")&amp;"_U - "&amp;SUBSTITUTE('Network Data'!B82," ","")&amp;"_EX", IF(AND('Network Data'!$C$6=1,'Network Data'!$C$7=0,'Network Data'!C82 = 0,'Network Data'!D82 = 0,'Network Data'!G82&gt;0,'Network Data'!F82=0),SUBSTITUTE('Network Data'!B82," ","")&amp;"_P"&amp;" = Flowfrom("&amp;SUBSTITUTE('Network Data'!B82," ","")&amp;") - "&amp;SUBSTITUTE('Network Data'!B82," ","")&amp;"_R", IF(AND('Network Data'!$C$6=0,'Network Data'!$C$7=0,'Network Data'!C82 = 0,'Network Data'!D82 = 0,'Network Data'!G82&gt;0,'Network Data'!F82=1),SUBSTITUTE('Network Data'!B82," ","")&amp;"_P"&amp;" = Flowfrom("&amp;SUBSTITUTE('Network Data'!B82," ","")&amp;") - "&amp;SUBSTITUTE('Network Data'!B82," ","")&amp;"_EX", IF(AND('Network Data'!$C$6=1,'Network Data'!$C$7=1,'Network Data'!C82 = 0,'Network Data'!D82 = 0,'Network Data'!G82&gt;0,'Network Data'!F82=0),SUBSTITUTE('Network Data'!B82," ","")&amp;"_P"&amp;" = Flowfrom("&amp;SUBSTITUTE('Network Data'!B82," ","")&amp;") - "&amp;SUBSTITUTE('Network Data'!B82," ","")&amp;"_R"&amp;" - "&amp;SUBSTITUTE('Network Data'!B82," ","")&amp;"_U", IF(AND('Network Data'!$C$6=0,'Network Data'!$C$7=0,'Network Data'!C82 = 0,'Network Data'!D82 = 0,'Network Data'!G82&gt;0,'Network Data'!F82=0),SUBSTITUTE('Network Data'!B82," ","")&amp;"_P"&amp;" = Flowfrom("&amp;SUBSTITUTE('Network Data'!B82," ","")&amp;") ", ""))))))))))))))</f>
        <v/>
      </c>
      <c r="BD76" t="str">
        <f>IF(AND('Network Data'!$C$6=1,'Network Data'!$C$7=1,'Network Data'!C82 = 0, 'Network Data'!D82=1,'Network Data'!F82=1,'Network Data'!G82&gt;0), SUBSTITUTE('Network Data'!B82," ","")&amp;"_U"&amp;" = Flowto("&amp;SUBSTITUTE('Network Data'!B82," ","")&amp;") - "&amp;SUBSTITUTE('Network Data'!B82," ","")&amp;"_NPP"&amp;" - "&amp;SUBSTITUTE('Network Data'!B82," ","")&amp;"_R"&amp;" - "&amp;SUBSTITUTE('Network Data'!B82," ","")&amp;"_EX", IF(AND('Network Data'!$C$6=0,'Network Data'!$C$7=1,'Network Data'!C82 = 0, 'Network Data'!D82=1,'Network Data'!F82=1,'Network Data'!G82&gt;0), SUBSTITUTE('Network Data'!B82," ","")&amp;"_U"&amp;" = Flowto("&amp;SUBSTITUTE('Network Data'!B82," ","")&amp;") - "&amp;SUBSTITUTE('Network Data'!B82," ","")&amp;"_P"&amp;" - "&amp;SUBSTITUTE('Network Data'!B82," ","")&amp;"_EX", IF(AND('Network Data'!$C$6=0,'Network Data'!$C$7=1,'Network Data'!C82 = 0, 'Network Data'!D82=1,'Network Data'!F82=0,'Network Data'!G82&gt;0), SUBSTITUTE('Network Data'!B82," ","")&amp;"_U"&amp;" = Flowto("&amp;SUBSTITUTE('Network Data'!B82," ","")&amp;") - "&amp;SUBSTITUTE('Network Data'!B82," ","")&amp;"_P",IF(AND('Network Data'!$C$6=1,'Network Data'!$C$7=1,'Network Data'!C82 = 0, 'Network Data'!D82=0,'Network Data'!F82=1,'Network Data'!G82&gt;0), SUBSTITUTE('Network Data'!B82," ","")&amp;"_U"&amp;" = Flowto("&amp;SUBSTITUTE('Network Data'!B82," ","")&amp;") - "&amp;SUBSTITUTE('Network Data'!B82," ","")&amp;"_P"&amp;" - "&amp;SUBSTITUTE('Network Data'!B82," ","")&amp;"_R"&amp;" - "&amp;SUBSTITUTE('Network Data'!B82," ","")&amp;"_EX", IF(AND('Network Data'!$C$6=0,'Network Data'!$C$7=1,'Network Data'!C82 = 0, 'Network Data'!D82=0,'Network Data'!F82=1,'Network Data'!G82&gt;0), SUBSTITUTE('Network Data'!B82," ","")&amp;"_U"&amp;" = Flowto("&amp;SUBSTITUTE('Network Data'!B82," ","")&amp;") - "&amp;SUBSTITUTE('Network Data'!B82," ","")&amp;"_P"&amp;" - "&amp;SUBSTITUTE('Network Data'!B82," ","")&amp;"_EX", IF(AND('Network Data'!$C$6=0,'Network Data'!$C$7=1,'Network Data'!C82 = 0, 'Network Data'!D82=0,'Network Data'!F82=0,'Network Data'!G82&gt;0), SUBSTITUTE('Network Data'!B82," ","")&amp;"_U"&amp;" = Flowto("&amp;SUBSTITUTE('Network Data'!B82," ","")&amp;") - "&amp;SUBSTITUTE('Network Data'!B82," ","")&amp;"_P",IF(AND('Network Data'!$C$6=1,'Network Data'!$C$7=1,'Network Data'!C82 = 0, 'Network Data'!D82=0,'Network Data'!F82=0,'Network Data'!G82&gt;0), SUBSTITUTE('Network Data'!B82," ","")&amp;"_U"&amp;" = Flowto("&amp;SUBSTITUTE('Network Data'!B82," ","")&amp;") - "&amp;SUBSTITUTE('Network Data'!B82," ","")&amp;"_P - "&amp;SUBSTITUTE('Network Data'!B82," ","")&amp;"_R","")))))))</f>
        <v/>
      </c>
      <c r="BH76" t="str">
        <f>IF(AND('Network Data'!$C$6 = 1, 'Network Data'!C82 = 0, 'Network Data'!D82 = 0,'Network Data'!G82 &gt; 0, 'Network Data'!T82 &gt; 0),SUBSTITUTE('Network Data'!B82," ","")&amp;"_AE"&amp;" = "&amp;SUBSTITUTE('Network Data'!B82," ","")&amp;"_P"&amp;" + "&amp;SUBSTITUTE('Network Data'!B82," ","")&amp;"_R", IF(AND('Network Data'!$C$6 = 0, 'Network Data'!C82 = 0, 'Network Data'!D82 = 0,'Network Data'!G82 &gt; 0, 'Network Data'!T82 &gt; 0),SUBSTITUTE('Network Data'!B82," ","")&amp;" = "&amp;SUBSTITUTE('Network Data'!B82," ","")&amp;"_P",IF(AND('Network Data'!$C$6 = 1, 'Network Data'!C82 = 0, 'Network Data'!D82 = 0,'Network Data'!G82 &gt; 0, 'Network Data'!U82 &gt; 0),SUBSTITUTE('Network Data'!B82," ","")&amp;"_AE"&amp;" = "&amp;SUBSTITUTE('Network Data'!B82," ","")&amp;"_P"&amp;" + "&amp;SUBSTITUTE('Network Data'!B82," ","")&amp;"_R", IF(AND('Network Data'!$C$6 = 0, 'Network Data'!C82 = 0, 'Network Data'!D82 = 0,'Network Data'!G82 &gt; 0, 'Network Data'!U82 &gt; 0),SUBSTITUTE('Network Data'!B82," ","")&amp;" = "&amp;SUBSTITUTE('Network Data'!B82," ","")&amp;"_P",""))))</f>
        <v/>
      </c>
      <c r="BL76" t="str">
        <f xml:space="preserve"> IF('Network Data'!W82 &gt; 0, 'Network Data'!W82, "")</f>
        <v/>
      </c>
      <c r="BR76" t="str">
        <f>IF('Network Data'!V82&gt;0,SUBSTITUTE('Network Data'!V82, ",",""),"")</f>
        <v/>
      </c>
      <c r="BZ76" t="str">
        <f>IF(AND('Network Data'!$C$6=1,'Network Data'!C82=0,'Network Data'!D82=1,'Network Data'!G82&gt;0),SUBSTITUTE('Network Data'!B82," ","")&amp;"_GPP: CO2 -&gt; "&amp;SUBSTITUTE('Network Data'!B82," ",""),"")</f>
        <v/>
      </c>
      <c r="CB76" s="98"/>
      <c r="CD76" t="str">
        <f>IF(AND('Network Data'!$C$6 = 1,'Network Data'!C82 = 0, 'Network Data'!D82 = 1, 'Network Data'!G82 &gt; 0), SUBSTITUTE('Network Data'!B82, " ", "")&amp;"_R: "&amp;SUBSTITUTE('Network Data'!B82, " ", "")&amp;" -&gt; CO2", "")</f>
        <v/>
      </c>
      <c r="CE76" t="str">
        <f>IF(AND('Network Data'!$C$6 = 1,'Network Data'!C82 = 0, 'Network Data'!D82 = 0, 'Network Data'!G82 &gt; 0), SUBSTITUTE('Network Data'!B82, " ", "")&amp;"_R: "&amp;SUBSTITUTE('Network Data'!B82, " ", "")&amp;" -&gt; CO2", "")</f>
        <v/>
      </c>
      <c r="CG76" s="98"/>
      <c r="CI76" t="str">
        <f>IF(AND('Network Data'!C82 = 1, 'Network Data'!E82 = 1, 'Network Data'!G82 &gt; 0), SUBSTITUTE('Network Data'!B82, " ", "")&amp;"NLNode_IN: "&amp;SUBSTITUTE('Network Data'!B82, " ", "")&amp;"NLNodeInput -&gt; "&amp;SUBSTITUTE('Network Data'!B82, ",", "")&amp;"NLNode", IF(AND('Network Data'!C82 = 0, 'Network Data'!E82 = 1, 'Network Data'!G82 &gt; 0), SUBSTITUTE('Network Data'!B82, " ", "")&amp;"_IN: "&amp;SUBSTITUTE('Network Data'!B82, " ", "")&amp;"Input -&gt; "&amp;SUBSTITUTE('Network Data'!B82, ",", ""),""))</f>
        <v/>
      </c>
      <c r="CK76" s="98"/>
      <c r="CM76" t="str">
        <f>IF(AND('Network Data'!C82 = 1, 'Network Data'!F82 = 1, 'Network Data'!G82 &gt; 0), SUBSTITUTE('Network Data'!B82, " ", "")&amp;"NLNode_EX: "&amp;SUBSTITUTE('Network Data'!B82, " ", "")&amp;"NLNode -&gt; "&amp;SUBSTITUTE('Network Data'!B82, ",", "")&amp;"NLNodeExport", IF(AND('Network Data'!C82 = 0, 'Network Data'!F82 = 1, 'Network Data'!G82 &gt; 0), SUBSTITUTE('Network Data'!B82, " ", "")&amp;"_EX: "&amp;SUBSTITUTE('Network Data'!B82, " ", "")&amp;" -&gt; "&amp;SUBSTITUTE('Network Data'!B82, ",", "")&amp;"Export",""))</f>
        <v/>
      </c>
      <c r="CP76" t="str">
        <f>IF(AND('Network Data'!$C$6=1, 'Network Data'!C82=0,'Network Data'!D82=1,'Network Data'!G82&gt;0, 'Network Data'!L82&gt;0), SUBSTITUTE('Network Data'!B82," ",".")&amp;"_GPP &gt; "&amp;SUBSTITUTE('Network Data'!L82," ","."), IF(AND('Network Data'!$C$6=1, 'Network Data'!C82=0,'Network Data'!D82=0,'Network Data'!G82&gt;0, 'Network Data'!L82&gt;0), SUBSTITUTE('Network Data'!B82," ",".")&amp;"Q &gt; "&amp;SUBSTITUTE('Network Data'!L82," ","."), IF(AND('Network Data'!$C$6=0, 'Network Data'!C82=0,'Network Data'!D82=0,'Network Data'!G82&gt;0, 'Network Data'!L82&gt;0), SUBSTITUTE('Network Data'!B82," ",".")&amp;"Q &gt; "&amp;SUBSTITUTE('Network Data'!L82," ","."),"")))</f>
        <v/>
      </c>
      <c r="CQ76" t="str">
        <f>IF(AND('Network Data'!$C$6=1, 'Network Data'!C82=0,'Network Data'!D82=0,'Network Data'!G82&gt;0, 'Network Data'!L82&gt;0), SUBSTITUTE('Network Data'!B82," ",".")&amp;"Q &gt; "&amp;SUBSTITUTE('Network Data'!L82," ","."), IF(AND('Network Data'!$C$6=0, 'Network Data'!C82=0,'Network Data'!D82=0,'Network Data'!G82&gt;0, 'Network Data'!L82&gt;0), SUBSTITUTE('Network Data'!B82," ",".")&amp;"Q &gt; "&amp;SUBSTITUTE('Network Data'!L82," ","."),""))</f>
        <v/>
      </c>
      <c r="CR76" t="str">
        <f>IF(AND('Network Data'!$C$6=1, 'Network Data'!C82=0,'Network Data'!D82=1,'Network Data'!G82&gt;0, 'Network Data'!M82&gt;0), SUBSTITUTE('Network Data'!B82," ",".")&amp;"_GPP &lt; "&amp;SUBSTITUTE('Network Data'!M82," ","."),"")</f>
        <v/>
      </c>
      <c r="CS76" t="str">
        <f>IF(AND('Network Data'!$C$6=1, 'Network Data'!C82=0,'Network Data'!D82=0,'Network Data'!G82&gt;0, 'Network Data'!M82&gt;0), SUBSTITUTE('Network Data'!B82," ",".")&amp;"Q &lt; "&amp;SUBSTITUTE('Network Data'!M82," ","."),IF(AND('Network Data'!$C$6=0, 'Network Data'!C82=0,'Network Data'!D82=0,'Network Data'!G82&gt;0, 'Network Data'!M82&gt;0), SUBSTITUTE('Network Data'!B82," ",".")&amp;"Q &lt; "&amp;SUBSTITUTE('Network Data'!M82," ","."),""))</f>
        <v/>
      </c>
      <c r="CT76" t="str">
        <f>IF('Network Data'!M82&lt;'Network Data'!L82, "Warning, incompatible constraint", "" )</f>
        <v/>
      </c>
      <c r="CU76" t="str">
        <f>IF(AND('Network Data'!$C$6=1, 'Network Data'!C82 = 0, 'Network Data'!D82 = 1, 'Network Data'!G82 &gt; 0, 'Network Data'!N82&gt;0), SUBSTITUTE('Network Data'!B82, " ", ".")&amp;"_NPP"&amp;" &gt; "&amp;SUBSTITUTE('Network Data'!N82, ",","."), "")</f>
        <v/>
      </c>
      <c r="CV76" t="str">
        <f>IF(AND('Network Data'!$C$6=1, 'Network Data'!C82 = 0, 'Network Data'!D82 = 0, 'Network Data'!G82 &gt; 0, 'Network Data'!N82&gt;0), SUBSTITUTE('Network Data'!B82, " ", ".")&amp;"_P"&amp;" &gt; "&amp;SUBSTITUTE('Network Data'!N82, ",","."), IF(AND('Network Data'!$C$6=0, 'Network Data'!C82 = 0, 'Network Data'!G82 &gt; 0, 'Network Data'!N82&gt;0), SUBSTITUTE('Network Data'!B82, " ", ".")&amp;"_P"&amp;" &gt; "&amp;SUBSTITUTE('Network Data'!N82, ",","."),""))</f>
        <v/>
      </c>
      <c r="CW76" t="str">
        <f>IF(AND('Network Data'!$C$6=1, 'Network Data'!C82 = 0, 'Network Data'!D82 = 1, 'Network Data'!G82 &gt; 0, 'Network Data'!O82&gt;0), SUBSTITUTE('Network Data'!B82, " ", ".")&amp;"_NPP"&amp;" &lt; "&amp;SUBSTITUTE('Network Data'!O82, ",","."), "")</f>
        <v/>
      </c>
      <c r="CX76" t="str">
        <f>IF(AND('Network Data'!$C$6=1, 'Network Data'!C82 = 0, 'Network Data'!D82 = 0, 'Network Data'!G82 &gt; 0, 'Network Data'!O82&gt;0), SUBSTITUTE('Network Data'!B82, " ", ".")&amp;"_P"&amp;" &lt; "&amp;SUBSTITUTE('Network Data'!O82, ",","."), IF(AND('Network Data'!$C$6=0, 'Network Data'!C82 = 0, 'Network Data'!G82 &gt; 0, 'Network Data'!O82&gt;0), SUBSTITUTE('Network Data'!B82, " ", ".")&amp;"_P"&amp;" &lt; "&amp;SUBSTITUTE('Network Data'!O82, ",","."),""))</f>
        <v/>
      </c>
      <c r="CY76" t="str">
        <f>IF('Network Data'!O82&lt;'Network Data'!N82, "Warning, incompatible constraint", "" )</f>
        <v/>
      </c>
      <c r="CZ76" t="str">
        <f>IF(AND('Network Data'!$C$6 = 1, 'Network Data'!C82 = 0, 'Network Data'!D82 = 1, 'Network Data'!G82 &gt; 0, 'Network Data'!P82 &gt; 0), SUBSTITUTE('Network Data'!B82, " ", ".")&amp;"_R &gt; "&amp;SUBSTITUTE('Network Data'!P82, ",","."),"")</f>
        <v/>
      </c>
      <c r="DA76" t="str">
        <f>IF(AND('Network Data'!$C$6 = 1, 'Network Data'!C82 = 0, 'Network Data'!D82 = 0, 'Network Data'!G82 &gt; 0, 'Network Data'!P82 &gt; 0), SUBSTITUTE('Network Data'!B82, " ", ".")&amp;"_R &gt; "&amp;SUBSTITUTE('Network Data'!P82, ",","."),"")</f>
        <v/>
      </c>
      <c r="DB76" t="str">
        <f>IF(AND('Network Data'!$C$6 = 1, 'Network Data'!C82 = 0, 'Network Data'!D82 = 1, 'Network Data'!G82 &gt; 0, 'Network Data'!Q82 &gt; 0), SUBSTITUTE('Network Data'!B82, " ", ".")&amp;"_R &lt; "&amp;SUBSTITUTE('Network Data'!Q82, ",","."),"")</f>
        <v/>
      </c>
      <c r="DC76" t="str">
        <f>IF(AND('Network Data'!$C$6 = 1, 'Network Data'!C82 = 0, 'Network Data'!D82 = 0, 'Network Data'!G82 &gt; 0, 'Network Data'!Q82 &gt; 0), SUBSTITUTE('Network Data'!B82, " ", ".")&amp;"_R &lt; "&amp;SUBSTITUTE('Network Data'!Q82, ",","."),"")</f>
        <v/>
      </c>
      <c r="DD76" t="str">
        <f>IF(AND('Network Data'!$C$7 = 1, 'Network Data'!C82 = 0, 'Network Data'!D82 =1, 'Network Data'!G82 &gt; 0, 'Network Data'!R82 &gt; 0), SUBSTITUTE('Network Data'!B82, ",",".")&amp;"_U &gt; "&amp;SUBSTITUTE('Network Data'!R82, ",","."),"")</f>
        <v/>
      </c>
      <c r="DE76" t="str">
        <f>IF(AND('Network Data'!$C$7 = 1, 'Network Data'!C82 = 0, 'Network Data'!D82 =0, 'Network Data'!G82 &gt; 0, 'Network Data'!R82 &gt; 0), SUBSTITUTE('Network Data'!B82, ",",".")&amp;"_U &gt; "&amp;SUBSTITUTE('Network Data'!R82, ",","."),"")</f>
        <v/>
      </c>
      <c r="DF76" t="str">
        <f>IF(AND('Network Data'!$C$7 = 1, 'Network Data'!C82 = 0, 'Network Data'!D82 = 1, 'Network Data'!G82 &gt; 0, 'Network Data'!S82 &gt; 0), SUBSTITUTE('Network Data'!B82, ",",".")&amp;"_U &lt; "&amp;SUBSTITUTE('Network Data'!S82, ",","."),"")</f>
        <v/>
      </c>
      <c r="DG76" t="str">
        <f>IF(AND('Network Data'!$C$7 = 1, 'Network Data'!C82 = 0, 'Network Data'!D82 = 0, 'Network Data'!G82 &gt; 0, 'Network Data'!S82 &gt; 0), SUBSTITUTE('Network Data'!B82, ",",".")&amp;"_U &lt; "&amp;SUBSTITUTE('Network Data'!S82, ",","."),"")</f>
        <v/>
      </c>
      <c r="DJ76" t="str">
        <f>IF(AND('Network Data'!C82 = 0, 'Network Data'!E82 = 1,'Network Data'!G82 &gt; 0, 'Network Data'!H82 &gt; 0), SUBSTITUTE('Network Data'!B82, " ", ".")&amp;"_IN &gt; "&amp;SUBSTITUTE('Network Data'!H82,",","."), IF(AND('Network Data'!C82 = 1, 'Network Data'!E82 = 1,'Network Data'!G82 &gt; 0, 'Network Data'!H82 &gt; 0), SUBSTITUTE('Network Data'!B82, " ", ".")&amp;"NLNode_IN &gt; "&amp;SUBSTITUTE('Network Data'!H82,",","."), ""))</f>
        <v/>
      </c>
      <c r="DL76" t="str">
        <f>IF(AND('Network Data'!C82 = 0, 'Network Data'!E82 = 1,'Network Data'!G82 &gt; 0, 'Network Data'!I82 &gt; 0), SUBSTITUTE('Network Data'!B82, " ", ".")&amp;"_IN &lt; "&amp;SUBSTITUTE('Network Data'!I82,",","."), IF(AND('Network Data'!C82 = 1, 'Network Data'!E82 = 1,'Network Data'!G82 &gt; 0, 'Network Data'!H82 &gt; 0), SUBSTITUTE('Network Data'!B82, " ", ".")&amp;"NLNode_IN &lt; "&amp;SUBSTITUTE('Network Data'!I82,",","."), ""))</f>
        <v/>
      </c>
      <c r="DP76" t="str">
        <f>IF(AND('Network Data'!C82 = 0, 'Network Data'!F82 = 1,'Network Data'!G82 &gt; 0, 'Network Data'!J82 &gt; 0), SUBSTITUTE('Network Data'!B82, " ", ".")&amp;"_EX &gt; "&amp;SUBSTITUTE('Network Data'!J82,",","."), IF(AND('Network Data'!C82 = 1, 'Network Data'!F82 = 1,'Network Data'!G82 &gt; 0, 'Network Data'!J82 &gt; 0), SUBSTITUTE('Network Data'!B82, " ", ".")&amp;"NLNode_EX &gt; "&amp;SUBSTITUTE('Network Data'!J82,",","."), ""))</f>
        <v/>
      </c>
      <c r="DR76" t="str">
        <f>IF(AND('Network Data'!C82 = 0, 'Network Data'!F82 = 1,'Network Data'!G82 &gt; 0, 'Network Data'!K82 &gt; 0), SUBSTITUTE('Network Data'!B82, " ", ".")&amp;"_EX &lt; "&amp;SUBSTITUTE('Network Data'!K82,",","."), IF(AND('Network Data'!C82 = 1, 'Network Data'!F82 = 1,'Network Data'!G82 &gt; 0, 'Network Data'!K82 &gt; 0), SUBSTITUTE('Network Data'!B82, " ", ".")&amp;"NLNode_EX &lt; "&amp;SUBSTITUTE('Network Data'!K82,",","."), ""))</f>
        <v/>
      </c>
      <c r="DV76" t="str">
        <f>IF(AND('Network Data'!C82=0, 'Network Data'!D82=0, 'Network Data'!G82&gt;0, 'Network Data'!T82&gt;0), SUBSTITUTE('Network Data'!B82," ",".")&amp;"_AE &gt; "&amp;SUBSTITUTE('Network Data'!T82,",","."),"")</f>
        <v/>
      </c>
      <c r="DW76" t="str">
        <f>IF(AND('Network Data'!C82=0, 'Network Data'!D82=0, 'Network Data'!G82&gt;0, 'Network Data'!U82&gt;0), SUBSTITUTE('Network Data'!B82," ",".")&amp;"_AE &lt; "&amp;SUBSTITUTE('Network Data'!U82,",","."),"")</f>
        <v/>
      </c>
      <c r="EA76" t="str">
        <f>IF(AND('Network Data'!X82 &gt;0), 'Network Data'!X82, "")</f>
        <v/>
      </c>
      <c r="EB76" s="22"/>
      <c r="EC76" s="22"/>
      <c r="FD76"/>
      <c r="FE76"/>
      <c r="FF76"/>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row>
    <row r="77" spans="1:218" x14ac:dyDescent="0.3">
      <c r="A77" s="7">
        <v>72</v>
      </c>
      <c r="B77" t="str">
        <f>IF(AND('Network Data'!C83 = 0, 'Network Data'!G83 &gt;0), SUBSTITUTE('Network Data'!B83, " ", ""), IF(AND('Network Data'!C83 = 1, 'Network Data'!G83 &gt; 0), SUBSTITUTE('Network Data'!B83&amp;"NLNode", " ",""), ""))</f>
        <v/>
      </c>
      <c r="H77" s="98"/>
      <c r="AE77" t="str">
        <f>IF(AND('Network Data'!C83 = 0, 'Network Data'!G83 &gt;0), SUBSTITUTE('Network Data'!B83, " ", "")&amp;" = "&amp;SUBSTITUTE('Network Data'!G83, ",", "."), "")</f>
        <v/>
      </c>
      <c r="AF77" t="str">
        <f>IF(AND('Network Data'!C83 = 1, 'Network Data'!G83 &gt;0), SUBSTITUTE('Network Data'!B83, " ", "")&amp;"NLNode"&amp;" = "&amp;SUBSTITUTE('Network Data'!G83, ",", "."), "")</f>
        <v/>
      </c>
      <c r="AM77" t="str">
        <f>IF(AND('Network Data'!C83 = 0, 'Network Data'!G83 &gt; 0, 'Network Data'!E83 = 1), SUBSTITUTE('Network Data'!B83, " ", "")&amp;"Input", IF(AND('Network Data'!C83 = 1, 'Network Data'!G83 &gt; 0, 'Network Data'!E83 = 1), SUBSTITUTE('Network Data'!B83, " ", "")&amp;"NLNodeInput",""))</f>
        <v/>
      </c>
      <c r="AN77" t="str">
        <f>IF(AND('Network Data'!C83 = 0, 'Network Data'!G83 &gt; 0, 'Network Data'!F83 = 1), SUBSTITUTE('Network Data'!B83, " ", "")&amp;"Export", IF(AND('Network Data'!C83 = 1, 'Network Data'!G83 &gt; 0, 'Network Data'!F83 = 1), SUBSTITUTE('Network Data'!B83, " ", "")&amp;"NLNodeExport",""))</f>
        <v/>
      </c>
      <c r="AV77" t="str">
        <f>IF(AND('Network Data'!$C$6=1, 'Network Data'!C83 = 0, 'Network Data'!D83=1,'Network Data'!G83&gt;0,'Network Data'!E83=1), SUBSTITUTE('Network Data'!B83," ","")&amp;"_GPP"&amp;" = "&amp;"Flowto("&amp;SUBSTITUTE('Network Data'!B83," ","")&amp;")"&amp;" - "&amp;SUBSTITUTE('Network Data'!B83," ","")&amp;"_IN", IF(AND('Network Data'!$C$6=1, 'Network Data'!C83 = 0, 'Network Data'!D83=1,'Network Data'!G83&gt;0,'Network Data'!E83=0), SUBSTITUTE('Network Data'!B83," ","")&amp;"_GPP"&amp;" = "&amp;"Flowto("&amp;SUBSTITUTE('Network Data'!B83," ","")&amp;")", IF(OR('Network Data'!$C$6=1, 'Network Data'!$C$6=0), IF(AND('Network Data'!C83 = 0,'Network Data'!G83&gt;0,'Network Data'!E83=1), SUBSTITUTE('Network Data'!B83," ","")&amp;"_Q"&amp;" = "&amp;"Flowto("&amp;SUBSTITUTE('Network Data'!B83," ","")&amp;")"&amp;" - "&amp;SUBSTITUTE('Network Data'!B83," ","")&amp;"_IN", IF(AND('Network Data'!C83 = 0,'Network Data'!G83&gt;0,'Network Data'!E83=0), SUBSTITUTE('Network Data'!B83," ","")&amp;"_Q"&amp;" = "&amp;"Flowto("&amp;SUBSTITUTE('Network Data'!B83," ","")&amp;")","")))))</f>
        <v/>
      </c>
      <c r="AZ77" t="str">
        <f>IF(AND('Network Data'!$C$6=1,'Network Data'!$C$7=1,'Network Data'!C83 = 0,'Network Data'!D83 = 1,'Network Data'!G83&gt;0,'Network Data'!F83=1),SUBSTITUTE('Network Data'!B83," ","")&amp;"_NPP"&amp;" = Flowfrom("&amp;SUBSTITUTE('Network Data'!B83," ","")&amp;") - "&amp;SUBSTITUTE('Network Data'!B83," ","")&amp;"_R"&amp;" - "&amp;SUBSTITUTE('Network Data'!B83," ","")&amp;"_U"&amp;" - "&amp;SUBSTITUTE('Network Data'!B83," ","")&amp;"_EX", IF(AND('Network Data'!$C$6=1,'Network Data'!$C$7=0,'Network Data'!C83 = 0,'Network Data'!D83 = 1,'Network Data'!G83&gt;0,'Network Data'!F83=1),SUBSTITUTE('Network Data'!B83," ","")&amp;"_NPP"&amp;" = Flowfrom("&amp;SUBSTITUTE('Network Data'!B83," ","")&amp;") - "&amp;SUBSTITUTE('Network Data'!B83," ","")&amp;"_R - "&amp;SUBSTITUTE('Network Data'!B83," ","")&amp;"_EX", IF(AND('Network Data'!$C$6=0,'Network Data'!$C$7=1,'Network Data'!C83 = 0,'Network Data'!D83 = 1,'Network Data'!G83&gt;0,'Network Data'!F83=0),SUBSTITUTE('Network Data'!B83," ","")&amp;"_NPP"&amp;" = Flowfrom("&amp;SUBSTITUTE('Network Data'!B83," ","")&amp;") - "&amp;SUBSTITUTE('Network Data'!B83," ","")&amp;"_U - "&amp;SUBSTITUTE('Network Data'!B83," ","")&amp;"_EX", IF(AND('Network Data'!$C$6=1,'Network Data'!$C$7=0,'Network Data'!C83 = 0,'Network Data'!D83 = 1,'Network Data'!G83&gt;0,'Network Data'!F83=0),SUBSTITUTE('Network Data'!B83," ","")&amp;"_NPP"&amp;" = Flowfrom("&amp;SUBSTITUTE('Network Data'!B83," ","")&amp;") - "&amp;SUBSTITUTE('Network Data'!B83," ","")&amp;"_R", IF(AND('Network Data'!$C$6=0,'Network Data'!$C$7=0,'Network Data'!C83 = 0,'Network Data'!D83 = 1,'Network Data'!G83&gt;0,'Network Data'!F83=1),SUBSTITUTE('Network Data'!B83," ","")&amp;"_NPP"&amp;" = Flowfrom("&amp;SUBSTITUTE('Network Data'!B83," ","")&amp;") - "&amp;SUBSTITUTE('Network Data'!B83," ","")&amp;"_EX", IF(AND('Network Data'!$C$6=1,'Network Data'!$C$7=1,'Network Data'!C83 = 0,'Network Data'!D83 = 1,'Network Data'!G83&gt;0,'Network Data'!F83=0),SUBSTITUTE('Network Data'!B83," ","")&amp;"_NPP"&amp;" = Flowfrom("&amp;SUBSTITUTE('Network Data'!B83," ","")&amp;") - "&amp;SUBSTITUTE('Network Data'!B83," ","")&amp;"_R"&amp;" - "&amp;SUBSTITUTE('Network Data'!B83," ","")&amp;"_U", IF(AND('Network Data'!$C$6=0,'Network Data'!$C$7=0,'Network Data'!C83 = 0,'Network Data'!D83 = 1,'Network Data'!G83&gt;0,'Network Data'!F83=0),SUBSTITUTE('Network Data'!B83," ","")&amp;"_NPP"&amp;" = Flowfrom("&amp;SUBSTITUTE('Network Data'!B83," ","")&amp;") ", IF(AND('Network Data'!$C$6=1,'Network Data'!$C$7=1,'Network Data'!C83 = 0,'Network Data'!D83 = 0,'Network Data'!G83&gt;0,'Network Data'!F83=1),SUBSTITUTE('Network Data'!B83," ","")&amp;"_P"&amp;" = Flowfrom("&amp;SUBSTITUTE('Network Data'!B83," ","")&amp;") - "&amp;SUBSTITUTE('Network Data'!B83," ","")&amp;"_R"&amp;" - "&amp;SUBSTITUTE('Network Data'!B83," ","")&amp;"_U"&amp;" - "&amp;SUBSTITUTE('Network Data'!B83," ","")&amp;"_EX", IF(AND('Network Data'!$C$6=1,'Network Data'!$C$7=0,'Network Data'!C83 = 0,'Network Data'!D83 = 0,'Network Data'!G83&gt;0,'Network Data'!F83=1),SUBSTITUTE('Network Data'!B83," ","")&amp;"_P"&amp;" = Flowfrom("&amp;SUBSTITUTE('Network Data'!B83," ","")&amp;") - "&amp;SUBSTITUTE('Network Data'!B83," ","")&amp;"_R - "&amp;SUBSTITUTE('Network Data'!B83," ","")&amp;"_EX", IF(AND('Network Data'!$C$6=0,'Network Data'!$C$7=1,'Network Data'!C83 = 0,'Network Data'!D83 = 0,'Network Data'!G83&gt;0,'Network Data'!F83=0),SUBSTITUTE('Network Data'!B83," ","")&amp;"_P"&amp;" = Flowfrom("&amp;SUBSTITUTE('Network Data'!B83," ","")&amp;") - "&amp;SUBSTITUTE('Network Data'!B83," ","")&amp;"_U - "&amp;SUBSTITUTE('Network Data'!B83," ","")&amp;"_EX", IF(AND('Network Data'!$C$6=1,'Network Data'!$C$7=0,'Network Data'!C83 = 0,'Network Data'!D83 = 0,'Network Data'!G83&gt;0,'Network Data'!F83=0),SUBSTITUTE('Network Data'!B83," ","")&amp;"_P"&amp;" = Flowfrom("&amp;SUBSTITUTE('Network Data'!B83," ","")&amp;") - "&amp;SUBSTITUTE('Network Data'!B83," ","")&amp;"_R", IF(AND('Network Data'!$C$6=0,'Network Data'!$C$7=0,'Network Data'!C83 = 0,'Network Data'!D83 = 0,'Network Data'!G83&gt;0,'Network Data'!F83=1),SUBSTITUTE('Network Data'!B83," ","")&amp;"_P"&amp;" = Flowfrom("&amp;SUBSTITUTE('Network Data'!B83," ","")&amp;") - "&amp;SUBSTITUTE('Network Data'!B83," ","")&amp;"_EX", IF(AND('Network Data'!$C$6=1,'Network Data'!$C$7=1,'Network Data'!C83 = 0,'Network Data'!D83 = 0,'Network Data'!G83&gt;0,'Network Data'!F83=0),SUBSTITUTE('Network Data'!B83," ","")&amp;"_P"&amp;" = Flowfrom("&amp;SUBSTITUTE('Network Data'!B83," ","")&amp;") - "&amp;SUBSTITUTE('Network Data'!B83," ","")&amp;"_R"&amp;" - "&amp;SUBSTITUTE('Network Data'!B83," ","")&amp;"_U", IF(AND('Network Data'!$C$6=0,'Network Data'!$C$7=0,'Network Data'!C83 = 0,'Network Data'!D83 = 0,'Network Data'!G83&gt;0,'Network Data'!F83=0),SUBSTITUTE('Network Data'!B83," ","")&amp;"_P"&amp;" = Flowfrom("&amp;SUBSTITUTE('Network Data'!B83," ","")&amp;") ", ""))))))))))))))</f>
        <v/>
      </c>
      <c r="BD77" t="str">
        <f>IF(AND('Network Data'!$C$6=1,'Network Data'!$C$7=1,'Network Data'!C83 = 0, 'Network Data'!D83=1,'Network Data'!F83=1,'Network Data'!G83&gt;0), SUBSTITUTE('Network Data'!B83," ","")&amp;"_U"&amp;" = Flowto("&amp;SUBSTITUTE('Network Data'!B83," ","")&amp;") - "&amp;SUBSTITUTE('Network Data'!B83," ","")&amp;"_NPP"&amp;" - "&amp;SUBSTITUTE('Network Data'!B83," ","")&amp;"_R"&amp;" - "&amp;SUBSTITUTE('Network Data'!B83," ","")&amp;"_EX", IF(AND('Network Data'!$C$6=0,'Network Data'!$C$7=1,'Network Data'!C83 = 0, 'Network Data'!D83=1,'Network Data'!F83=1,'Network Data'!G83&gt;0), SUBSTITUTE('Network Data'!B83," ","")&amp;"_U"&amp;" = Flowto("&amp;SUBSTITUTE('Network Data'!B83," ","")&amp;") - "&amp;SUBSTITUTE('Network Data'!B83," ","")&amp;"_P"&amp;" - "&amp;SUBSTITUTE('Network Data'!B83," ","")&amp;"_EX", IF(AND('Network Data'!$C$6=0,'Network Data'!$C$7=1,'Network Data'!C83 = 0, 'Network Data'!D83=1,'Network Data'!F83=0,'Network Data'!G83&gt;0), SUBSTITUTE('Network Data'!B83," ","")&amp;"_U"&amp;" = Flowto("&amp;SUBSTITUTE('Network Data'!B83," ","")&amp;") - "&amp;SUBSTITUTE('Network Data'!B83," ","")&amp;"_P",IF(AND('Network Data'!$C$6=1,'Network Data'!$C$7=1,'Network Data'!C83 = 0, 'Network Data'!D83=0,'Network Data'!F83=1,'Network Data'!G83&gt;0), SUBSTITUTE('Network Data'!B83," ","")&amp;"_U"&amp;" = Flowto("&amp;SUBSTITUTE('Network Data'!B83," ","")&amp;") - "&amp;SUBSTITUTE('Network Data'!B83," ","")&amp;"_P"&amp;" - "&amp;SUBSTITUTE('Network Data'!B83," ","")&amp;"_R"&amp;" - "&amp;SUBSTITUTE('Network Data'!B83," ","")&amp;"_EX", IF(AND('Network Data'!$C$6=0,'Network Data'!$C$7=1,'Network Data'!C83 = 0, 'Network Data'!D83=0,'Network Data'!F83=1,'Network Data'!G83&gt;0), SUBSTITUTE('Network Data'!B83," ","")&amp;"_U"&amp;" = Flowto("&amp;SUBSTITUTE('Network Data'!B83," ","")&amp;") - "&amp;SUBSTITUTE('Network Data'!B83," ","")&amp;"_P"&amp;" - "&amp;SUBSTITUTE('Network Data'!B83," ","")&amp;"_EX", IF(AND('Network Data'!$C$6=0,'Network Data'!$C$7=1,'Network Data'!C83 = 0, 'Network Data'!D83=0,'Network Data'!F83=0,'Network Data'!G83&gt;0), SUBSTITUTE('Network Data'!B83," ","")&amp;"_U"&amp;" = Flowto("&amp;SUBSTITUTE('Network Data'!B83," ","")&amp;") - "&amp;SUBSTITUTE('Network Data'!B83," ","")&amp;"_P",IF(AND('Network Data'!$C$6=1,'Network Data'!$C$7=1,'Network Data'!C83 = 0, 'Network Data'!D83=0,'Network Data'!F83=0,'Network Data'!G83&gt;0), SUBSTITUTE('Network Data'!B83," ","")&amp;"_U"&amp;" = Flowto("&amp;SUBSTITUTE('Network Data'!B83," ","")&amp;") - "&amp;SUBSTITUTE('Network Data'!B83," ","")&amp;"_P - "&amp;SUBSTITUTE('Network Data'!B83," ","")&amp;"_R","")))))))</f>
        <v/>
      </c>
      <c r="BH77" t="str">
        <f>IF(AND('Network Data'!$C$6 = 1, 'Network Data'!C83 = 0, 'Network Data'!D83 = 0,'Network Data'!G83 &gt; 0, 'Network Data'!T83 &gt; 0),SUBSTITUTE('Network Data'!B83," ","")&amp;"_AE"&amp;" = "&amp;SUBSTITUTE('Network Data'!B83," ","")&amp;"_P"&amp;" + "&amp;SUBSTITUTE('Network Data'!B83," ","")&amp;"_R", IF(AND('Network Data'!$C$6 = 0, 'Network Data'!C83 = 0, 'Network Data'!D83 = 0,'Network Data'!G83 &gt; 0, 'Network Data'!T83 &gt; 0),SUBSTITUTE('Network Data'!B83," ","")&amp;" = "&amp;SUBSTITUTE('Network Data'!B83," ","")&amp;"_P",IF(AND('Network Data'!$C$6 = 1, 'Network Data'!C83 = 0, 'Network Data'!D83 = 0,'Network Data'!G83 &gt; 0, 'Network Data'!U83 &gt; 0),SUBSTITUTE('Network Data'!B83," ","")&amp;"_AE"&amp;" = "&amp;SUBSTITUTE('Network Data'!B83," ","")&amp;"_P"&amp;" + "&amp;SUBSTITUTE('Network Data'!B83," ","")&amp;"_R", IF(AND('Network Data'!$C$6 = 0, 'Network Data'!C83 = 0, 'Network Data'!D83 = 0,'Network Data'!G83 &gt; 0, 'Network Data'!U83 &gt; 0),SUBSTITUTE('Network Data'!B83," ","")&amp;" = "&amp;SUBSTITUTE('Network Data'!B83," ","")&amp;"_P",""))))</f>
        <v/>
      </c>
      <c r="BL77" t="str">
        <f xml:space="preserve"> IF('Network Data'!W83 &gt; 0, 'Network Data'!W83, "")</f>
        <v/>
      </c>
      <c r="BR77" t="str">
        <f>IF('Network Data'!V83&gt;0,SUBSTITUTE('Network Data'!V83, ",",""),"")</f>
        <v/>
      </c>
      <c r="BZ77" t="str">
        <f>IF(AND('Network Data'!$C$6=1,'Network Data'!C83=0,'Network Data'!D83=1,'Network Data'!G83&gt;0),SUBSTITUTE('Network Data'!B83," ","")&amp;"_GPP: CO2 -&gt; "&amp;SUBSTITUTE('Network Data'!B83," ",""),"")</f>
        <v/>
      </c>
      <c r="CB77" s="98"/>
      <c r="CD77" t="str">
        <f>IF(AND('Network Data'!$C$6 = 1,'Network Data'!C83 = 0, 'Network Data'!D83 = 1, 'Network Data'!G83 &gt; 0), SUBSTITUTE('Network Data'!B83, " ", "")&amp;"_R: "&amp;SUBSTITUTE('Network Data'!B83, " ", "")&amp;" -&gt; CO2", "")</f>
        <v/>
      </c>
      <c r="CE77" t="str">
        <f>IF(AND('Network Data'!$C$6 = 1,'Network Data'!C83 = 0, 'Network Data'!D83 = 0, 'Network Data'!G83 &gt; 0), SUBSTITUTE('Network Data'!B83, " ", "")&amp;"_R: "&amp;SUBSTITUTE('Network Data'!B83, " ", "")&amp;" -&gt; CO2", "")</f>
        <v/>
      </c>
      <c r="CG77" s="98"/>
      <c r="CI77" t="str">
        <f>IF(AND('Network Data'!C83 = 1, 'Network Data'!E83 = 1, 'Network Data'!G83 &gt; 0), SUBSTITUTE('Network Data'!B83, " ", "")&amp;"NLNode_IN: "&amp;SUBSTITUTE('Network Data'!B83, " ", "")&amp;"NLNodeInput -&gt; "&amp;SUBSTITUTE('Network Data'!B83, ",", "")&amp;"NLNode", IF(AND('Network Data'!C83 = 0, 'Network Data'!E83 = 1, 'Network Data'!G83 &gt; 0), SUBSTITUTE('Network Data'!B83, " ", "")&amp;"_IN: "&amp;SUBSTITUTE('Network Data'!B83, " ", "")&amp;"Input -&gt; "&amp;SUBSTITUTE('Network Data'!B83, ",", ""),""))</f>
        <v/>
      </c>
      <c r="CK77" s="98"/>
      <c r="CM77" t="str">
        <f>IF(AND('Network Data'!C83 = 1, 'Network Data'!F83 = 1, 'Network Data'!G83 &gt; 0), SUBSTITUTE('Network Data'!B83, " ", "")&amp;"NLNode_EX: "&amp;SUBSTITUTE('Network Data'!B83, " ", "")&amp;"NLNode -&gt; "&amp;SUBSTITUTE('Network Data'!B83, ",", "")&amp;"NLNodeExport", IF(AND('Network Data'!C83 = 0, 'Network Data'!F83 = 1, 'Network Data'!G83 &gt; 0), SUBSTITUTE('Network Data'!B83, " ", "")&amp;"_EX: "&amp;SUBSTITUTE('Network Data'!B83, " ", "")&amp;" -&gt; "&amp;SUBSTITUTE('Network Data'!B83, ",", "")&amp;"Export",""))</f>
        <v/>
      </c>
      <c r="CP77" t="str">
        <f>IF(AND('Network Data'!$C$6=1, 'Network Data'!C83=0,'Network Data'!D83=1,'Network Data'!G83&gt;0, 'Network Data'!L83&gt;0), SUBSTITUTE('Network Data'!B83," ",".")&amp;"_GPP &gt; "&amp;SUBSTITUTE('Network Data'!L83," ","."), IF(AND('Network Data'!$C$6=1, 'Network Data'!C83=0,'Network Data'!D83=0,'Network Data'!G83&gt;0, 'Network Data'!L83&gt;0), SUBSTITUTE('Network Data'!B83," ",".")&amp;"Q &gt; "&amp;SUBSTITUTE('Network Data'!L83," ","."), IF(AND('Network Data'!$C$6=0, 'Network Data'!C83=0,'Network Data'!D83=0,'Network Data'!G83&gt;0, 'Network Data'!L83&gt;0), SUBSTITUTE('Network Data'!B83," ",".")&amp;"Q &gt; "&amp;SUBSTITUTE('Network Data'!L83," ","."),"")))</f>
        <v/>
      </c>
      <c r="CQ77" t="str">
        <f>IF(AND('Network Data'!$C$6=1, 'Network Data'!C83=0,'Network Data'!D83=0,'Network Data'!G83&gt;0, 'Network Data'!L83&gt;0), SUBSTITUTE('Network Data'!B83," ",".")&amp;"Q &gt; "&amp;SUBSTITUTE('Network Data'!L83," ","."), IF(AND('Network Data'!$C$6=0, 'Network Data'!C83=0,'Network Data'!D83=0,'Network Data'!G83&gt;0, 'Network Data'!L83&gt;0), SUBSTITUTE('Network Data'!B83," ",".")&amp;"Q &gt; "&amp;SUBSTITUTE('Network Data'!L83," ","."),""))</f>
        <v/>
      </c>
      <c r="CR77" t="str">
        <f>IF(AND('Network Data'!$C$6=1, 'Network Data'!C83=0,'Network Data'!D83=1,'Network Data'!G83&gt;0, 'Network Data'!M83&gt;0), SUBSTITUTE('Network Data'!B83," ",".")&amp;"_GPP &lt; "&amp;SUBSTITUTE('Network Data'!M83," ","."),"")</f>
        <v/>
      </c>
      <c r="CS77" t="str">
        <f>IF(AND('Network Data'!$C$6=1, 'Network Data'!C83=0,'Network Data'!D83=0,'Network Data'!G83&gt;0, 'Network Data'!M83&gt;0), SUBSTITUTE('Network Data'!B83," ",".")&amp;"Q &lt; "&amp;SUBSTITUTE('Network Data'!M83," ","."),IF(AND('Network Data'!$C$6=0, 'Network Data'!C83=0,'Network Data'!D83=0,'Network Data'!G83&gt;0, 'Network Data'!M83&gt;0), SUBSTITUTE('Network Data'!B83," ",".")&amp;"Q &lt; "&amp;SUBSTITUTE('Network Data'!M83," ","."),""))</f>
        <v/>
      </c>
      <c r="CT77" t="str">
        <f>IF('Network Data'!M83&lt;'Network Data'!L83, "Warning, incompatible constraint", "" )</f>
        <v/>
      </c>
      <c r="CU77" t="str">
        <f>IF(AND('Network Data'!$C$6=1, 'Network Data'!C83 = 0, 'Network Data'!D83 = 1, 'Network Data'!G83 &gt; 0, 'Network Data'!N83&gt;0), SUBSTITUTE('Network Data'!B83, " ", ".")&amp;"_NPP"&amp;" &gt; "&amp;SUBSTITUTE('Network Data'!N83, ",","."), "")</f>
        <v/>
      </c>
      <c r="CV77" t="str">
        <f>IF(AND('Network Data'!$C$6=1, 'Network Data'!C83 = 0, 'Network Data'!D83 = 0, 'Network Data'!G83 &gt; 0, 'Network Data'!N83&gt;0), SUBSTITUTE('Network Data'!B83, " ", ".")&amp;"_P"&amp;" &gt; "&amp;SUBSTITUTE('Network Data'!N83, ",","."), IF(AND('Network Data'!$C$6=0, 'Network Data'!C83 = 0, 'Network Data'!G83 &gt; 0, 'Network Data'!N83&gt;0), SUBSTITUTE('Network Data'!B83, " ", ".")&amp;"_P"&amp;" &gt; "&amp;SUBSTITUTE('Network Data'!N83, ",","."),""))</f>
        <v/>
      </c>
      <c r="CW77" t="str">
        <f>IF(AND('Network Data'!$C$6=1, 'Network Data'!C83 = 0, 'Network Data'!D83 = 1, 'Network Data'!G83 &gt; 0, 'Network Data'!O83&gt;0), SUBSTITUTE('Network Data'!B83, " ", ".")&amp;"_NPP"&amp;" &lt; "&amp;SUBSTITUTE('Network Data'!O83, ",","."), "")</f>
        <v/>
      </c>
      <c r="CX77" t="str">
        <f>IF(AND('Network Data'!$C$6=1, 'Network Data'!C83 = 0, 'Network Data'!D83 = 0, 'Network Data'!G83 &gt; 0, 'Network Data'!O83&gt;0), SUBSTITUTE('Network Data'!B83, " ", ".")&amp;"_P"&amp;" &lt; "&amp;SUBSTITUTE('Network Data'!O83, ",","."), IF(AND('Network Data'!$C$6=0, 'Network Data'!C83 = 0, 'Network Data'!G83 &gt; 0, 'Network Data'!O83&gt;0), SUBSTITUTE('Network Data'!B83, " ", ".")&amp;"_P"&amp;" &lt; "&amp;SUBSTITUTE('Network Data'!O83, ",","."),""))</f>
        <v/>
      </c>
      <c r="CY77" t="str">
        <f>IF('Network Data'!O83&lt;'Network Data'!N83, "Warning, incompatible constraint", "" )</f>
        <v/>
      </c>
      <c r="CZ77" t="str">
        <f>IF(AND('Network Data'!$C$6 = 1, 'Network Data'!C83 = 0, 'Network Data'!D83 = 1, 'Network Data'!G83 &gt; 0, 'Network Data'!P83 &gt; 0), SUBSTITUTE('Network Data'!B83, " ", ".")&amp;"_R &gt; "&amp;SUBSTITUTE('Network Data'!P83, ",","."),"")</f>
        <v/>
      </c>
      <c r="DA77" t="str">
        <f>IF(AND('Network Data'!$C$6 = 1, 'Network Data'!C83 = 0, 'Network Data'!D83 = 0, 'Network Data'!G83 &gt; 0, 'Network Data'!P83 &gt; 0), SUBSTITUTE('Network Data'!B83, " ", ".")&amp;"_R &gt; "&amp;SUBSTITUTE('Network Data'!P83, ",","."),"")</f>
        <v/>
      </c>
      <c r="DB77" t="str">
        <f>IF(AND('Network Data'!$C$6 = 1, 'Network Data'!C83 = 0, 'Network Data'!D83 = 1, 'Network Data'!G83 &gt; 0, 'Network Data'!Q83 &gt; 0), SUBSTITUTE('Network Data'!B83, " ", ".")&amp;"_R &lt; "&amp;SUBSTITUTE('Network Data'!Q83, ",","."),"")</f>
        <v/>
      </c>
      <c r="DC77" t="str">
        <f>IF(AND('Network Data'!$C$6 = 1, 'Network Data'!C83 = 0, 'Network Data'!D83 = 0, 'Network Data'!G83 &gt; 0, 'Network Data'!Q83 &gt; 0), SUBSTITUTE('Network Data'!B83, " ", ".")&amp;"_R &lt; "&amp;SUBSTITUTE('Network Data'!Q83, ",","."),"")</f>
        <v/>
      </c>
      <c r="DD77" t="str">
        <f>IF(AND('Network Data'!$C$7 = 1, 'Network Data'!C83 = 0, 'Network Data'!D83 =1, 'Network Data'!G83 &gt; 0, 'Network Data'!R83 &gt; 0), SUBSTITUTE('Network Data'!B83, ",",".")&amp;"_U &gt; "&amp;SUBSTITUTE('Network Data'!R83, ",","."),"")</f>
        <v/>
      </c>
      <c r="DE77" t="str">
        <f>IF(AND('Network Data'!$C$7 = 1, 'Network Data'!C83 = 0, 'Network Data'!D83 =0, 'Network Data'!G83 &gt; 0, 'Network Data'!R83 &gt; 0), SUBSTITUTE('Network Data'!B83, ",",".")&amp;"_U &gt; "&amp;SUBSTITUTE('Network Data'!R83, ",","."),"")</f>
        <v/>
      </c>
      <c r="DF77" t="str">
        <f>IF(AND('Network Data'!$C$7 = 1, 'Network Data'!C83 = 0, 'Network Data'!D83 = 1, 'Network Data'!G83 &gt; 0, 'Network Data'!S83 &gt; 0), SUBSTITUTE('Network Data'!B83, ",",".")&amp;"_U &lt; "&amp;SUBSTITUTE('Network Data'!S83, ",","."),"")</f>
        <v/>
      </c>
      <c r="DG77" t="str">
        <f>IF(AND('Network Data'!$C$7 = 1, 'Network Data'!C83 = 0, 'Network Data'!D83 = 0, 'Network Data'!G83 &gt; 0, 'Network Data'!S83 &gt; 0), SUBSTITUTE('Network Data'!B83, ",",".")&amp;"_U &lt; "&amp;SUBSTITUTE('Network Data'!S83, ",","."),"")</f>
        <v/>
      </c>
      <c r="DJ77" t="str">
        <f>IF(AND('Network Data'!C83 = 0, 'Network Data'!E83 = 1,'Network Data'!G83 &gt; 0, 'Network Data'!H83 &gt; 0), SUBSTITUTE('Network Data'!B83, " ", ".")&amp;"_IN &gt; "&amp;SUBSTITUTE('Network Data'!H83,",","."), IF(AND('Network Data'!C83 = 1, 'Network Data'!E83 = 1,'Network Data'!G83 &gt; 0, 'Network Data'!H83 &gt; 0), SUBSTITUTE('Network Data'!B83, " ", ".")&amp;"NLNode_IN &gt; "&amp;SUBSTITUTE('Network Data'!H83,",","."), ""))</f>
        <v/>
      </c>
      <c r="DL77" t="str">
        <f>IF(AND('Network Data'!C83 = 0, 'Network Data'!E83 = 1,'Network Data'!G83 &gt; 0, 'Network Data'!I83 &gt; 0), SUBSTITUTE('Network Data'!B83, " ", ".")&amp;"_IN &lt; "&amp;SUBSTITUTE('Network Data'!I83,",","."), IF(AND('Network Data'!C83 = 1, 'Network Data'!E83 = 1,'Network Data'!G83 &gt; 0, 'Network Data'!H83 &gt; 0), SUBSTITUTE('Network Data'!B83, " ", ".")&amp;"NLNode_IN &lt; "&amp;SUBSTITUTE('Network Data'!I83,",","."), ""))</f>
        <v/>
      </c>
      <c r="DP77" t="str">
        <f>IF(AND('Network Data'!C83 = 0, 'Network Data'!F83 = 1,'Network Data'!G83 &gt; 0, 'Network Data'!J83 &gt; 0), SUBSTITUTE('Network Data'!B83, " ", ".")&amp;"_EX &gt; "&amp;SUBSTITUTE('Network Data'!J83,",","."), IF(AND('Network Data'!C83 = 1, 'Network Data'!F83 = 1,'Network Data'!G83 &gt; 0, 'Network Data'!J83 &gt; 0), SUBSTITUTE('Network Data'!B83, " ", ".")&amp;"NLNode_EX &gt; "&amp;SUBSTITUTE('Network Data'!J83,",","."), ""))</f>
        <v/>
      </c>
      <c r="DR77" t="str">
        <f>IF(AND('Network Data'!C83 = 0, 'Network Data'!F83 = 1,'Network Data'!G83 &gt; 0, 'Network Data'!K83 &gt; 0), SUBSTITUTE('Network Data'!B83, " ", ".")&amp;"_EX &lt; "&amp;SUBSTITUTE('Network Data'!K83,",","."), IF(AND('Network Data'!C83 = 1, 'Network Data'!F83 = 1,'Network Data'!G83 &gt; 0, 'Network Data'!K83 &gt; 0), SUBSTITUTE('Network Data'!B83, " ", ".")&amp;"NLNode_EX &lt; "&amp;SUBSTITUTE('Network Data'!K83,",","."), ""))</f>
        <v/>
      </c>
      <c r="DV77" t="str">
        <f>IF(AND('Network Data'!C83=0, 'Network Data'!D83=0, 'Network Data'!G83&gt;0, 'Network Data'!T83&gt;0), SUBSTITUTE('Network Data'!B83," ",".")&amp;"_AE &gt; "&amp;SUBSTITUTE('Network Data'!T83,",","."),"")</f>
        <v/>
      </c>
      <c r="DW77" t="str">
        <f>IF(AND('Network Data'!C83=0, 'Network Data'!D83=0, 'Network Data'!G83&gt;0, 'Network Data'!U83&gt;0), SUBSTITUTE('Network Data'!B83," ",".")&amp;"_AE &lt; "&amp;SUBSTITUTE('Network Data'!U83,",","."),"")</f>
        <v/>
      </c>
      <c r="EA77" t="str">
        <f>IF(AND('Network Data'!X83 &gt;0), 'Network Data'!X83, "")</f>
        <v/>
      </c>
      <c r="EB77" s="22"/>
      <c r="EC77" s="22"/>
      <c r="FD77"/>
      <c r="FE77"/>
      <c r="FF77"/>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row>
    <row r="78" spans="1:218" x14ac:dyDescent="0.3">
      <c r="A78" s="7">
        <v>73</v>
      </c>
      <c r="B78" t="str">
        <f>IF(AND('Network Data'!C84 = 0, 'Network Data'!G84 &gt;0), SUBSTITUTE('Network Data'!B84, " ", ""), IF(AND('Network Data'!C84 = 1, 'Network Data'!G84 &gt; 0), SUBSTITUTE('Network Data'!B84&amp;"NLNode", " ",""), ""))</f>
        <v/>
      </c>
      <c r="H78" s="98"/>
      <c r="AE78" t="str">
        <f>IF(AND('Network Data'!C84 = 0, 'Network Data'!G84 &gt;0), SUBSTITUTE('Network Data'!B84, " ", "")&amp;" = "&amp;SUBSTITUTE('Network Data'!G84, ",", "."), "")</f>
        <v/>
      </c>
      <c r="AF78" t="str">
        <f>IF(AND('Network Data'!C84 = 1, 'Network Data'!G84 &gt;0), SUBSTITUTE('Network Data'!B84, " ", "")&amp;"NLNode"&amp;" = "&amp;SUBSTITUTE('Network Data'!G84, ",", "."), "")</f>
        <v/>
      </c>
      <c r="AM78" t="str">
        <f>IF(AND('Network Data'!C84 = 0, 'Network Data'!G84 &gt; 0, 'Network Data'!E84 = 1), SUBSTITUTE('Network Data'!B84, " ", "")&amp;"Input", IF(AND('Network Data'!C84 = 1, 'Network Data'!G84 &gt; 0, 'Network Data'!E84 = 1), SUBSTITUTE('Network Data'!B84, " ", "")&amp;"NLNodeInput",""))</f>
        <v/>
      </c>
      <c r="AN78" t="str">
        <f>IF(AND('Network Data'!C84 = 0, 'Network Data'!G84 &gt; 0, 'Network Data'!F84 = 1), SUBSTITUTE('Network Data'!B84, " ", "")&amp;"Export", IF(AND('Network Data'!C84 = 1, 'Network Data'!G84 &gt; 0, 'Network Data'!F84 = 1), SUBSTITUTE('Network Data'!B84, " ", "")&amp;"NLNodeExport",""))</f>
        <v/>
      </c>
      <c r="AV78" t="str">
        <f>IF(AND('Network Data'!$C$6=1, 'Network Data'!C84 = 0, 'Network Data'!D84=1,'Network Data'!G84&gt;0,'Network Data'!E84=1), SUBSTITUTE('Network Data'!B84," ","")&amp;"_GPP"&amp;" = "&amp;"Flowto("&amp;SUBSTITUTE('Network Data'!B84," ","")&amp;")"&amp;" - "&amp;SUBSTITUTE('Network Data'!B84," ","")&amp;"_IN", IF(AND('Network Data'!$C$6=1, 'Network Data'!C84 = 0, 'Network Data'!D84=1,'Network Data'!G84&gt;0,'Network Data'!E84=0), SUBSTITUTE('Network Data'!B84," ","")&amp;"_GPP"&amp;" = "&amp;"Flowto("&amp;SUBSTITUTE('Network Data'!B84," ","")&amp;")", IF(OR('Network Data'!$C$6=1, 'Network Data'!$C$6=0), IF(AND('Network Data'!C84 = 0,'Network Data'!G84&gt;0,'Network Data'!E84=1), SUBSTITUTE('Network Data'!B84," ","")&amp;"_Q"&amp;" = "&amp;"Flowto("&amp;SUBSTITUTE('Network Data'!B84," ","")&amp;")"&amp;" - "&amp;SUBSTITUTE('Network Data'!B84," ","")&amp;"_IN", IF(AND('Network Data'!C84 = 0,'Network Data'!G84&gt;0,'Network Data'!E84=0), SUBSTITUTE('Network Data'!B84," ","")&amp;"_Q"&amp;" = "&amp;"Flowto("&amp;SUBSTITUTE('Network Data'!B84," ","")&amp;")","")))))</f>
        <v/>
      </c>
      <c r="AZ78" t="str">
        <f>IF(AND('Network Data'!$C$6=1,'Network Data'!$C$7=1,'Network Data'!C84 = 0,'Network Data'!D84 = 1,'Network Data'!G84&gt;0,'Network Data'!F84=1),SUBSTITUTE('Network Data'!B84," ","")&amp;"_NPP"&amp;" = Flowfrom("&amp;SUBSTITUTE('Network Data'!B84," ","")&amp;") - "&amp;SUBSTITUTE('Network Data'!B84," ","")&amp;"_R"&amp;" - "&amp;SUBSTITUTE('Network Data'!B84," ","")&amp;"_U"&amp;" - "&amp;SUBSTITUTE('Network Data'!B84," ","")&amp;"_EX", IF(AND('Network Data'!$C$6=1,'Network Data'!$C$7=0,'Network Data'!C84 = 0,'Network Data'!D84 = 1,'Network Data'!G84&gt;0,'Network Data'!F84=1),SUBSTITUTE('Network Data'!B84," ","")&amp;"_NPP"&amp;" = Flowfrom("&amp;SUBSTITUTE('Network Data'!B84," ","")&amp;") - "&amp;SUBSTITUTE('Network Data'!B84," ","")&amp;"_R - "&amp;SUBSTITUTE('Network Data'!B84," ","")&amp;"_EX", IF(AND('Network Data'!$C$6=0,'Network Data'!$C$7=1,'Network Data'!C84 = 0,'Network Data'!D84 = 1,'Network Data'!G84&gt;0,'Network Data'!F84=0),SUBSTITUTE('Network Data'!B84," ","")&amp;"_NPP"&amp;" = Flowfrom("&amp;SUBSTITUTE('Network Data'!B84," ","")&amp;") - "&amp;SUBSTITUTE('Network Data'!B84," ","")&amp;"_U - "&amp;SUBSTITUTE('Network Data'!B84," ","")&amp;"_EX", IF(AND('Network Data'!$C$6=1,'Network Data'!$C$7=0,'Network Data'!C84 = 0,'Network Data'!D84 = 1,'Network Data'!G84&gt;0,'Network Data'!F84=0),SUBSTITUTE('Network Data'!B84," ","")&amp;"_NPP"&amp;" = Flowfrom("&amp;SUBSTITUTE('Network Data'!B84," ","")&amp;") - "&amp;SUBSTITUTE('Network Data'!B84," ","")&amp;"_R", IF(AND('Network Data'!$C$6=0,'Network Data'!$C$7=0,'Network Data'!C84 = 0,'Network Data'!D84 = 1,'Network Data'!G84&gt;0,'Network Data'!F84=1),SUBSTITUTE('Network Data'!B84," ","")&amp;"_NPP"&amp;" = Flowfrom("&amp;SUBSTITUTE('Network Data'!B84," ","")&amp;") - "&amp;SUBSTITUTE('Network Data'!B84," ","")&amp;"_EX", IF(AND('Network Data'!$C$6=1,'Network Data'!$C$7=1,'Network Data'!C84 = 0,'Network Data'!D84 = 1,'Network Data'!G84&gt;0,'Network Data'!F84=0),SUBSTITUTE('Network Data'!B84," ","")&amp;"_NPP"&amp;" = Flowfrom("&amp;SUBSTITUTE('Network Data'!B84," ","")&amp;") - "&amp;SUBSTITUTE('Network Data'!B84," ","")&amp;"_R"&amp;" - "&amp;SUBSTITUTE('Network Data'!B84," ","")&amp;"_U", IF(AND('Network Data'!$C$6=0,'Network Data'!$C$7=0,'Network Data'!C84 = 0,'Network Data'!D84 = 1,'Network Data'!G84&gt;0,'Network Data'!F84=0),SUBSTITUTE('Network Data'!B84," ","")&amp;"_NPP"&amp;" = Flowfrom("&amp;SUBSTITUTE('Network Data'!B84," ","")&amp;") ", IF(AND('Network Data'!$C$6=1,'Network Data'!$C$7=1,'Network Data'!C84 = 0,'Network Data'!D84 = 0,'Network Data'!G84&gt;0,'Network Data'!F84=1),SUBSTITUTE('Network Data'!B84," ","")&amp;"_P"&amp;" = Flowfrom("&amp;SUBSTITUTE('Network Data'!B84," ","")&amp;") - "&amp;SUBSTITUTE('Network Data'!B84," ","")&amp;"_R"&amp;" - "&amp;SUBSTITUTE('Network Data'!B84," ","")&amp;"_U"&amp;" - "&amp;SUBSTITUTE('Network Data'!B84," ","")&amp;"_EX", IF(AND('Network Data'!$C$6=1,'Network Data'!$C$7=0,'Network Data'!C84 = 0,'Network Data'!D84 = 0,'Network Data'!G84&gt;0,'Network Data'!F84=1),SUBSTITUTE('Network Data'!B84," ","")&amp;"_P"&amp;" = Flowfrom("&amp;SUBSTITUTE('Network Data'!B84," ","")&amp;") - "&amp;SUBSTITUTE('Network Data'!B84," ","")&amp;"_R - "&amp;SUBSTITUTE('Network Data'!B84," ","")&amp;"_EX", IF(AND('Network Data'!$C$6=0,'Network Data'!$C$7=1,'Network Data'!C84 = 0,'Network Data'!D84 = 0,'Network Data'!G84&gt;0,'Network Data'!F84=0),SUBSTITUTE('Network Data'!B84," ","")&amp;"_P"&amp;" = Flowfrom("&amp;SUBSTITUTE('Network Data'!B84," ","")&amp;") - "&amp;SUBSTITUTE('Network Data'!B84," ","")&amp;"_U - "&amp;SUBSTITUTE('Network Data'!B84," ","")&amp;"_EX", IF(AND('Network Data'!$C$6=1,'Network Data'!$C$7=0,'Network Data'!C84 = 0,'Network Data'!D84 = 0,'Network Data'!G84&gt;0,'Network Data'!F84=0),SUBSTITUTE('Network Data'!B84," ","")&amp;"_P"&amp;" = Flowfrom("&amp;SUBSTITUTE('Network Data'!B84," ","")&amp;") - "&amp;SUBSTITUTE('Network Data'!B84," ","")&amp;"_R", IF(AND('Network Data'!$C$6=0,'Network Data'!$C$7=0,'Network Data'!C84 = 0,'Network Data'!D84 = 0,'Network Data'!G84&gt;0,'Network Data'!F84=1),SUBSTITUTE('Network Data'!B84," ","")&amp;"_P"&amp;" = Flowfrom("&amp;SUBSTITUTE('Network Data'!B84," ","")&amp;") - "&amp;SUBSTITUTE('Network Data'!B84," ","")&amp;"_EX", IF(AND('Network Data'!$C$6=1,'Network Data'!$C$7=1,'Network Data'!C84 = 0,'Network Data'!D84 = 0,'Network Data'!G84&gt;0,'Network Data'!F84=0),SUBSTITUTE('Network Data'!B84," ","")&amp;"_P"&amp;" = Flowfrom("&amp;SUBSTITUTE('Network Data'!B84," ","")&amp;") - "&amp;SUBSTITUTE('Network Data'!B84," ","")&amp;"_R"&amp;" - "&amp;SUBSTITUTE('Network Data'!B84," ","")&amp;"_U", IF(AND('Network Data'!$C$6=0,'Network Data'!$C$7=0,'Network Data'!C84 = 0,'Network Data'!D84 = 0,'Network Data'!G84&gt;0,'Network Data'!F84=0),SUBSTITUTE('Network Data'!B84," ","")&amp;"_P"&amp;" = Flowfrom("&amp;SUBSTITUTE('Network Data'!B84," ","")&amp;") ", ""))))))))))))))</f>
        <v/>
      </c>
      <c r="BD78" t="str">
        <f>IF(AND('Network Data'!$C$6=1,'Network Data'!$C$7=1,'Network Data'!C84 = 0, 'Network Data'!D84=1,'Network Data'!F84=1,'Network Data'!G84&gt;0), SUBSTITUTE('Network Data'!B84," ","")&amp;"_U"&amp;" = Flowto("&amp;SUBSTITUTE('Network Data'!B84," ","")&amp;") - "&amp;SUBSTITUTE('Network Data'!B84," ","")&amp;"_NPP"&amp;" - "&amp;SUBSTITUTE('Network Data'!B84," ","")&amp;"_R"&amp;" - "&amp;SUBSTITUTE('Network Data'!B84," ","")&amp;"_EX", IF(AND('Network Data'!$C$6=0,'Network Data'!$C$7=1,'Network Data'!C84 = 0, 'Network Data'!D84=1,'Network Data'!F84=1,'Network Data'!G84&gt;0), SUBSTITUTE('Network Data'!B84," ","")&amp;"_U"&amp;" = Flowto("&amp;SUBSTITUTE('Network Data'!B84," ","")&amp;") - "&amp;SUBSTITUTE('Network Data'!B84," ","")&amp;"_P"&amp;" - "&amp;SUBSTITUTE('Network Data'!B84," ","")&amp;"_EX", IF(AND('Network Data'!$C$6=0,'Network Data'!$C$7=1,'Network Data'!C84 = 0, 'Network Data'!D84=1,'Network Data'!F84=0,'Network Data'!G84&gt;0), SUBSTITUTE('Network Data'!B84," ","")&amp;"_U"&amp;" = Flowto("&amp;SUBSTITUTE('Network Data'!B84," ","")&amp;") - "&amp;SUBSTITUTE('Network Data'!B84," ","")&amp;"_P",IF(AND('Network Data'!$C$6=1,'Network Data'!$C$7=1,'Network Data'!C84 = 0, 'Network Data'!D84=0,'Network Data'!F84=1,'Network Data'!G84&gt;0), SUBSTITUTE('Network Data'!B84," ","")&amp;"_U"&amp;" = Flowto("&amp;SUBSTITUTE('Network Data'!B84," ","")&amp;") - "&amp;SUBSTITUTE('Network Data'!B84," ","")&amp;"_P"&amp;" - "&amp;SUBSTITUTE('Network Data'!B84," ","")&amp;"_R"&amp;" - "&amp;SUBSTITUTE('Network Data'!B84," ","")&amp;"_EX", IF(AND('Network Data'!$C$6=0,'Network Data'!$C$7=1,'Network Data'!C84 = 0, 'Network Data'!D84=0,'Network Data'!F84=1,'Network Data'!G84&gt;0), SUBSTITUTE('Network Data'!B84," ","")&amp;"_U"&amp;" = Flowto("&amp;SUBSTITUTE('Network Data'!B84," ","")&amp;") - "&amp;SUBSTITUTE('Network Data'!B84," ","")&amp;"_P"&amp;" - "&amp;SUBSTITUTE('Network Data'!B84," ","")&amp;"_EX", IF(AND('Network Data'!$C$6=0,'Network Data'!$C$7=1,'Network Data'!C84 = 0, 'Network Data'!D84=0,'Network Data'!F84=0,'Network Data'!G84&gt;0), SUBSTITUTE('Network Data'!B84," ","")&amp;"_U"&amp;" = Flowto("&amp;SUBSTITUTE('Network Data'!B84," ","")&amp;") - "&amp;SUBSTITUTE('Network Data'!B84," ","")&amp;"_P",IF(AND('Network Data'!$C$6=1,'Network Data'!$C$7=1,'Network Data'!C84 = 0, 'Network Data'!D84=0,'Network Data'!F84=0,'Network Data'!G84&gt;0), SUBSTITUTE('Network Data'!B84," ","")&amp;"_U"&amp;" = Flowto("&amp;SUBSTITUTE('Network Data'!B84," ","")&amp;") - "&amp;SUBSTITUTE('Network Data'!B84," ","")&amp;"_P - "&amp;SUBSTITUTE('Network Data'!B84," ","")&amp;"_R","")))))))</f>
        <v/>
      </c>
      <c r="BH78" t="str">
        <f>IF(AND('Network Data'!$C$6 = 1, 'Network Data'!C84 = 0, 'Network Data'!D84 = 0,'Network Data'!G84 &gt; 0, 'Network Data'!T84 &gt; 0),SUBSTITUTE('Network Data'!B84," ","")&amp;"_AE"&amp;" = "&amp;SUBSTITUTE('Network Data'!B84," ","")&amp;"_P"&amp;" + "&amp;SUBSTITUTE('Network Data'!B84," ","")&amp;"_R", IF(AND('Network Data'!$C$6 = 0, 'Network Data'!C84 = 0, 'Network Data'!D84 = 0,'Network Data'!G84 &gt; 0, 'Network Data'!T84 &gt; 0),SUBSTITUTE('Network Data'!B84," ","")&amp;" = "&amp;SUBSTITUTE('Network Data'!B84," ","")&amp;"_P",IF(AND('Network Data'!$C$6 = 1, 'Network Data'!C84 = 0, 'Network Data'!D84 = 0,'Network Data'!G84 &gt; 0, 'Network Data'!U84 &gt; 0),SUBSTITUTE('Network Data'!B84," ","")&amp;"_AE"&amp;" = "&amp;SUBSTITUTE('Network Data'!B84," ","")&amp;"_P"&amp;" + "&amp;SUBSTITUTE('Network Data'!B84," ","")&amp;"_R", IF(AND('Network Data'!$C$6 = 0, 'Network Data'!C84 = 0, 'Network Data'!D84 = 0,'Network Data'!G84 &gt; 0, 'Network Data'!U84 &gt; 0),SUBSTITUTE('Network Data'!B84," ","")&amp;" = "&amp;SUBSTITUTE('Network Data'!B84," ","")&amp;"_P",""))))</f>
        <v/>
      </c>
      <c r="BL78" t="str">
        <f xml:space="preserve"> IF('Network Data'!W84 &gt; 0, 'Network Data'!W84, "")</f>
        <v/>
      </c>
      <c r="BR78" t="str">
        <f>IF('Network Data'!V84&gt;0,SUBSTITUTE('Network Data'!V84, ",",""),"")</f>
        <v/>
      </c>
      <c r="BZ78" t="str">
        <f>IF(AND('Network Data'!$C$6=1,'Network Data'!C84=0,'Network Data'!D84=1,'Network Data'!G84&gt;0),SUBSTITUTE('Network Data'!B84," ","")&amp;"_GPP: CO2 -&gt; "&amp;SUBSTITUTE('Network Data'!B84," ",""),"")</f>
        <v/>
      </c>
      <c r="CB78" s="98"/>
      <c r="CD78" t="str">
        <f>IF(AND('Network Data'!$C$6 = 1,'Network Data'!C84 = 0, 'Network Data'!D84 = 1, 'Network Data'!G84 &gt; 0), SUBSTITUTE('Network Data'!B84, " ", "")&amp;"_R: "&amp;SUBSTITUTE('Network Data'!B84, " ", "")&amp;" -&gt; CO2", "")</f>
        <v/>
      </c>
      <c r="CE78" t="str">
        <f>IF(AND('Network Data'!$C$6 = 1,'Network Data'!C84 = 0, 'Network Data'!D84 = 0, 'Network Data'!G84 &gt; 0), SUBSTITUTE('Network Data'!B84, " ", "")&amp;"_R: "&amp;SUBSTITUTE('Network Data'!B84, " ", "")&amp;" -&gt; CO2", "")</f>
        <v/>
      </c>
      <c r="CG78" s="98"/>
      <c r="CI78" t="str">
        <f>IF(AND('Network Data'!C84 = 1, 'Network Data'!E84 = 1, 'Network Data'!G84 &gt; 0), SUBSTITUTE('Network Data'!B84, " ", "")&amp;"NLNode_IN: "&amp;SUBSTITUTE('Network Data'!B84, " ", "")&amp;"NLNodeInput -&gt; "&amp;SUBSTITUTE('Network Data'!B84, ",", "")&amp;"NLNode", IF(AND('Network Data'!C84 = 0, 'Network Data'!E84 = 1, 'Network Data'!G84 &gt; 0), SUBSTITUTE('Network Data'!B84, " ", "")&amp;"_IN: "&amp;SUBSTITUTE('Network Data'!B84, " ", "")&amp;"Input -&gt; "&amp;SUBSTITUTE('Network Data'!B84, ",", ""),""))</f>
        <v/>
      </c>
      <c r="CK78" s="98"/>
      <c r="CM78" t="str">
        <f>IF(AND('Network Data'!C84 = 1, 'Network Data'!F84 = 1, 'Network Data'!G84 &gt; 0), SUBSTITUTE('Network Data'!B84, " ", "")&amp;"NLNode_EX: "&amp;SUBSTITUTE('Network Data'!B84, " ", "")&amp;"NLNode -&gt; "&amp;SUBSTITUTE('Network Data'!B84, ",", "")&amp;"NLNodeExport", IF(AND('Network Data'!C84 = 0, 'Network Data'!F84 = 1, 'Network Data'!G84 &gt; 0), SUBSTITUTE('Network Data'!B84, " ", "")&amp;"_EX: "&amp;SUBSTITUTE('Network Data'!B84, " ", "")&amp;" -&gt; "&amp;SUBSTITUTE('Network Data'!B84, ",", "")&amp;"Export",""))</f>
        <v/>
      </c>
      <c r="CP78" t="str">
        <f>IF(AND('Network Data'!$C$6=1, 'Network Data'!C84=0,'Network Data'!D84=1,'Network Data'!G84&gt;0, 'Network Data'!L84&gt;0), SUBSTITUTE('Network Data'!B84," ",".")&amp;"_GPP &gt; "&amp;SUBSTITUTE('Network Data'!L84," ","."), IF(AND('Network Data'!$C$6=1, 'Network Data'!C84=0,'Network Data'!D84=0,'Network Data'!G84&gt;0, 'Network Data'!L84&gt;0), SUBSTITUTE('Network Data'!B84," ",".")&amp;"Q &gt; "&amp;SUBSTITUTE('Network Data'!L84," ","."), IF(AND('Network Data'!$C$6=0, 'Network Data'!C84=0,'Network Data'!D84=0,'Network Data'!G84&gt;0, 'Network Data'!L84&gt;0), SUBSTITUTE('Network Data'!B84," ",".")&amp;"Q &gt; "&amp;SUBSTITUTE('Network Data'!L84," ","."),"")))</f>
        <v/>
      </c>
      <c r="CQ78" t="str">
        <f>IF(AND('Network Data'!$C$6=1, 'Network Data'!C84=0,'Network Data'!D84=0,'Network Data'!G84&gt;0, 'Network Data'!L84&gt;0), SUBSTITUTE('Network Data'!B84," ",".")&amp;"Q &gt; "&amp;SUBSTITUTE('Network Data'!L84," ","."), IF(AND('Network Data'!$C$6=0, 'Network Data'!C84=0,'Network Data'!D84=0,'Network Data'!G84&gt;0, 'Network Data'!L84&gt;0), SUBSTITUTE('Network Data'!B84," ",".")&amp;"Q &gt; "&amp;SUBSTITUTE('Network Data'!L84," ","."),""))</f>
        <v/>
      </c>
      <c r="CR78" t="str">
        <f>IF(AND('Network Data'!$C$6=1, 'Network Data'!C84=0,'Network Data'!D84=1,'Network Data'!G84&gt;0, 'Network Data'!M84&gt;0), SUBSTITUTE('Network Data'!B84," ",".")&amp;"_GPP &lt; "&amp;SUBSTITUTE('Network Data'!M84," ","."),"")</f>
        <v/>
      </c>
      <c r="CS78" t="str">
        <f>IF(AND('Network Data'!$C$6=1, 'Network Data'!C84=0,'Network Data'!D84=0,'Network Data'!G84&gt;0, 'Network Data'!M84&gt;0), SUBSTITUTE('Network Data'!B84," ",".")&amp;"Q &lt; "&amp;SUBSTITUTE('Network Data'!M84," ","."),IF(AND('Network Data'!$C$6=0, 'Network Data'!C84=0,'Network Data'!D84=0,'Network Data'!G84&gt;0, 'Network Data'!M84&gt;0), SUBSTITUTE('Network Data'!B84," ",".")&amp;"Q &lt; "&amp;SUBSTITUTE('Network Data'!M84," ","."),""))</f>
        <v/>
      </c>
      <c r="CT78" t="str">
        <f>IF('Network Data'!M84&lt;'Network Data'!L84, "Warning, incompatible constraint", "" )</f>
        <v/>
      </c>
      <c r="CU78" t="str">
        <f>IF(AND('Network Data'!$C$6=1, 'Network Data'!C84 = 0, 'Network Data'!D84 = 1, 'Network Data'!G84 &gt; 0, 'Network Data'!N84&gt;0), SUBSTITUTE('Network Data'!B84, " ", ".")&amp;"_NPP"&amp;" &gt; "&amp;SUBSTITUTE('Network Data'!N84, ",","."), "")</f>
        <v/>
      </c>
      <c r="CV78" t="str">
        <f>IF(AND('Network Data'!$C$6=1, 'Network Data'!C84 = 0, 'Network Data'!D84 = 0, 'Network Data'!G84 &gt; 0, 'Network Data'!N84&gt;0), SUBSTITUTE('Network Data'!B84, " ", ".")&amp;"_P"&amp;" &gt; "&amp;SUBSTITUTE('Network Data'!N84, ",","."), IF(AND('Network Data'!$C$6=0, 'Network Data'!C84 = 0, 'Network Data'!G84 &gt; 0, 'Network Data'!N84&gt;0), SUBSTITUTE('Network Data'!B84, " ", ".")&amp;"_P"&amp;" &gt; "&amp;SUBSTITUTE('Network Data'!N84, ",","."),""))</f>
        <v/>
      </c>
      <c r="CW78" t="str">
        <f>IF(AND('Network Data'!$C$6=1, 'Network Data'!C84 = 0, 'Network Data'!D84 = 1, 'Network Data'!G84 &gt; 0, 'Network Data'!O84&gt;0), SUBSTITUTE('Network Data'!B84, " ", ".")&amp;"_NPP"&amp;" &lt; "&amp;SUBSTITUTE('Network Data'!O84, ",","."), "")</f>
        <v/>
      </c>
      <c r="CX78" t="str">
        <f>IF(AND('Network Data'!$C$6=1, 'Network Data'!C84 = 0, 'Network Data'!D84 = 0, 'Network Data'!G84 &gt; 0, 'Network Data'!O84&gt;0), SUBSTITUTE('Network Data'!B84, " ", ".")&amp;"_P"&amp;" &lt; "&amp;SUBSTITUTE('Network Data'!O84, ",","."), IF(AND('Network Data'!$C$6=0, 'Network Data'!C84 = 0, 'Network Data'!G84 &gt; 0, 'Network Data'!O84&gt;0), SUBSTITUTE('Network Data'!B84, " ", ".")&amp;"_P"&amp;" &lt; "&amp;SUBSTITUTE('Network Data'!O84, ",","."),""))</f>
        <v/>
      </c>
      <c r="CY78" t="str">
        <f>IF('Network Data'!O84&lt;'Network Data'!N84, "Warning, incompatible constraint", "" )</f>
        <v/>
      </c>
      <c r="CZ78" t="str">
        <f>IF(AND('Network Data'!$C$6 = 1, 'Network Data'!C84 = 0, 'Network Data'!D84 = 1, 'Network Data'!G84 &gt; 0, 'Network Data'!P84 &gt; 0), SUBSTITUTE('Network Data'!B84, " ", ".")&amp;"_R &gt; "&amp;SUBSTITUTE('Network Data'!P84, ",","."),"")</f>
        <v/>
      </c>
      <c r="DA78" t="str">
        <f>IF(AND('Network Data'!$C$6 = 1, 'Network Data'!C84 = 0, 'Network Data'!D84 = 0, 'Network Data'!G84 &gt; 0, 'Network Data'!P84 &gt; 0), SUBSTITUTE('Network Data'!B84, " ", ".")&amp;"_R &gt; "&amp;SUBSTITUTE('Network Data'!P84, ",","."),"")</f>
        <v/>
      </c>
      <c r="DB78" t="str">
        <f>IF(AND('Network Data'!$C$6 = 1, 'Network Data'!C84 = 0, 'Network Data'!D84 = 1, 'Network Data'!G84 &gt; 0, 'Network Data'!Q84 &gt; 0), SUBSTITUTE('Network Data'!B84, " ", ".")&amp;"_R &lt; "&amp;SUBSTITUTE('Network Data'!Q84, ",","."),"")</f>
        <v/>
      </c>
      <c r="DC78" t="str">
        <f>IF(AND('Network Data'!$C$6 = 1, 'Network Data'!C84 = 0, 'Network Data'!D84 = 0, 'Network Data'!G84 &gt; 0, 'Network Data'!Q84 &gt; 0), SUBSTITUTE('Network Data'!B84, " ", ".")&amp;"_R &lt; "&amp;SUBSTITUTE('Network Data'!Q84, ",","."),"")</f>
        <v/>
      </c>
      <c r="DD78" t="str">
        <f>IF(AND('Network Data'!$C$7 = 1, 'Network Data'!C84 = 0, 'Network Data'!D84 =1, 'Network Data'!G84 &gt; 0, 'Network Data'!R84 &gt; 0), SUBSTITUTE('Network Data'!B84, ",",".")&amp;"_U &gt; "&amp;SUBSTITUTE('Network Data'!R84, ",","."),"")</f>
        <v/>
      </c>
      <c r="DE78" t="str">
        <f>IF(AND('Network Data'!$C$7 = 1, 'Network Data'!C84 = 0, 'Network Data'!D84 =0, 'Network Data'!G84 &gt; 0, 'Network Data'!R84 &gt; 0), SUBSTITUTE('Network Data'!B84, ",",".")&amp;"_U &gt; "&amp;SUBSTITUTE('Network Data'!R84, ",","."),"")</f>
        <v/>
      </c>
      <c r="DF78" t="str">
        <f>IF(AND('Network Data'!$C$7 = 1, 'Network Data'!C84 = 0, 'Network Data'!D84 = 1, 'Network Data'!G84 &gt; 0, 'Network Data'!S84 &gt; 0), SUBSTITUTE('Network Data'!B84, ",",".")&amp;"_U &lt; "&amp;SUBSTITUTE('Network Data'!S84, ",","."),"")</f>
        <v/>
      </c>
      <c r="DG78" t="str">
        <f>IF(AND('Network Data'!$C$7 = 1, 'Network Data'!C84 = 0, 'Network Data'!D84 = 0, 'Network Data'!G84 &gt; 0, 'Network Data'!S84 &gt; 0), SUBSTITUTE('Network Data'!B84, ",",".")&amp;"_U &lt; "&amp;SUBSTITUTE('Network Data'!S84, ",","."),"")</f>
        <v/>
      </c>
      <c r="DJ78" t="str">
        <f>IF(AND('Network Data'!C84 = 0, 'Network Data'!E84 = 1,'Network Data'!G84 &gt; 0, 'Network Data'!H84 &gt; 0), SUBSTITUTE('Network Data'!B84, " ", ".")&amp;"_IN &gt; "&amp;SUBSTITUTE('Network Data'!H84,",","."), IF(AND('Network Data'!C84 = 1, 'Network Data'!E84 = 1,'Network Data'!G84 &gt; 0, 'Network Data'!H84 &gt; 0), SUBSTITUTE('Network Data'!B84, " ", ".")&amp;"NLNode_IN &gt; "&amp;SUBSTITUTE('Network Data'!H84,",","."), ""))</f>
        <v/>
      </c>
      <c r="DL78" t="str">
        <f>IF(AND('Network Data'!C84 = 0, 'Network Data'!E84 = 1,'Network Data'!G84 &gt; 0, 'Network Data'!I84 &gt; 0), SUBSTITUTE('Network Data'!B84, " ", ".")&amp;"_IN &lt; "&amp;SUBSTITUTE('Network Data'!I84,",","."), IF(AND('Network Data'!C84 = 1, 'Network Data'!E84 = 1,'Network Data'!G84 &gt; 0, 'Network Data'!H84 &gt; 0), SUBSTITUTE('Network Data'!B84, " ", ".")&amp;"NLNode_IN &lt; "&amp;SUBSTITUTE('Network Data'!I84,",","."), ""))</f>
        <v/>
      </c>
      <c r="DP78" t="str">
        <f>IF(AND('Network Data'!C84 = 0, 'Network Data'!F84 = 1,'Network Data'!G84 &gt; 0, 'Network Data'!J84 &gt; 0), SUBSTITUTE('Network Data'!B84, " ", ".")&amp;"_EX &gt; "&amp;SUBSTITUTE('Network Data'!J84,",","."), IF(AND('Network Data'!C84 = 1, 'Network Data'!F84 = 1,'Network Data'!G84 &gt; 0, 'Network Data'!J84 &gt; 0), SUBSTITUTE('Network Data'!B84, " ", ".")&amp;"NLNode_EX &gt; "&amp;SUBSTITUTE('Network Data'!J84,",","."), ""))</f>
        <v/>
      </c>
      <c r="DR78" t="str">
        <f>IF(AND('Network Data'!C84 = 0, 'Network Data'!F84 = 1,'Network Data'!G84 &gt; 0, 'Network Data'!K84 &gt; 0), SUBSTITUTE('Network Data'!B84, " ", ".")&amp;"_EX &lt; "&amp;SUBSTITUTE('Network Data'!K84,",","."), IF(AND('Network Data'!C84 = 1, 'Network Data'!F84 = 1,'Network Data'!G84 &gt; 0, 'Network Data'!K84 &gt; 0), SUBSTITUTE('Network Data'!B84, " ", ".")&amp;"NLNode_EX &lt; "&amp;SUBSTITUTE('Network Data'!K84,",","."), ""))</f>
        <v/>
      </c>
      <c r="DV78" t="str">
        <f>IF(AND('Network Data'!C84=0, 'Network Data'!D84=0, 'Network Data'!G84&gt;0, 'Network Data'!T84&gt;0), SUBSTITUTE('Network Data'!B84," ",".")&amp;"_AE &gt; "&amp;SUBSTITUTE('Network Data'!T84,",","."),"")</f>
        <v/>
      </c>
      <c r="DW78" t="str">
        <f>IF(AND('Network Data'!C84=0, 'Network Data'!D84=0, 'Network Data'!G84&gt;0, 'Network Data'!U84&gt;0), SUBSTITUTE('Network Data'!B84," ",".")&amp;"_AE &lt; "&amp;SUBSTITUTE('Network Data'!U84,",","."),"")</f>
        <v/>
      </c>
      <c r="EA78" t="str">
        <f>IF(AND('Network Data'!X84 &gt;0), 'Network Data'!X84, "")</f>
        <v/>
      </c>
      <c r="EB78" s="22"/>
      <c r="EC78" s="22"/>
      <c r="FD78"/>
      <c r="FE78"/>
      <c r="FF78"/>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row>
    <row r="79" spans="1:218" x14ac:dyDescent="0.3">
      <c r="A79" s="7">
        <v>74</v>
      </c>
      <c r="B79" t="str">
        <f>IF(AND('Network Data'!C85 = 0, 'Network Data'!G85 &gt;0), SUBSTITUTE('Network Data'!B85, " ", ""), IF(AND('Network Data'!C85 = 1, 'Network Data'!G85 &gt; 0), SUBSTITUTE('Network Data'!B85&amp;"NLNode", " ",""), ""))</f>
        <v/>
      </c>
      <c r="H79" s="98"/>
      <c r="AE79" t="str">
        <f>IF(AND('Network Data'!C85 = 0, 'Network Data'!G85 &gt;0), SUBSTITUTE('Network Data'!B85, " ", "")&amp;" = "&amp;SUBSTITUTE('Network Data'!G85, ",", "."), "")</f>
        <v/>
      </c>
      <c r="AF79" t="str">
        <f>IF(AND('Network Data'!C85 = 1, 'Network Data'!G85 &gt;0), SUBSTITUTE('Network Data'!B85, " ", "")&amp;"NLNode"&amp;" = "&amp;SUBSTITUTE('Network Data'!G85, ",", "."), "")</f>
        <v/>
      </c>
      <c r="AM79" t="str">
        <f>IF(AND('Network Data'!C85 = 0, 'Network Data'!G85 &gt; 0, 'Network Data'!E85 = 1), SUBSTITUTE('Network Data'!B85, " ", "")&amp;"Input", IF(AND('Network Data'!C85 = 1, 'Network Data'!G85 &gt; 0, 'Network Data'!E85 = 1), SUBSTITUTE('Network Data'!B85, " ", "")&amp;"NLNodeInput",""))</f>
        <v/>
      </c>
      <c r="AN79" t="str">
        <f>IF(AND('Network Data'!C85 = 0, 'Network Data'!G85 &gt; 0, 'Network Data'!F85 = 1), SUBSTITUTE('Network Data'!B85, " ", "")&amp;"Export", IF(AND('Network Data'!C85 = 1, 'Network Data'!G85 &gt; 0, 'Network Data'!F85 = 1), SUBSTITUTE('Network Data'!B85, " ", "")&amp;"NLNodeExport",""))</f>
        <v/>
      </c>
      <c r="AV79" t="str">
        <f>IF(AND('Network Data'!$C$6=1, 'Network Data'!C85 = 0, 'Network Data'!D85=1,'Network Data'!G85&gt;0,'Network Data'!E85=1), SUBSTITUTE('Network Data'!B85," ","")&amp;"_GPP"&amp;" = "&amp;"Flowto("&amp;SUBSTITUTE('Network Data'!B85," ","")&amp;")"&amp;" - "&amp;SUBSTITUTE('Network Data'!B85," ","")&amp;"_IN", IF(AND('Network Data'!$C$6=1, 'Network Data'!C85 = 0, 'Network Data'!D85=1,'Network Data'!G85&gt;0,'Network Data'!E85=0), SUBSTITUTE('Network Data'!B85," ","")&amp;"_GPP"&amp;" = "&amp;"Flowto("&amp;SUBSTITUTE('Network Data'!B85," ","")&amp;")", IF(OR('Network Data'!$C$6=1, 'Network Data'!$C$6=0), IF(AND('Network Data'!C85 = 0,'Network Data'!G85&gt;0,'Network Data'!E85=1), SUBSTITUTE('Network Data'!B85," ","")&amp;"_Q"&amp;" = "&amp;"Flowto("&amp;SUBSTITUTE('Network Data'!B85," ","")&amp;")"&amp;" - "&amp;SUBSTITUTE('Network Data'!B85," ","")&amp;"_IN", IF(AND('Network Data'!C85 = 0,'Network Data'!G85&gt;0,'Network Data'!E85=0), SUBSTITUTE('Network Data'!B85," ","")&amp;"_Q"&amp;" = "&amp;"Flowto("&amp;SUBSTITUTE('Network Data'!B85," ","")&amp;")","")))))</f>
        <v/>
      </c>
      <c r="AZ79" t="str">
        <f>IF(AND('Network Data'!$C$6=1,'Network Data'!$C$7=1,'Network Data'!C85 = 0,'Network Data'!D85 = 1,'Network Data'!G85&gt;0,'Network Data'!F85=1),SUBSTITUTE('Network Data'!B85," ","")&amp;"_NPP"&amp;" = Flowfrom("&amp;SUBSTITUTE('Network Data'!B85," ","")&amp;") - "&amp;SUBSTITUTE('Network Data'!B85," ","")&amp;"_R"&amp;" - "&amp;SUBSTITUTE('Network Data'!B85," ","")&amp;"_U"&amp;" - "&amp;SUBSTITUTE('Network Data'!B85," ","")&amp;"_EX", IF(AND('Network Data'!$C$6=1,'Network Data'!$C$7=0,'Network Data'!C85 = 0,'Network Data'!D85 = 1,'Network Data'!G85&gt;0,'Network Data'!F85=1),SUBSTITUTE('Network Data'!B85," ","")&amp;"_NPP"&amp;" = Flowfrom("&amp;SUBSTITUTE('Network Data'!B85," ","")&amp;") - "&amp;SUBSTITUTE('Network Data'!B85," ","")&amp;"_R - "&amp;SUBSTITUTE('Network Data'!B85," ","")&amp;"_EX", IF(AND('Network Data'!$C$6=0,'Network Data'!$C$7=1,'Network Data'!C85 = 0,'Network Data'!D85 = 1,'Network Data'!G85&gt;0,'Network Data'!F85=0),SUBSTITUTE('Network Data'!B85," ","")&amp;"_NPP"&amp;" = Flowfrom("&amp;SUBSTITUTE('Network Data'!B85," ","")&amp;") - "&amp;SUBSTITUTE('Network Data'!B85," ","")&amp;"_U - "&amp;SUBSTITUTE('Network Data'!B85," ","")&amp;"_EX", IF(AND('Network Data'!$C$6=1,'Network Data'!$C$7=0,'Network Data'!C85 = 0,'Network Data'!D85 = 1,'Network Data'!G85&gt;0,'Network Data'!F85=0),SUBSTITUTE('Network Data'!B85," ","")&amp;"_NPP"&amp;" = Flowfrom("&amp;SUBSTITUTE('Network Data'!B85," ","")&amp;") - "&amp;SUBSTITUTE('Network Data'!B85," ","")&amp;"_R", IF(AND('Network Data'!$C$6=0,'Network Data'!$C$7=0,'Network Data'!C85 = 0,'Network Data'!D85 = 1,'Network Data'!G85&gt;0,'Network Data'!F85=1),SUBSTITUTE('Network Data'!B85," ","")&amp;"_NPP"&amp;" = Flowfrom("&amp;SUBSTITUTE('Network Data'!B85," ","")&amp;") - "&amp;SUBSTITUTE('Network Data'!B85," ","")&amp;"_EX", IF(AND('Network Data'!$C$6=1,'Network Data'!$C$7=1,'Network Data'!C85 = 0,'Network Data'!D85 = 1,'Network Data'!G85&gt;0,'Network Data'!F85=0),SUBSTITUTE('Network Data'!B85," ","")&amp;"_NPP"&amp;" = Flowfrom("&amp;SUBSTITUTE('Network Data'!B85," ","")&amp;") - "&amp;SUBSTITUTE('Network Data'!B85," ","")&amp;"_R"&amp;" - "&amp;SUBSTITUTE('Network Data'!B85," ","")&amp;"_U", IF(AND('Network Data'!$C$6=0,'Network Data'!$C$7=0,'Network Data'!C85 = 0,'Network Data'!D85 = 1,'Network Data'!G85&gt;0,'Network Data'!F85=0),SUBSTITUTE('Network Data'!B85," ","")&amp;"_NPP"&amp;" = Flowfrom("&amp;SUBSTITUTE('Network Data'!B85," ","")&amp;") ", IF(AND('Network Data'!$C$6=1,'Network Data'!$C$7=1,'Network Data'!C85 = 0,'Network Data'!D85 = 0,'Network Data'!G85&gt;0,'Network Data'!F85=1),SUBSTITUTE('Network Data'!B85," ","")&amp;"_P"&amp;" = Flowfrom("&amp;SUBSTITUTE('Network Data'!B85," ","")&amp;") - "&amp;SUBSTITUTE('Network Data'!B85," ","")&amp;"_R"&amp;" - "&amp;SUBSTITUTE('Network Data'!B85," ","")&amp;"_U"&amp;" - "&amp;SUBSTITUTE('Network Data'!B85," ","")&amp;"_EX", IF(AND('Network Data'!$C$6=1,'Network Data'!$C$7=0,'Network Data'!C85 = 0,'Network Data'!D85 = 0,'Network Data'!G85&gt;0,'Network Data'!F85=1),SUBSTITUTE('Network Data'!B85," ","")&amp;"_P"&amp;" = Flowfrom("&amp;SUBSTITUTE('Network Data'!B85," ","")&amp;") - "&amp;SUBSTITUTE('Network Data'!B85," ","")&amp;"_R - "&amp;SUBSTITUTE('Network Data'!B85," ","")&amp;"_EX", IF(AND('Network Data'!$C$6=0,'Network Data'!$C$7=1,'Network Data'!C85 = 0,'Network Data'!D85 = 0,'Network Data'!G85&gt;0,'Network Data'!F85=0),SUBSTITUTE('Network Data'!B85," ","")&amp;"_P"&amp;" = Flowfrom("&amp;SUBSTITUTE('Network Data'!B85," ","")&amp;") - "&amp;SUBSTITUTE('Network Data'!B85," ","")&amp;"_U - "&amp;SUBSTITUTE('Network Data'!B85," ","")&amp;"_EX", IF(AND('Network Data'!$C$6=1,'Network Data'!$C$7=0,'Network Data'!C85 = 0,'Network Data'!D85 = 0,'Network Data'!G85&gt;0,'Network Data'!F85=0),SUBSTITUTE('Network Data'!B85," ","")&amp;"_P"&amp;" = Flowfrom("&amp;SUBSTITUTE('Network Data'!B85," ","")&amp;") - "&amp;SUBSTITUTE('Network Data'!B85," ","")&amp;"_R", IF(AND('Network Data'!$C$6=0,'Network Data'!$C$7=0,'Network Data'!C85 = 0,'Network Data'!D85 = 0,'Network Data'!G85&gt;0,'Network Data'!F85=1),SUBSTITUTE('Network Data'!B85," ","")&amp;"_P"&amp;" = Flowfrom("&amp;SUBSTITUTE('Network Data'!B85," ","")&amp;") - "&amp;SUBSTITUTE('Network Data'!B85," ","")&amp;"_EX", IF(AND('Network Data'!$C$6=1,'Network Data'!$C$7=1,'Network Data'!C85 = 0,'Network Data'!D85 = 0,'Network Data'!G85&gt;0,'Network Data'!F85=0),SUBSTITUTE('Network Data'!B85," ","")&amp;"_P"&amp;" = Flowfrom("&amp;SUBSTITUTE('Network Data'!B85," ","")&amp;") - "&amp;SUBSTITUTE('Network Data'!B85," ","")&amp;"_R"&amp;" - "&amp;SUBSTITUTE('Network Data'!B85," ","")&amp;"_U", IF(AND('Network Data'!$C$6=0,'Network Data'!$C$7=0,'Network Data'!C85 = 0,'Network Data'!D85 = 0,'Network Data'!G85&gt;0,'Network Data'!F85=0),SUBSTITUTE('Network Data'!B85," ","")&amp;"_P"&amp;" = Flowfrom("&amp;SUBSTITUTE('Network Data'!B85," ","")&amp;") ", ""))))))))))))))</f>
        <v/>
      </c>
      <c r="BD79" t="str">
        <f>IF(AND('Network Data'!$C$6=1,'Network Data'!$C$7=1,'Network Data'!C85 = 0, 'Network Data'!D85=1,'Network Data'!F85=1,'Network Data'!G85&gt;0), SUBSTITUTE('Network Data'!B85," ","")&amp;"_U"&amp;" = Flowto("&amp;SUBSTITUTE('Network Data'!B85," ","")&amp;") - "&amp;SUBSTITUTE('Network Data'!B85," ","")&amp;"_NPP"&amp;" - "&amp;SUBSTITUTE('Network Data'!B85," ","")&amp;"_R"&amp;" - "&amp;SUBSTITUTE('Network Data'!B85," ","")&amp;"_EX", IF(AND('Network Data'!$C$6=0,'Network Data'!$C$7=1,'Network Data'!C85 = 0, 'Network Data'!D85=1,'Network Data'!F85=1,'Network Data'!G85&gt;0), SUBSTITUTE('Network Data'!B85," ","")&amp;"_U"&amp;" = Flowto("&amp;SUBSTITUTE('Network Data'!B85," ","")&amp;") - "&amp;SUBSTITUTE('Network Data'!B85," ","")&amp;"_P"&amp;" - "&amp;SUBSTITUTE('Network Data'!B85," ","")&amp;"_EX", IF(AND('Network Data'!$C$6=0,'Network Data'!$C$7=1,'Network Data'!C85 = 0, 'Network Data'!D85=1,'Network Data'!F85=0,'Network Data'!G85&gt;0), SUBSTITUTE('Network Data'!B85," ","")&amp;"_U"&amp;" = Flowto("&amp;SUBSTITUTE('Network Data'!B85," ","")&amp;") - "&amp;SUBSTITUTE('Network Data'!B85," ","")&amp;"_P",IF(AND('Network Data'!$C$6=1,'Network Data'!$C$7=1,'Network Data'!C85 = 0, 'Network Data'!D85=0,'Network Data'!F85=1,'Network Data'!G85&gt;0), SUBSTITUTE('Network Data'!B85," ","")&amp;"_U"&amp;" = Flowto("&amp;SUBSTITUTE('Network Data'!B85," ","")&amp;") - "&amp;SUBSTITUTE('Network Data'!B85," ","")&amp;"_P"&amp;" - "&amp;SUBSTITUTE('Network Data'!B85," ","")&amp;"_R"&amp;" - "&amp;SUBSTITUTE('Network Data'!B85," ","")&amp;"_EX", IF(AND('Network Data'!$C$6=0,'Network Data'!$C$7=1,'Network Data'!C85 = 0, 'Network Data'!D85=0,'Network Data'!F85=1,'Network Data'!G85&gt;0), SUBSTITUTE('Network Data'!B85," ","")&amp;"_U"&amp;" = Flowto("&amp;SUBSTITUTE('Network Data'!B85," ","")&amp;") - "&amp;SUBSTITUTE('Network Data'!B85," ","")&amp;"_P"&amp;" - "&amp;SUBSTITUTE('Network Data'!B85," ","")&amp;"_EX", IF(AND('Network Data'!$C$6=0,'Network Data'!$C$7=1,'Network Data'!C85 = 0, 'Network Data'!D85=0,'Network Data'!F85=0,'Network Data'!G85&gt;0), SUBSTITUTE('Network Data'!B85," ","")&amp;"_U"&amp;" = Flowto("&amp;SUBSTITUTE('Network Data'!B85," ","")&amp;") - "&amp;SUBSTITUTE('Network Data'!B85," ","")&amp;"_P",IF(AND('Network Data'!$C$6=1,'Network Data'!$C$7=1,'Network Data'!C85 = 0, 'Network Data'!D85=0,'Network Data'!F85=0,'Network Data'!G85&gt;0), SUBSTITUTE('Network Data'!B85," ","")&amp;"_U"&amp;" = Flowto("&amp;SUBSTITUTE('Network Data'!B85," ","")&amp;") - "&amp;SUBSTITUTE('Network Data'!B85," ","")&amp;"_P - "&amp;SUBSTITUTE('Network Data'!B85," ","")&amp;"_R","")))))))</f>
        <v/>
      </c>
      <c r="BH79" t="str">
        <f>IF(AND('Network Data'!$C$6 = 1, 'Network Data'!C85 = 0, 'Network Data'!D85 = 0,'Network Data'!G85 &gt; 0, 'Network Data'!T85 &gt; 0),SUBSTITUTE('Network Data'!B85," ","")&amp;"_AE"&amp;" = "&amp;SUBSTITUTE('Network Data'!B85," ","")&amp;"_P"&amp;" + "&amp;SUBSTITUTE('Network Data'!B85," ","")&amp;"_R", IF(AND('Network Data'!$C$6 = 0, 'Network Data'!C85 = 0, 'Network Data'!D85 = 0,'Network Data'!G85 &gt; 0, 'Network Data'!T85 &gt; 0),SUBSTITUTE('Network Data'!B85," ","")&amp;" = "&amp;SUBSTITUTE('Network Data'!B85," ","")&amp;"_P",IF(AND('Network Data'!$C$6 = 1, 'Network Data'!C85 = 0, 'Network Data'!D85 = 0,'Network Data'!G85 &gt; 0, 'Network Data'!U85 &gt; 0),SUBSTITUTE('Network Data'!B85," ","")&amp;"_AE"&amp;" = "&amp;SUBSTITUTE('Network Data'!B85," ","")&amp;"_P"&amp;" + "&amp;SUBSTITUTE('Network Data'!B85," ","")&amp;"_R", IF(AND('Network Data'!$C$6 = 0, 'Network Data'!C85 = 0, 'Network Data'!D85 = 0,'Network Data'!G85 &gt; 0, 'Network Data'!U85 &gt; 0),SUBSTITUTE('Network Data'!B85," ","")&amp;" = "&amp;SUBSTITUTE('Network Data'!B85," ","")&amp;"_P",""))))</f>
        <v/>
      </c>
      <c r="BL79" t="str">
        <f xml:space="preserve"> IF('Network Data'!W85 &gt; 0, 'Network Data'!W85, "")</f>
        <v/>
      </c>
      <c r="BR79" t="str">
        <f>IF('Network Data'!V85&gt;0,SUBSTITUTE('Network Data'!V85, ",",""),"")</f>
        <v/>
      </c>
      <c r="BZ79" t="str">
        <f>IF(AND('Network Data'!$C$6=1,'Network Data'!C85=0,'Network Data'!D85=1,'Network Data'!G85&gt;0),SUBSTITUTE('Network Data'!B85," ","")&amp;"_GPP: CO2 -&gt; "&amp;SUBSTITUTE('Network Data'!B85," ",""),"")</f>
        <v/>
      </c>
      <c r="CB79" s="98"/>
      <c r="CD79" t="str">
        <f>IF(AND('Network Data'!$C$6 = 1,'Network Data'!C85 = 0, 'Network Data'!D85 = 1, 'Network Data'!G85 &gt; 0), SUBSTITUTE('Network Data'!B85, " ", "")&amp;"_R: "&amp;SUBSTITUTE('Network Data'!B85, " ", "")&amp;" -&gt; CO2", "")</f>
        <v/>
      </c>
      <c r="CE79" t="str">
        <f>IF(AND('Network Data'!$C$6 = 1,'Network Data'!C85 = 0, 'Network Data'!D85 = 0, 'Network Data'!G85 &gt; 0), SUBSTITUTE('Network Data'!B85, " ", "")&amp;"_R: "&amp;SUBSTITUTE('Network Data'!B85, " ", "")&amp;" -&gt; CO2", "")</f>
        <v/>
      </c>
      <c r="CG79" s="98"/>
      <c r="CI79" t="str">
        <f>IF(AND('Network Data'!C85 = 1, 'Network Data'!E85 = 1, 'Network Data'!G85 &gt; 0), SUBSTITUTE('Network Data'!B85, " ", "")&amp;"NLNode_IN: "&amp;SUBSTITUTE('Network Data'!B85, " ", "")&amp;"NLNodeInput -&gt; "&amp;SUBSTITUTE('Network Data'!B85, ",", "")&amp;"NLNode", IF(AND('Network Data'!C85 = 0, 'Network Data'!E85 = 1, 'Network Data'!G85 &gt; 0), SUBSTITUTE('Network Data'!B85, " ", "")&amp;"_IN: "&amp;SUBSTITUTE('Network Data'!B85, " ", "")&amp;"Input -&gt; "&amp;SUBSTITUTE('Network Data'!B85, ",", ""),""))</f>
        <v/>
      </c>
      <c r="CK79" s="98"/>
      <c r="CM79" t="str">
        <f>IF(AND('Network Data'!C85 = 1, 'Network Data'!F85 = 1, 'Network Data'!G85 &gt; 0), SUBSTITUTE('Network Data'!B85, " ", "")&amp;"NLNode_EX: "&amp;SUBSTITUTE('Network Data'!B85, " ", "")&amp;"NLNode -&gt; "&amp;SUBSTITUTE('Network Data'!B85, ",", "")&amp;"NLNodeExport", IF(AND('Network Data'!C85 = 0, 'Network Data'!F85 = 1, 'Network Data'!G85 &gt; 0), SUBSTITUTE('Network Data'!B85, " ", "")&amp;"_EX: "&amp;SUBSTITUTE('Network Data'!B85, " ", "")&amp;" -&gt; "&amp;SUBSTITUTE('Network Data'!B85, ",", "")&amp;"Export",""))</f>
        <v/>
      </c>
      <c r="CP79" t="str">
        <f>IF(AND('Network Data'!$C$6=1, 'Network Data'!C85=0,'Network Data'!D85=1,'Network Data'!G85&gt;0, 'Network Data'!L85&gt;0), SUBSTITUTE('Network Data'!B85," ",".")&amp;"_GPP &gt; "&amp;SUBSTITUTE('Network Data'!L85," ","."), IF(AND('Network Data'!$C$6=1, 'Network Data'!C85=0,'Network Data'!D85=0,'Network Data'!G85&gt;0, 'Network Data'!L85&gt;0), SUBSTITUTE('Network Data'!B85," ",".")&amp;"Q &gt; "&amp;SUBSTITUTE('Network Data'!L85," ","."), IF(AND('Network Data'!$C$6=0, 'Network Data'!C85=0,'Network Data'!D85=0,'Network Data'!G85&gt;0, 'Network Data'!L85&gt;0), SUBSTITUTE('Network Data'!B85," ",".")&amp;"Q &gt; "&amp;SUBSTITUTE('Network Data'!L85," ","."),"")))</f>
        <v/>
      </c>
      <c r="CQ79" t="str">
        <f>IF(AND('Network Data'!$C$6=1, 'Network Data'!C85=0,'Network Data'!D85=0,'Network Data'!G85&gt;0, 'Network Data'!L85&gt;0), SUBSTITUTE('Network Data'!B85," ",".")&amp;"Q &gt; "&amp;SUBSTITUTE('Network Data'!L85," ","."), IF(AND('Network Data'!$C$6=0, 'Network Data'!C85=0,'Network Data'!D85=0,'Network Data'!G85&gt;0, 'Network Data'!L85&gt;0), SUBSTITUTE('Network Data'!B85," ",".")&amp;"Q &gt; "&amp;SUBSTITUTE('Network Data'!L85," ","."),""))</f>
        <v/>
      </c>
      <c r="CR79" t="str">
        <f>IF(AND('Network Data'!$C$6=1, 'Network Data'!C85=0,'Network Data'!D85=1,'Network Data'!G85&gt;0, 'Network Data'!M85&gt;0), SUBSTITUTE('Network Data'!B85," ",".")&amp;"_GPP &lt; "&amp;SUBSTITUTE('Network Data'!M85," ","."),"")</f>
        <v/>
      </c>
      <c r="CS79" t="str">
        <f>IF(AND('Network Data'!$C$6=1, 'Network Data'!C85=0,'Network Data'!D85=0,'Network Data'!G85&gt;0, 'Network Data'!M85&gt;0), SUBSTITUTE('Network Data'!B85," ",".")&amp;"Q &lt; "&amp;SUBSTITUTE('Network Data'!M85," ","."),IF(AND('Network Data'!$C$6=0, 'Network Data'!C85=0,'Network Data'!D85=0,'Network Data'!G85&gt;0, 'Network Data'!M85&gt;0), SUBSTITUTE('Network Data'!B85," ",".")&amp;"Q &lt; "&amp;SUBSTITUTE('Network Data'!M85," ","."),""))</f>
        <v/>
      </c>
      <c r="CT79" t="str">
        <f>IF('Network Data'!M85&lt;'Network Data'!L85, "Warning, incompatible constraint", "" )</f>
        <v/>
      </c>
      <c r="CU79" t="str">
        <f>IF(AND('Network Data'!$C$6=1, 'Network Data'!C85 = 0, 'Network Data'!D85 = 1, 'Network Data'!G85 &gt; 0, 'Network Data'!N85&gt;0), SUBSTITUTE('Network Data'!B85, " ", ".")&amp;"_NPP"&amp;" &gt; "&amp;SUBSTITUTE('Network Data'!N85, ",","."), "")</f>
        <v/>
      </c>
      <c r="CV79" t="str">
        <f>IF(AND('Network Data'!$C$6=1, 'Network Data'!C85 = 0, 'Network Data'!D85 = 0, 'Network Data'!G85 &gt; 0, 'Network Data'!N85&gt;0), SUBSTITUTE('Network Data'!B85, " ", ".")&amp;"_P"&amp;" &gt; "&amp;SUBSTITUTE('Network Data'!N85, ",","."), IF(AND('Network Data'!$C$6=0, 'Network Data'!C85 = 0, 'Network Data'!G85 &gt; 0, 'Network Data'!N85&gt;0), SUBSTITUTE('Network Data'!B85, " ", ".")&amp;"_P"&amp;" &gt; "&amp;SUBSTITUTE('Network Data'!N85, ",","."),""))</f>
        <v/>
      </c>
      <c r="CW79" t="str">
        <f>IF(AND('Network Data'!$C$6=1, 'Network Data'!C85 = 0, 'Network Data'!D85 = 1, 'Network Data'!G85 &gt; 0, 'Network Data'!O85&gt;0), SUBSTITUTE('Network Data'!B85, " ", ".")&amp;"_NPP"&amp;" &lt; "&amp;SUBSTITUTE('Network Data'!O85, ",","."), "")</f>
        <v/>
      </c>
      <c r="CX79" t="str">
        <f>IF(AND('Network Data'!$C$6=1, 'Network Data'!C85 = 0, 'Network Data'!D85 = 0, 'Network Data'!G85 &gt; 0, 'Network Data'!O85&gt;0), SUBSTITUTE('Network Data'!B85, " ", ".")&amp;"_P"&amp;" &lt; "&amp;SUBSTITUTE('Network Data'!O85, ",","."), IF(AND('Network Data'!$C$6=0, 'Network Data'!C85 = 0, 'Network Data'!G85 &gt; 0, 'Network Data'!O85&gt;0), SUBSTITUTE('Network Data'!B85, " ", ".")&amp;"_P"&amp;" &lt; "&amp;SUBSTITUTE('Network Data'!O85, ",","."),""))</f>
        <v/>
      </c>
      <c r="CY79" t="str">
        <f>IF('Network Data'!O85&lt;'Network Data'!N85, "Warning, incompatible constraint", "" )</f>
        <v/>
      </c>
      <c r="CZ79" t="str">
        <f>IF(AND('Network Data'!$C$6 = 1, 'Network Data'!C85 = 0, 'Network Data'!D85 = 1, 'Network Data'!G85 &gt; 0, 'Network Data'!P85 &gt; 0), SUBSTITUTE('Network Data'!B85, " ", ".")&amp;"_R &gt; "&amp;SUBSTITUTE('Network Data'!P85, ",","."),"")</f>
        <v/>
      </c>
      <c r="DA79" t="str">
        <f>IF(AND('Network Data'!$C$6 = 1, 'Network Data'!C85 = 0, 'Network Data'!D85 = 0, 'Network Data'!G85 &gt; 0, 'Network Data'!P85 &gt; 0), SUBSTITUTE('Network Data'!B85, " ", ".")&amp;"_R &gt; "&amp;SUBSTITUTE('Network Data'!P85, ",","."),"")</f>
        <v/>
      </c>
      <c r="DB79" t="str">
        <f>IF(AND('Network Data'!$C$6 = 1, 'Network Data'!C85 = 0, 'Network Data'!D85 = 1, 'Network Data'!G85 &gt; 0, 'Network Data'!Q85 &gt; 0), SUBSTITUTE('Network Data'!B85, " ", ".")&amp;"_R &lt; "&amp;SUBSTITUTE('Network Data'!Q85, ",","."),"")</f>
        <v/>
      </c>
      <c r="DC79" t="str">
        <f>IF(AND('Network Data'!$C$6 = 1, 'Network Data'!C85 = 0, 'Network Data'!D85 = 0, 'Network Data'!G85 &gt; 0, 'Network Data'!Q85 &gt; 0), SUBSTITUTE('Network Data'!B85, " ", ".")&amp;"_R &lt; "&amp;SUBSTITUTE('Network Data'!Q85, ",","."),"")</f>
        <v/>
      </c>
      <c r="DD79" t="str">
        <f>IF(AND('Network Data'!$C$7 = 1, 'Network Data'!C85 = 0, 'Network Data'!D85 =1, 'Network Data'!G85 &gt; 0, 'Network Data'!R85 &gt; 0), SUBSTITUTE('Network Data'!B85, ",",".")&amp;"_U &gt; "&amp;SUBSTITUTE('Network Data'!R85, ",","."),"")</f>
        <v/>
      </c>
      <c r="DE79" t="str">
        <f>IF(AND('Network Data'!$C$7 = 1, 'Network Data'!C85 = 0, 'Network Data'!D85 =0, 'Network Data'!G85 &gt; 0, 'Network Data'!R85 &gt; 0), SUBSTITUTE('Network Data'!B85, ",",".")&amp;"_U &gt; "&amp;SUBSTITUTE('Network Data'!R85, ",","."),"")</f>
        <v/>
      </c>
      <c r="DF79" t="str">
        <f>IF(AND('Network Data'!$C$7 = 1, 'Network Data'!C85 = 0, 'Network Data'!D85 = 1, 'Network Data'!G85 &gt; 0, 'Network Data'!S85 &gt; 0), SUBSTITUTE('Network Data'!B85, ",",".")&amp;"_U &lt; "&amp;SUBSTITUTE('Network Data'!S85, ",","."),"")</f>
        <v/>
      </c>
      <c r="DG79" t="str">
        <f>IF(AND('Network Data'!$C$7 = 1, 'Network Data'!C85 = 0, 'Network Data'!D85 = 0, 'Network Data'!G85 &gt; 0, 'Network Data'!S85 &gt; 0), SUBSTITUTE('Network Data'!B85, ",",".")&amp;"_U &lt; "&amp;SUBSTITUTE('Network Data'!S85, ",","."),"")</f>
        <v/>
      </c>
      <c r="DJ79" t="str">
        <f>IF(AND('Network Data'!C85 = 0, 'Network Data'!E85 = 1,'Network Data'!G85 &gt; 0, 'Network Data'!H85 &gt; 0), SUBSTITUTE('Network Data'!B85, " ", ".")&amp;"_IN &gt; "&amp;SUBSTITUTE('Network Data'!H85,",","."), IF(AND('Network Data'!C85 = 1, 'Network Data'!E85 = 1,'Network Data'!G85 &gt; 0, 'Network Data'!H85 &gt; 0), SUBSTITUTE('Network Data'!B85, " ", ".")&amp;"NLNode_IN &gt; "&amp;SUBSTITUTE('Network Data'!H85,",","."), ""))</f>
        <v/>
      </c>
      <c r="DL79" t="str">
        <f>IF(AND('Network Data'!C85 = 0, 'Network Data'!E85 = 1,'Network Data'!G85 &gt; 0, 'Network Data'!I85 &gt; 0), SUBSTITUTE('Network Data'!B85, " ", ".")&amp;"_IN &lt; "&amp;SUBSTITUTE('Network Data'!I85,",","."), IF(AND('Network Data'!C85 = 1, 'Network Data'!E85 = 1,'Network Data'!G85 &gt; 0, 'Network Data'!H85 &gt; 0), SUBSTITUTE('Network Data'!B85, " ", ".")&amp;"NLNode_IN &lt; "&amp;SUBSTITUTE('Network Data'!I85,",","."), ""))</f>
        <v/>
      </c>
      <c r="DP79" t="str">
        <f>IF(AND('Network Data'!C85 = 0, 'Network Data'!F85 = 1,'Network Data'!G85 &gt; 0, 'Network Data'!J85 &gt; 0), SUBSTITUTE('Network Data'!B85, " ", ".")&amp;"_EX &gt; "&amp;SUBSTITUTE('Network Data'!J85,",","."), IF(AND('Network Data'!C85 = 1, 'Network Data'!F85 = 1,'Network Data'!G85 &gt; 0, 'Network Data'!J85 &gt; 0), SUBSTITUTE('Network Data'!B85, " ", ".")&amp;"NLNode_EX &gt; "&amp;SUBSTITUTE('Network Data'!J85,",","."), ""))</f>
        <v/>
      </c>
      <c r="DR79" t="str">
        <f>IF(AND('Network Data'!C85 = 0, 'Network Data'!F85 = 1,'Network Data'!G85 &gt; 0, 'Network Data'!K85 &gt; 0), SUBSTITUTE('Network Data'!B85, " ", ".")&amp;"_EX &lt; "&amp;SUBSTITUTE('Network Data'!K85,",","."), IF(AND('Network Data'!C85 = 1, 'Network Data'!F85 = 1,'Network Data'!G85 &gt; 0, 'Network Data'!K85 &gt; 0), SUBSTITUTE('Network Data'!B85, " ", ".")&amp;"NLNode_EX &lt; "&amp;SUBSTITUTE('Network Data'!K85,",","."), ""))</f>
        <v/>
      </c>
      <c r="DV79" t="str">
        <f>IF(AND('Network Data'!C85=0, 'Network Data'!D85=0, 'Network Data'!G85&gt;0, 'Network Data'!T85&gt;0), SUBSTITUTE('Network Data'!B85," ",".")&amp;"_AE &gt; "&amp;SUBSTITUTE('Network Data'!T85,",","."),"")</f>
        <v/>
      </c>
      <c r="DW79" t="str">
        <f>IF(AND('Network Data'!C85=0, 'Network Data'!D85=0, 'Network Data'!G85&gt;0, 'Network Data'!U85&gt;0), SUBSTITUTE('Network Data'!B85," ",".")&amp;"_AE &lt; "&amp;SUBSTITUTE('Network Data'!U85,",","."),"")</f>
        <v/>
      </c>
      <c r="EA79" t="str">
        <f>IF(AND('Network Data'!X85 &gt;0), 'Network Data'!X85, "")</f>
        <v/>
      </c>
      <c r="EB79" s="22"/>
      <c r="EC79" s="22"/>
      <c r="FD79"/>
      <c r="FE79"/>
      <c r="FF79"/>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row>
    <row r="80" spans="1:218" x14ac:dyDescent="0.3">
      <c r="A80" s="7">
        <v>75</v>
      </c>
      <c r="B80" t="str">
        <f>IF(AND('Network Data'!C86 = 0, 'Network Data'!G86 &gt;0), SUBSTITUTE('Network Data'!B86, " ", ""), IF(AND('Network Data'!C86 = 1, 'Network Data'!G86 &gt; 0), SUBSTITUTE('Network Data'!B86&amp;"NLNode", " ",""), ""))</f>
        <v/>
      </c>
      <c r="H80" s="98"/>
      <c r="AE80" t="str">
        <f>IF(AND('Network Data'!C86 = 0, 'Network Data'!G86 &gt;0), SUBSTITUTE('Network Data'!B86, " ", "")&amp;" = "&amp;SUBSTITUTE('Network Data'!G86, ",", "."), "")</f>
        <v/>
      </c>
      <c r="AF80" t="str">
        <f>IF(AND('Network Data'!C86 = 1, 'Network Data'!G86 &gt;0), SUBSTITUTE('Network Data'!B86, " ", "")&amp;"NLNode"&amp;" = "&amp;SUBSTITUTE('Network Data'!G86, ",", "."), "")</f>
        <v/>
      </c>
      <c r="AM80" t="str">
        <f>IF(AND('Network Data'!C86 = 0, 'Network Data'!G86 &gt; 0, 'Network Data'!E86 = 1), SUBSTITUTE('Network Data'!B86, " ", "")&amp;"Input", IF(AND('Network Data'!C86 = 1, 'Network Data'!G86 &gt; 0, 'Network Data'!E86 = 1), SUBSTITUTE('Network Data'!B86, " ", "")&amp;"NLNodeInput",""))</f>
        <v/>
      </c>
      <c r="AN80" t="str">
        <f>IF(AND('Network Data'!C86 = 0, 'Network Data'!G86 &gt; 0, 'Network Data'!F86 = 1), SUBSTITUTE('Network Data'!B86, " ", "")&amp;"Export", IF(AND('Network Data'!C86 = 1, 'Network Data'!G86 &gt; 0, 'Network Data'!F86 = 1), SUBSTITUTE('Network Data'!B86, " ", "")&amp;"NLNodeExport",""))</f>
        <v/>
      </c>
      <c r="AV80" t="str">
        <f>IF(AND('Network Data'!$C$6=1, 'Network Data'!C86 = 0, 'Network Data'!D86=1,'Network Data'!G86&gt;0,'Network Data'!E86=1), SUBSTITUTE('Network Data'!B86," ","")&amp;"_GPP"&amp;" = "&amp;"Flowto("&amp;SUBSTITUTE('Network Data'!B86," ","")&amp;")"&amp;" - "&amp;SUBSTITUTE('Network Data'!B86," ","")&amp;"_IN", IF(AND('Network Data'!$C$6=1, 'Network Data'!C86 = 0, 'Network Data'!D86=1,'Network Data'!G86&gt;0,'Network Data'!E86=0), SUBSTITUTE('Network Data'!B86," ","")&amp;"_GPP"&amp;" = "&amp;"Flowto("&amp;SUBSTITUTE('Network Data'!B86," ","")&amp;")", IF(OR('Network Data'!$C$6=1, 'Network Data'!$C$6=0), IF(AND('Network Data'!C86 = 0,'Network Data'!G86&gt;0,'Network Data'!E86=1), SUBSTITUTE('Network Data'!B86," ","")&amp;"_Q"&amp;" = "&amp;"Flowto("&amp;SUBSTITUTE('Network Data'!B86," ","")&amp;")"&amp;" - "&amp;SUBSTITUTE('Network Data'!B86," ","")&amp;"_IN", IF(AND('Network Data'!C86 = 0,'Network Data'!G86&gt;0,'Network Data'!E86=0), SUBSTITUTE('Network Data'!B86," ","")&amp;"_Q"&amp;" = "&amp;"Flowto("&amp;SUBSTITUTE('Network Data'!B86," ","")&amp;")","")))))</f>
        <v/>
      </c>
      <c r="AZ80" t="str">
        <f>IF(AND('Network Data'!$C$6=1,'Network Data'!$C$7=1,'Network Data'!C86 = 0,'Network Data'!D86 = 1,'Network Data'!G86&gt;0,'Network Data'!F86=1),SUBSTITUTE('Network Data'!B86," ","")&amp;"_NPP"&amp;" = Flowfrom("&amp;SUBSTITUTE('Network Data'!B86," ","")&amp;") - "&amp;SUBSTITUTE('Network Data'!B86," ","")&amp;"_R"&amp;" - "&amp;SUBSTITUTE('Network Data'!B86," ","")&amp;"_U"&amp;" - "&amp;SUBSTITUTE('Network Data'!B86," ","")&amp;"_EX", IF(AND('Network Data'!$C$6=1,'Network Data'!$C$7=0,'Network Data'!C86 = 0,'Network Data'!D86 = 1,'Network Data'!G86&gt;0,'Network Data'!F86=1),SUBSTITUTE('Network Data'!B86," ","")&amp;"_NPP"&amp;" = Flowfrom("&amp;SUBSTITUTE('Network Data'!B86," ","")&amp;") - "&amp;SUBSTITUTE('Network Data'!B86," ","")&amp;"_R - "&amp;SUBSTITUTE('Network Data'!B86," ","")&amp;"_EX", IF(AND('Network Data'!$C$6=0,'Network Data'!$C$7=1,'Network Data'!C86 = 0,'Network Data'!D86 = 1,'Network Data'!G86&gt;0,'Network Data'!F86=0),SUBSTITUTE('Network Data'!B86," ","")&amp;"_NPP"&amp;" = Flowfrom("&amp;SUBSTITUTE('Network Data'!B86," ","")&amp;") - "&amp;SUBSTITUTE('Network Data'!B86," ","")&amp;"_U - "&amp;SUBSTITUTE('Network Data'!B86," ","")&amp;"_EX", IF(AND('Network Data'!$C$6=1,'Network Data'!$C$7=0,'Network Data'!C86 = 0,'Network Data'!D86 = 1,'Network Data'!G86&gt;0,'Network Data'!F86=0),SUBSTITUTE('Network Data'!B86," ","")&amp;"_NPP"&amp;" = Flowfrom("&amp;SUBSTITUTE('Network Data'!B86," ","")&amp;") - "&amp;SUBSTITUTE('Network Data'!B86," ","")&amp;"_R", IF(AND('Network Data'!$C$6=0,'Network Data'!$C$7=0,'Network Data'!C86 = 0,'Network Data'!D86 = 1,'Network Data'!G86&gt;0,'Network Data'!F86=1),SUBSTITUTE('Network Data'!B86," ","")&amp;"_NPP"&amp;" = Flowfrom("&amp;SUBSTITUTE('Network Data'!B86," ","")&amp;") - "&amp;SUBSTITUTE('Network Data'!B86," ","")&amp;"_EX", IF(AND('Network Data'!$C$6=1,'Network Data'!$C$7=1,'Network Data'!C86 = 0,'Network Data'!D86 = 1,'Network Data'!G86&gt;0,'Network Data'!F86=0),SUBSTITUTE('Network Data'!B86," ","")&amp;"_NPP"&amp;" = Flowfrom("&amp;SUBSTITUTE('Network Data'!B86," ","")&amp;") - "&amp;SUBSTITUTE('Network Data'!B86," ","")&amp;"_R"&amp;" - "&amp;SUBSTITUTE('Network Data'!B86," ","")&amp;"_U", IF(AND('Network Data'!$C$6=0,'Network Data'!$C$7=0,'Network Data'!C86 = 0,'Network Data'!D86 = 1,'Network Data'!G86&gt;0,'Network Data'!F86=0),SUBSTITUTE('Network Data'!B86," ","")&amp;"_NPP"&amp;" = Flowfrom("&amp;SUBSTITUTE('Network Data'!B86," ","")&amp;") ", IF(AND('Network Data'!$C$6=1,'Network Data'!$C$7=1,'Network Data'!C86 = 0,'Network Data'!D86 = 0,'Network Data'!G86&gt;0,'Network Data'!F86=1),SUBSTITUTE('Network Data'!B86," ","")&amp;"_P"&amp;" = Flowfrom("&amp;SUBSTITUTE('Network Data'!B86," ","")&amp;") - "&amp;SUBSTITUTE('Network Data'!B86," ","")&amp;"_R"&amp;" - "&amp;SUBSTITUTE('Network Data'!B86," ","")&amp;"_U"&amp;" - "&amp;SUBSTITUTE('Network Data'!B86," ","")&amp;"_EX", IF(AND('Network Data'!$C$6=1,'Network Data'!$C$7=0,'Network Data'!C86 = 0,'Network Data'!D86 = 0,'Network Data'!G86&gt;0,'Network Data'!F86=1),SUBSTITUTE('Network Data'!B86," ","")&amp;"_P"&amp;" = Flowfrom("&amp;SUBSTITUTE('Network Data'!B86," ","")&amp;") - "&amp;SUBSTITUTE('Network Data'!B86," ","")&amp;"_R - "&amp;SUBSTITUTE('Network Data'!B86," ","")&amp;"_EX", IF(AND('Network Data'!$C$6=0,'Network Data'!$C$7=1,'Network Data'!C86 = 0,'Network Data'!D86 = 0,'Network Data'!G86&gt;0,'Network Data'!F86=0),SUBSTITUTE('Network Data'!B86," ","")&amp;"_P"&amp;" = Flowfrom("&amp;SUBSTITUTE('Network Data'!B86," ","")&amp;") - "&amp;SUBSTITUTE('Network Data'!B86," ","")&amp;"_U - "&amp;SUBSTITUTE('Network Data'!B86," ","")&amp;"_EX", IF(AND('Network Data'!$C$6=1,'Network Data'!$C$7=0,'Network Data'!C86 = 0,'Network Data'!D86 = 0,'Network Data'!G86&gt;0,'Network Data'!F86=0),SUBSTITUTE('Network Data'!B86," ","")&amp;"_P"&amp;" = Flowfrom("&amp;SUBSTITUTE('Network Data'!B86," ","")&amp;") - "&amp;SUBSTITUTE('Network Data'!B86," ","")&amp;"_R", IF(AND('Network Data'!$C$6=0,'Network Data'!$C$7=0,'Network Data'!C86 = 0,'Network Data'!D86 = 0,'Network Data'!G86&gt;0,'Network Data'!F86=1),SUBSTITUTE('Network Data'!B86," ","")&amp;"_P"&amp;" = Flowfrom("&amp;SUBSTITUTE('Network Data'!B86," ","")&amp;") - "&amp;SUBSTITUTE('Network Data'!B86," ","")&amp;"_EX", IF(AND('Network Data'!$C$6=1,'Network Data'!$C$7=1,'Network Data'!C86 = 0,'Network Data'!D86 = 0,'Network Data'!G86&gt;0,'Network Data'!F86=0),SUBSTITUTE('Network Data'!B86," ","")&amp;"_P"&amp;" = Flowfrom("&amp;SUBSTITUTE('Network Data'!B86," ","")&amp;") - "&amp;SUBSTITUTE('Network Data'!B86," ","")&amp;"_R"&amp;" - "&amp;SUBSTITUTE('Network Data'!B86," ","")&amp;"_U", IF(AND('Network Data'!$C$6=0,'Network Data'!$C$7=0,'Network Data'!C86 = 0,'Network Data'!D86 = 0,'Network Data'!G86&gt;0,'Network Data'!F86=0),SUBSTITUTE('Network Data'!B86," ","")&amp;"_P"&amp;" = Flowfrom("&amp;SUBSTITUTE('Network Data'!B86," ","")&amp;") ", ""))))))))))))))</f>
        <v/>
      </c>
      <c r="BD80" t="str">
        <f>IF(AND('Network Data'!$C$6=1,'Network Data'!$C$7=1,'Network Data'!C86 = 0, 'Network Data'!D86=1,'Network Data'!F86=1,'Network Data'!G86&gt;0), SUBSTITUTE('Network Data'!B86," ","")&amp;"_U"&amp;" = Flowto("&amp;SUBSTITUTE('Network Data'!B86," ","")&amp;") - "&amp;SUBSTITUTE('Network Data'!B86," ","")&amp;"_NPP"&amp;" - "&amp;SUBSTITUTE('Network Data'!B86," ","")&amp;"_R"&amp;" - "&amp;SUBSTITUTE('Network Data'!B86," ","")&amp;"_EX", IF(AND('Network Data'!$C$6=0,'Network Data'!$C$7=1,'Network Data'!C86 = 0, 'Network Data'!D86=1,'Network Data'!F86=1,'Network Data'!G86&gt;0), SUBSTITUTE('Network Data'!B86," ","")&amp;"_U"&amp;" = Flowto("&amp;SUBSTITUTE('Network Data'!B86," ","")&amp;") - "&amp;SUBSTITUTE('Network Data'!B86," ","")&amp;"_P"&amp;" - "&amp;SUBSTITUTE('Network Data'!B86," ","")&amp;"_EX", IF(AND('Network Data'!$C$6=0,'Network Data'!$C$7=1,'Network Data'!C86 = 0, 'Network Data'!D86=1,'Network Data'!F86=0,'Network Data'!G86&gt;0), SUBSTITUTE('Network Data'!B86," ","")&amp;"_U"&amp;" = Flowto("&amp;SUBSTITUTE('Network Data'!B86," ","")&amp;") - "&amp;SUBSTITUTE('Network Data'!B86," ","")&amp;"_P",IF(AND('Network Data'!$C$6=1,'Network Data'!$C$7=1,'Network Data'!C86 = 0, 'Network Data'!D86=0,'Network Data'!F86=1,'Network Data'!G86&gt;0), SUBSTITUTE('Network Data'!B86," ","")&amp;"_U"&amp;" = Flowto("&amp;SUBSTITUTE('Network Data'!B86," ","")&amp;") - "&amp;SUBSTITUTE('Network Data'!B86," ","")&amp;"_P"&amp;" - "&amp;SUBSTITUTE('Network Data'!B86," ","")&amp;"_R"&amp;" - "&amp;SUBSTITUTE('Network Data'!B86," ","")&amp;"_EX", IF(AND('Network Data'!$C$6=0,'Network Data'!$C$7=1,'Network Data'!C86 = 0, 'Network Data'!D86=0,'Network Data'!F86=1,'Network Data'!G86&gt;0), SUBSTITUTE('Network Data'!B86," ","")&amp;"_U"&amp;" = Flowto("&amp;SUBSTITUTE('Network Data'!B86," ","")&amp;") - "&amp;SUBSTITUTE('Network Data'!B86," ","")&amp;"_P"&amp;" - "&amp;SUBSTITUTE('Network Data'!B86," ","")&amp;"_EX", IF(AND('Network Data'!$C$6=0,'Network Data'!$C$7=1,'Network Data'!C86 = 0, 'Network Data'!D86=0,'Network Data'!F86=0,'Network Data'!G86&gt;0), SUBSTITUTE('Network Data'!B86," ","")&amp;"_U"&amp;" = Flowto("&amp;SUBSTITUTE('Network Data'!B86," ","")&amp;") - "&amp;SUBSTITUTE('Network Data'!B86," ","")&amp;"_P",IF(AND('Network Data'!$C$6=1,'Network Data'!$C$7=1,'Network Data'!C86 = 0, 'Network Data'!D86=0,'Network Data'!F86=0,'Network Data'!G86&gt;0), SUBSTITUTE('Network Data'!B86," ","")&amp;"_U"&amp;" = Flowto("&amp;SUBSTITUTE('Network Data'!B86," ","")&amp;") - "&amp;SUBSTITUTE('Network Data'!B86," ","")&amp;"_P - "&amp;SUBSTITUTE('Network Data'!B86," ","")&amp;"_R","")))))))</f>
        <v/>
      </c>
      <c r="BH80" t="str">
        <f>IF(AND('Network Data'!$C$6 = 1, 'Network Data'!C86 = 0, 'Network Data'!D86 = 0,'Network Data'!G86 &gt; 0, 'Network Data'!T86 &gt; 0),SUBSTITUTE('Network Data'!B86," ","")&amp;"_AE"&amp;" = "&amp;SUBSTITUTE('Network Data'!B86," ","")&amp;"_P"&amp;" + "&amp;SUBSTITUTE('Network Data'!B86," ","")&amp;"_R", IF(AND('Network Data'!$C$6 = 0, 'Network Data'!C86 = 0, 'Network Data'!D86 = 0,'Network Data'!G86 &gt; 0, 'Network Data'!T86 &gt; 0),SUBSTITUTE('Network Data'!B86," ","")&amp;" = "&amp;SUBSTITUTE('Network Data'!B86," ","")&amp;"_P",IF(AND('Network Data'!$C$6 = 1, 'Network Data'!C86 = 0, 'Network Data'!D86 = 0,'Network Data'!G86 &gt; 0, 'Network Data'!U86 &gt; 0),SUBSTITUTE('Network Data'!B86," ","")&amp;"_AE"&amp;" = "&amp;SUBSTITUTE('Network Data'!B86," ","")&amp;"_P"&amp;" + "&amp;SUBSTITUTE('Network Data'!B86," ","")&amp;"_R", IF(AND('Network Data'!$C$6 = 0, 'Network Data'!C86 = 0, 'Network Data'!D86 = 0,'Network Data'!G86 &gt; 0, 'Network Data'!U86 &gt; 0),SUBSTITUTE('Network Data'!B86," ","")&amp;" = "&amp;SUBSTITUTE('Network Data'!B86," ","")&amp;"_P",""))))</f>
        <v/>
      </c>
      <c r="BL80" t="str">
        <f xml:space="preserve"> IF('Network Data'!W86 &gt; 0, 'Network Data'!W86, "")</f>
        <v/>
      </c>
      <c r="BR80" t="str">
        <f>IF('Network Data'!V86&gt;0,SUBSTITUTE('Network Data'!V86, ",",""),"")</f>
        <v/>
      </c>
      <c r="BZ80" t="str">
        <f>IF(AND('Network Data'!$C$6=1,'Network Data'!C86=0,'Network Data'!D86=1,'Network Data'!G86&gt;0),SUBSTITUTE('Network Data'!B86," ","")&amp;"_GPP: CO2 -&gt; "&amp;SUBSTITUTE('Network Data'!B86," ",""),"")</f>
        <v/>
      </c>
      <c r="CB80" s="98"/>
      <c r="CD80" t="str">
        <f>IF(AND('Network Data'!$C$6 = 1,'Network Data'!C86 = 0, 'Network Data'!D86 = 1, 'Network Data'!G86 &gt; 0), SUBSTITUTE('Network Data'!B86, " ", "")&amp;"_R: "&amp;SUBSTITUTE('Network Data'!B86, " ", "")&amp;" -&gt; CO2", "")</f>
        <v/>
      </c>
      <c r="CE80" t="str">
        <f>IF(AND('Network Data'!$C$6 = 1,'Network Data'!C86 = 0, 'Network Data'!D86 = 0, 'Network Data'!G86 &gt; 0), SUBSTITUTE('Network Data'!B86, " ", "")&amp;"_R: "&amp;SUBSTITUTE('Network Data'!B86, " ", "")&amp;" -&gt; CO2", "")</f>
        <v/>
      </c>
      <c r="CG80" s="98"/>
      <c r="CI80" t="str">
        <f>IF(AND('Network Data'!C86 = 1, 'Network Data'!E86 = 1, 'Network Data'!G86 &gt; 0), SUBSTITUTE('Network Data'!B86, " ", "")&amp;"NLNode_IN: "&amp;SUBSTITUTE('Network Data'!B86, " ", "")&amp;"NLNodeInput -&gt; "&amp;SUBSTITUTE('Network Data'!B86, ",", "")&amp;"NLNode", IF(AND('Network Data'!C86 = 0, 'Network Data'!E86 = 1, 'Network Data'!G86 &gt; 0), SUBSTITUTE('Network Data'!B86, " ", "")&amp;"_IN: "&amp;SUBSTITUTE('Network Data'!B86, " ", "")&amp;"Input -&gt; "&amp;SUBSTITUTE('Network Data'!B86, ",", ""),""))</f>
        <v/>
      </c>
      <c r="CK80" s="98"/>
      <c r="CM80" t="str">
        <f>IF(AND('Network Data'!C86 = 1, 'Network Data'!F86 = 1, 'Network Data'!G86 &gt; 0), SUBSTITUTE('Network Data'!B86, " ", "")&amp;"NLNode_EX: "&amp;SUBSTITUTE('Network Data'!B86, " ", "")&amp;"NLNode -&gt; "&amp;SUBSTITUTE('Network Data'!B86, ",", "")&amp;"NLNodeExport", IF(AND('Network Data'!C86 = 0, 'Network Data'!F86 = 1, 'Network Data'!G86 &gt; 0), SUBSTITUTE('Network Data'!B86, " ", "")&amp;"_EX: "&amp;SUBSTITUTE('Network Data'!B86, " ", "")&amp;" -&gt; "&amp;SUBSTITUTE('Network Data'!B86, ",", "")&amp;"Export",""))</f>
        <v/>
      </c>
      <c r="CP80" t="str">
        <f>IF(AND('Network Data'!$C$6=1, 'Network Data'!C86=0,'Network Data'!D86=1,'Network Data'!G86&gt;0, 'Network Data'!L86&gt;0), SUBSTITUTE('Network Data'!B86," ",".")&amp;"_GPP &gt; "&amp;SUBSTITUTE('Network Data'!L86," ","."), IF(AND('Network Data'!$C$6=1, 'Network Data'!C86=0,'Network Data'!D86=0,'Network Data'!G86&gt;0, 'Network Data'!L86&gt;0), SUBSTITUTE('Network Data'!B86," ",".")&amp;"Q &gt; "&amp;SUBSTITUTE('Network Data'!L86," ","."), IF(AND('Network Data'!$C$6=0, 'Network Data'!C86=0,'Network Data'!D86=0,'Network Data'!G86&gt;0, 'Network Data'!L86&gt;0), SUBSTITUTE('Network Data'!B86," ",".")&amp;"Q &gt; "&amp;SUBSTITUTE('Network Data'!L86," ","."),"")))</f>
        <v/>
      </c>
      <c r="CQ80" t="str">
        <f>IF(AND('Network Data'!$C$6=1, 'Network Data'!C86=0,'Network Data'!D86=0,'Network Data'!G86&gt;0, 'Network Data'!L86&gt;0), SUBSTITUTE('Network Data'!B86," ",".")&amp;"Q &gt; "&amp;SUBSTITUTE('Network Data'!L86," ","."), IF(AND('Network Data'!$C$6=0, 'Network Data'!C86=0,'Network Data'!D86=0,'Network Data'!G86&gt;0, 'Network Data'!L86&gt;0), SUBSTITUTE('Network Data'!B86," ",".")&amp;"Q &gt; "&amp;SUBSTITUTE('Network Data'!L86," ","."),""))</f>
        <v/>
      </c>
      <c r="CR80" t="str">
        <f>IF(AND('Network Data'!$C$6=1, 'Network Data'!C86=0,'Network Data'!D86=1,'Network Data'!G86&gt;0, 'Network Data'!M86&gt;0), SUBSTITUTE('Network Data'!B86," ",".")&amp;"_GPP &lt; "&amp;SUBSTITUTE('Network Data'!M86," ","."),"")</f>
        <v/>
      </c>
      <c r="CS80" t="str">
        <f>IF(AND('Network Data'!$C$6=1, 'Network Data'!C86=0,'Network Data'!D86=0,'Network Data'!G86&gt;0, 'Network Data'!M86&gt;0), SUBSTITUTE('Network Data'!B86," ",".")&amp;"Q &lt; "&amp;SUBSTITUTE('Network Data'!M86," ","."),IF(AND('Network Data'!$C$6=0, 'Network Data'!C86=0,'Network Data'!D86=0,'Network Data'!G86&gt;0, 'Network Data'!M86&gt;0), SUBSTITUTE('Network Data'!B86," ",".")&amp;"Q &lt; "&amp;SUBSTITUTE('Network Data'!M86," ","."),""))</f>
        <v/>
      </c>
      <c r="CT80" t="str">
        <f>IF('Network Data'!M86&lt;'Network Data'!L86, "Warning, incompatible constraint", "" )</f>
        <v/>
      </c>
      <c r="CU80" t="str">
        <f>IF(AND('Network Data'!$C$6=1, 'Network Data'!C86 = 0, 'Network Data'!D86 = 1, 'Network Data'!G86 &gt; 0, 'Network Data'!N86&gt;0), SUBSTITUTE('Network Data'!B86, " ", ".")&amp;"_NPP"&amp;" &gt; "&amp;SUBSTITUTE('Network Data'!N86, ",","."), "")</f>
        <v/>
      </c>
      <c r="CV80" t="str">
        <f>IF(AND('Network Data'!$C$6=1, 'Network Data'!C86 = 0, 'Network Data'!D86 = 0, 'Network Data'!G86 &gt; 0, 'Network Data'!N86&gt;0), SUBSTITUTE('Network Data'!B86, " ", ".")&amp;"_P"&amp;" &gt; "&amp;SUBSTITUTE('Network Data'!N86, ",","."), IF(AND('Network Data'!$C$6=0, 'Network Data'!C86 = 0, 'Network Data'!G86 &gt; 0, 'Network Data'!N86&gt;0), SUBSTITUTE('Network Data'!B86, " ", ".")&amp;"_P"&amp;" &gt; "&amp;SUBSTITUTE('Network Data'!N86, ",","."),""))</f>
        <v/>
      </c>
      <c r="CW80" t="str">
        <f>IF(AND('Network Data'!$C$6=1, 'Network Data'!C86 = 0, 'Network Data'!D86 = 1, 'Network Data'!G86 &gt; 0, 'Network Data'!O86&gt;0), SUBSTITUTE('Network Data'!B86, " ", ".")&amp;"_NPP"&amp;" &lt; "&amp;SUBSTITUTE('Network Data'!O86, ",","."), "")</f>
        <v/>
      </c>
      <c r="CX80" t="str">
        <f>IF(AND('Network Data'!$C$6=1, 'Network Data'!C86 = 0, 'Network Data'!D86 = 0, 'Network Data'!G86 &gt; 0, 'Network Data'!O86&gt;0), SUBSTITUTE('Network Data'!B86, " ", ".")&amp;"_P"&amp;" &lt; "&amp;SUBSTITUTE('Network Data'!O86, ",","."), IF(AND('Network Data'!$C$6=0, 'Network Data'!C86 = 0, 'Network Data'!G86 &gt; 0, 'Network Data'!O86&gt;0), SUBSTITUTE('Network Data'!B86, " ", ".")&amp;"_P"&amp;" &lt; "&amp;SUBSTITUTE('Network Data'!O86, ",","."),""))</f>
        <v/>
      </c>
      <c r="CY80" t="str">
        <f>IF('Network Data'!O86&lt;'Network Data'!N86, "Warning, incompatible constraint", "" )</f>
        <v/>
      </c>
      <c r="CZ80" t="str">
        <f>IF(AND('Network Data'!$C$6 = 1, 'Network Data'!C86 = 0, 'Network Data'!D86 = 1, 'Network Data'!G86 &gt; 0, 'Network Data'!P86 &gt; 0), SUBSTITUTE('Network Data'!B86, " ", ".")&amp;"_R &gt; "&amp;SUBSTITUTE('Network Data'!P86, ",","."),"")</f>
        <v/>
      </c>
      <c r="DA80" t="str">
        <f>IF(AND('Network Data'!$C$6 = 1, 'Network Data'!C86 = 0, 'Network Data'!D86 = 0, 'Network Data'!G86 &gt; 0, 'Network Data'!P86 &gt; 0), SUBSTITUTE('Network Data'!B86, " ", ".")&amp;"_R &gt; "&amp;SUBSTITUTE('Network Data'!P86, ",","."),"")</f>
        <v/>
      </c>
      <c r="DB80" t="str">
        <f>IF(AND('Network Data'!$C$6 = 1, 'Network Data'!C86 = 0, 'Network Data'!D86 = 1, 'Network Data'!G86 &gt; 0, 'Network Data'!Q86 &gt; 0), SUBSTITUTE('Network Data'!B86, " ", ".")&amp;"_R &lt; "&amp;SUBSTITUTE('Network Data'!Q86, ",","."),"")</f>
        <v/>
      </c>
      <c r="DC80" t="str">
        <f>IF(AND('Network Data'!$C$6 = 1, 'Network Data'!C86 = 0, 'Network Data'!D86 = 0, 'Network Data'!G86 &gt; 0, 'Network Data'!Q86 &gt; 0), SUBSTITUTE('Network Data'!B86, " ", ".")&amp;"_R &lt; "&amp;SUBSTITUTE('Network Data'!Q86, ",","."),"")</f>
        <v/>
      </c>
      <c r="DD80" t="str">
        <f>IF(AND('Network Data'!$C$7 = 1, 'Network Data'!C86 = 0, 'Network Data'!D86 =1, 'Network Data'!G86 &gt; 0, 'Network Data'!R86 &gt; 0), SUBSTITUTE('Network Data'!B86, ",",".")&amp;"_U &gt; "&amp;SUBSTITUTE('Network Data'!R86, ",","."),"")</f>
        <v/>
      </c>
      <c r="DE80" t="str">
        <f>IF(AND('Network Data'!$C$7 = 1, 'Network Data'!C86 = 0, 'Network Data'!D86 =0, 'Network Data'!G86 &gt; 0, 'Network Data'!R86 &gt; 0), SUBSTITUTE('Network Data'!B86, ",",".")&amp;"_U &gt; "&amp;SUBSTITUTE('Network Data'!R86, ",","."),"")</f>
        <v/>
      </c>
      <c r="DF80" t="str">
        <f>IF(AND('Network Data'!$C$7 = 1, 'Network Data'!C86 = 0, 'Network Data'!D86 = 1, 'Network Data'!G86 &gt; 0, 'Network Data'!S86 &gt; 0), SUBSTITUTE('Network Data'!B86, ",",".")&amp;"_U &lt; "&amp;SUBSTITUTE('Network Data'!S86, ",","."),"")</f>
        <v/>
      </c>
      <c r="DG80" t="str">
        <f>IF(AND('Network Data'!$C$7 = 1, 'Network Data'!C86 = 0, 'Network Data'!D86 = 0, 'Network Data'!G86 &gt; 0, 'Network Data'!S86 &gt; 0), SUBSTITUTE('Network Data'!B86, ",",".")&amp;"_U &lt; "&amp;SUBSTITUTE('Network Data'!S86, ",","."),"")</f>
        <v/>
      </c>
      <c r="DJ80" t="str">
        <f>IF(AND('Network Data'!C86 = 0, 'Network Data'!E86 = 1,'Network Data'!G86 &gt; 0, 'Network Data'!H86 &gt; 0), SUBSTITUTE('Network Data'!B86, " ", ".")&amp;"_IN &gt; "&amp;SUBSTITUTE('Network Data'!H86,",","."), IF(AND('Network Data'!C86 = 1, 'Network Data'!E86 = 1,'Network Data'!G86 &gt; 0, 'Network Data'!H86 &gt; 0), SUBSTITUTE('Network Data'!B86, " ", ".")&amp;"NLNode_IN &gt; "&amp;SUBSTITUTE('Network Data'!H86,",","."), ""))</f>
        <v/>
      </c>
      <c r="DL80" t="str">
        <f>IF(AND('Network Data'!C86 = 0, 'Network Data'!E86 = 1,'Network Data'!G86 &gt; 0, 'Network Data'!I86 &gt; 0), SUBSTITUTE('Network Data'!B86, " ", ".")&amp;"_IN &lt; "&amp;SUBSTITUTE('Network Data'!I86,",","."), IF(AND('Network Data'!C86 = 1, 'Network Data'!E86 = 1,'Network Data'!G86 &gt; 0, 'Network Data'!H86 &gt; 0), SUBSTITUTE('Network Data'!B86, " ", ".")&amp;"NLNode_IN &lt; "&amp;SUBSTITUTE('Network Data'!I86,",","."), ""))</f>
        <v/>
      </c>
      <c r="DP80" t="str">
        <f>IF(AND('Network Data'!C86 = 0, 'Network Data'!F86 = 1,'Network Data'!G86 &gt; 0, 'Network Data'!J86 &gt; 0), SUBSTITUTE('Network Data'!B86, " ", ".")&amp;"_EX &gt; "&amp;SUBSTITUTE('Network Data'!J86,",","."), IF(AND('Network Data'!C86 = 1, 'Network Data'!F86 = 1,'Network Data'!G86 &gt; 0, 'Network Data'!J86 &gt; 0), SUBSTITUTE('Network Data'!B86, " ", ".")&amp;"NLNode_EX &gt; "&amp;SUBSTITUTE('Network Data'!J86,",","."), ""))</f>
        <v/>
      </c>
      <c r="DR80" t="str">
        <f>IF(AND('Network Data'!C86 = 0, 'Network Data'!F86 = 1,'Network Data'!G86 &gt; 0, 'Network Data'!K86 &gt; 0), SUBSTITUTE('Network Data'!B86, " ", ".")&amp;"_EX &lt; "&amp;SUBSTITUTE('Network Data'!K86,",","."), IF(AND('Network Data'!C86 = 1, 'Network Data'!F86 = 1,'Network Data'!G86 &gt; 0, 'Network Data'!K86 &gt; 0), SUBSTITUTE('Network Data'!B86, " ", ".")&amp;"NLNode_EX &lt; "&amp;SUBSTITUTE('Network Data'!K86,",","."), ""))</f>
        <v/>
      </c>
      <c r="DV80" t="str">
        <f>IF(AND('Network Data'!C86=0, 'Network Data'!D86=0, 'Network Data'!G86&gt;0, 'Network Data'!T86&gt;0), SUBSTITUTE('Network Data'!B86," ",".")&amp;"_AE &gt; "&amp;SUBSTITUTE('Network Data'!T86,",","."),"")</f>
        <v/>
      </c>
      <c r="DW80" t="str">
        <f>IF(AND('Network Data'!C86=0, 'Network Data'!D86=0, 'Network Data'!G86&gt;0, 'Network Data'!U86&gt;0), SUBSTITUTE('Network Data'!B86," ",".")&amp;"_AE &lt; "&amp;SUBSTITUTE('Network Data'!U86,",","."),"")</f>
        <v/>
      </c>
      <c r="EA80" t="str">
        <f>IF(AND('Network Data'!X86 &gt;0), 'Network Data'!X86, "")</f>
        <v/>
      </c>
      <c r="EB80" s="22"/>
      <c r="EC80" s="22"/>
      <c r="FD80"/>
      <c r="FE80"/>
      <c r="FF80"/>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row>
    <row r="81" spans="1:218" x14ac:dyDescent="0.3">
      <c r="A81" s="7">
        <v>76</v>
      </c>
      <c r="B81" t="str">
        <f>IF(AND('Network Data'!C87 = 0, 'Network Data'!G87 &gt;0), SUBSTITUTE('Network Data'!B87, " ", ""), IF(AND('Network Data'!C87 = 1, 'Network Data'!G87 &gt; 0), SUBSTITUTE('Network Data'!B87&amp;"NLNode", " ",""), ""))</f>
        <v/>
      </c>
      <c r="H81" s="98"/>
      <c r="AE81" t="str">
        <f>IF(AND('Network Data'!C87 = 0, 'Network Data'!G87 &gt;0), SUBSTITUTE('Network Data'!B87, " ", "")&amp;" = "&amp;SUBSTITUTE('Network Data'!G87, ",", "."), "")</f>
        <v/>
      </c>
      <c r="AF81" t="str">
        <f>IF(AND('Network Data'!C87 = 1, 'Network Data'!G87 &gt;0), SUBSTITUTE('Network Data'!B87, " ", "")&amp;"NLNode"&amp;" = "&amp;SUBSTITUTE('Network Data'!G87, ",", "."), "")</f>
        <v/>
      </c>
      <c r="AM81" t="str">
        <f>IF(AND('Network Data'!C87 = 0, 'Network Data'!G87 &gt; 0, 'Network Data'!E87 = 1), SUBSTITUTE('Network Data'!B87, " ", "")&amp;"Input", IF(AND('Network Data'!C87 = 1, 'Network Data'!G87 &gt; 0, 'Network Data'!E87 = 1), SUBSTITUTE('Network Data'!B87, " ", "")&amp;"NLNodeInput",""))</f>
        <v/>
      </c>
      <c r="AN81" t="str">
        <f>IF(AND('Network Data'!C87 = 0, 'Network Data'!G87 &gt; 0, 'Network Data'!F87 = 1), SUBSTITUTE('Network Data'!B87, " ", "")&amp;"Export", IF(AND('Network Data'!C87 = 1, 'Network Data'!G87 &gt; 0, 'Network Data'!F87 = 1), SUBSTITUTE('Network Data'!B87, " ", "")&amp;"NLNodeExport",""))</f>
        <v/>
      </c>
      <c r="AV81" t="str">
        <f>IF(AND('Network Data'!$C$6=1, 'Network Data'!C87 = 0, 'Network Data'!D87=1,'Network Data'!G87&gt;0,'Network Data'!E87=1), SUBSTITUTE('Network Data'!B87," ","")&amp;"_GPP"&amp;" = "&amp;"Flowto("&amp;SUBSTITUTE('Network Data'!B87," ","")&amp;")"&amp;" - "&amp;SUBSTITUTE('Network Data'!B87," ","")&amp;"_IN", IF(AND('Network Data'!$C$6=1, 'Network Data'!C87 = 0, 'Network Data'!D87=1,'Network Data'!G87&gt;0,'Network Data'!E87=0), SUBSTITUTE('Network Data'!B87," ","")&amp;"_GPP"&amp;" = "&amp;"Flowto("&amp;SUBSTITUTE('Network Data'!B87," ","")&amp;")", IF(OR('Network Data'!$C$6=1, 'Network Data'!$C$6=0), IF(AND('Network Data'!C87 = 0,'Network Data'!G87&gt;0,'Network Data'!E87=1), SUBSTITUTE('Network Data'!B87," ","")&amp;"_Q"&amp;" = "&amp;"Flowto("&amp;SUBSTITUTE('Network Data'!B87," ","")&amp;")"&amp;" - "&amp;SUBSTITUTE('Network Data'!B87," ","")&amp;"_IN", IF(AND('Network Data'!C87 = 0,'Network Data'!G87&gt;0,'Network Data'!E87=0), SUBSTITUTE('Network Data'!B87," ","")&amp;"_Q"&amp;" = "&amp;"Flowto("&amp;SUBSTITUTE('Network Data'!B87," ","")&amp;")","")))))</f>
        <v/>
      </c>
      <c r="AZ81" t="str">
        <f>IF(AND('Network Data'!$C$6=1,'Network Data'!$C$7=1,'Network Data'!C87 = 0,'Network Data'!D87 = 1,'Network Data'!G87&gt;0,'Network Data'!F87=1),SUBSTITUTE('Network Data'!B87," ","")&amp;"_NPP"&amp;" = Flowfrom("&amp;SUBSTITUTE('Network Data'!B87," ","")&amp;") - "&amp;SUBSTITUTE('Network Data'!B87," ","")&amp;"_R"&amp;" - "&amp;SUBSTITUTE('Network Data'!B87," ","")&amp;"_U"&amp;" - "&amp;SUBSTITUTE('Network Data'!B87," ","")&amp;"_EX", IF(AND('Network Data'!$C$6=1,'Network Data'!$C$7=0,'Network Data'!C87 = 0,'Network Data'!D87 = 1,'Network Data'!G87&gt;0,'Network Data'!F87=1),SUBSTITUTE('Network Data'!B87," ","")&amp;"_NPP"&amp;" = Flowfrom("&amp;SUBSTITUTE('Network Data'!B87," ","")&amp;") - "&amp;SUBSTITUTE('Network Data'!B87," ","")&amp;"_R - "&amp;SUBSTITUTE('Network Data'!B87," ","")&amp;"_EX", IF(AND('Network Data'!$C$6=0,'Network Data'!$C$7=1,'Network Data'!C87 = 0,'Network Data'!D87 = 1,'Network Data'!G87&gt;0,'Network Data'!F87=0),SUBSTITUTE('Network Data'!B87," ","")&amp;"_NPP"&amp;" = Flowfrom("&amp;SUBSTITUTE('Network Data'!B87," ","")&amp;") - "&amp;SUBSTITUTE('Network Data'!B87," ","")&amp;"_U - "&amp;SUBSTITUTE('Network Data'!B87," ","")&amp;"_EX", IF(AND('Network Data'!$C$6=1,'Network Data'!$C$7=0,'Network Data'!C87 = 0,'Network Data'!D87 = 1,'Network Data'!G87&gt;0,'Network Data'!F87=0),SUBSTITUTE('Network Data'!B87," ","")&amp;"_NPP"&amp;" = Flowfrom("&amp;SUBSTITUTE('Network Data'!B87," ","")&amp;") - "&amp;SUBSTITUTE('Network Data'!B87," ","")&amp;"_R", IF(AND('Network Data'!$C$6=0,'Network Data'!$C$7=0,'Network Data'!C87 = 0,'Network Data'!D87 = 1,'Network Data'!G87&gt;0,'Network Data'!F87=1),SUBSTITUTE('Network Data'!B87," ","")&amp;"_NPP"&amp;" = Flowfrom("&amp;SUBSTITUTE('Network Data'!B87," ","")&amp;") - "&amp;SUBSTITUTE('Network Data'!B87," ","")&amp;"_EX", IF(AND('Network Data'!$C$6=1,'Network Data'!$C$7=1,'Network Data'!C87 = 0,'Network Data'!D87 = 1,'Network Data'!G87&gt;0,'Network Data'!F87=0),SUBSTITUTE('Network Data'!B87," ","")&amp;"_NPP"&amp;" = Flowfrom("&amp;SUBSTITUTE('Network Data'!B87," ","")&amp;") - "&amp;SUBSTITUTE('Network Data'!B87," ","")&amp;"_R"&amp;" - "&amp;SUBSTITUTE('Network Data'!B87," ","")&amp;"_U", IF(AND('Network Data'!$C$6=0,'Network Data'!$C$7=0,'Network Data'!C87 = 0,'Network Data'!D87 = 1,'Network Data'!G87&gt;0,'Network Data'!F87=0),SUBSTITUTE('Network Data'!B87," ","")&amp;"_NPP"&amp;" = Flowfrom("&amp;SUBSTITUTE('Network Data'!B87," ","")&amp;") ", IF(AND('Network Data'!$C$6=1,'Network Data'!$C$7=1,'Network Data'!C87 = 0,'Network Data'!D87 = 0,'Network Data'!G87&gt;0,'Network Data'!F87=1),SUBSTITUTE('Network Data'!B87," ","")&amp;"_P"&amp;" = Flowfrom("&amp;SUBSTITUTE('Network Data'!B87," ","")&amp;") - "&amp;SUBSTITUTE('Network Data'!B87," ","")&amp;"_R"&amp;" - "&amp;SUBSTITUTE('Network Data'!B87," ","")&amp;"_U"&amp;" - "&amp;SUBSTITUTE('Network Data'!B87," ","")&amp;"_EX", IF(AND('Network Data'!$C$6=1,'Network Data'!$C$7=0,'Network Data'!C87 = 0,'Network Data'!D87 = 0,'Network Data'!G87&gt;0,'Network Data'!F87=1),SUBSTITUTE('Network Data'!B87," ","")&amp;"_P"&amp;" = Flowfrom("&amp;SUBSTITUTE('Network Data'!B87," ","")&amp;") - "&amp;SUBSTITUTE('Network Data'!B87," ","")&amp;"_R - "&amp;SUBSTITUTE('Network Data'!B87," ","")&amp;"_EX", IF(AND('Network Data'!$C$6=0,'Network Data'!$C$7=1,'Network Data'!C87 = 0,'Network Data'!D87 = 0,'Network Data'!G87&gt;0,'Network Data'!F87=0),SUBSTITUTE('Network Data'!B87," ","")&amp;"_P"&amp;" = Flowfrom("&amp;SUBSTITUTE('Network Data'!B87," ","")&amp;") - "&amp;SUBSTITUTE('Network Data'!B87," ","")&amp;"_U - "&amp;SUBSTITUTE('Network Data'!B87," ","")&amp;"_EX", IF(AND('Network Data'!$C$6=1,'Network Data'!$C$7=0,'Network Data'!C87 = 0,'Network Data'!D87 = 0,'Network Data'!G87&gt;0,'Network Data'!F87=0),SUBSTITUTE('Network Data'!B87," ","")&amp;"_P"&amp;" = Flowfrom("&amp;SUBSTITUTE('Network Data'!B87," ","")&amp;") - "&amp;SUBSTITUTE('Network Data'!B87," ","")&amp;"_R", IF(AND('Network Data'!$C$6=0,'Network Data'!$C$7=0,'Network Data'!C87 = 0,'Network Data'!D87 = 0,'Network Data'!G87&gt;0,'Network Data'!F87=1),SUBSTITUTE('Network Data'!B87," ","")&amp;"_P"&amp;" = Flowfrom("&amp;SUBSTITUTE('Network Data'!B87," ","")&amp;") - "&amp;SUBSTITUTE('Network Data'!B87," ","")&amp;"_EX", IF(AND('Network Data'!$C$6=1,'Network Data'!$C$7=1,'Network Data'!C87 = 0,'Network Data'!D87 = 0,'Network Data'!G87&gt;0,'Network Data'!F87=0),SUBSTITUTE('Network Data'!B87," ","")&amp;"_P"&amp;" = Flowfrom("&amp;SUBSTITUTE('Network Data'!B87," ","")&amp;") - "&amp;SUBSTITUTE('Network Data'!B87," ","")&amp;"_R"&amp;" - "&amp;SUBSTITUTE('Network Data'!B87," ","")&amp;"_U", IF(AND('Network Data'!$C$6=0,'Network Data'!$C$7=0,'Network Data'!C87 = 0,'Network Data'!D87 = 0,'Network Data'!G87&gt;0,'Network Data'!F87=0),SUBSTITUTE('Network Data'!B87," ","")&amp;"_P"&amp;" = Flowfrom("&amp;SUBSTITUTE('Network Data'!B87," ","")&amp;") ", ""))))))))))))))</f>
        <v/>
      </c>
      <c r="BD81" t="str">
        <f>IF(AND('Network Data'!$C$6=1,'Network Data'!$C$7=1,'Network Data'!C87 = 0, 'Network Data'!D87=1,'Network Data'!F87=1,'Network Data'!G87&gt;0), SUBSTITUTE('Network Data'!B87," ","")&amp;"_U"&amp;" = Flowto("&amp;SUBSTITUTE('Network Data'!B87," ","")&amp;") - "&amp;SUBSTITUTE('Network Data'!B87," ","")&amp;"_NPP"&amp;" - "&amp;SUBSTITUTE('Network Data'!B87," ","")&amp;"_R"&amp;" - "&amp;SUBSTITUTE('Network Data'!B87," ","")&amp;"_EX", IF(AND('Network Data'!$C$6=0,'Network Data'!$C$7=1,'Network Data'!C87 = 0, 'Network Data'!D87=1,'Network Data'!F87=1,'Network Data'!G87&gt;0), SUBSTITUTE('Network Data'!B87," ","")&amp;"_U"&amp;" = Flowto("&amp;SUBSTITUTE('Network Data'!B87," ","")&amp;") - "&amp;SUBSTITUTE('Network Data'!B87," ","")&amp;"_P"&amp;" - "&amp;SUBSTITUTE('Network Data'!B87," ","")&amp;"_EX", IF(AND('Network Data'!$C$6=0,'Network Data'!$C$7=1,'Network Data'!C87 = 0, 'Network Data'!D87=1,'Network Data'!F87=0,'Network Data'!G87&gt;0), SUBSTITUTE('Network Data'!B87," ","")&amp;"_U"&amp;" = Flowto("&amp;SUBSTITUTE('Network Data'!B87," ","")&amp;") - "&amp;SUBSTITUTE('Network Data'!B87," ","")&amp;"_P",IF(AND('Network Data'!$C$6=1,'Network Data'!$C$7=1,'Network Data'!C87 = 0, 'Network Data'!D87=0,'Network Data'!F87=1,'Network Data'!G87&gt;0), SUBSTITUTE('Network Data'!B87," ","")&amp;"_U"&amp;" = Flowto("&amp;SUBSTITUTE('Network Data'!B87," ","")&amp;") - "&amp;SUBSTITUTE('Network Data'!B87," ","")&amp;"_P"&amp;" - "&amp;SUBSTITUTE('Network Data'!B87," ","")&amp;"_R"&amp;" - "&amp;SUBSTITUTE('Network Data'!B87," ","")&amp;"_EX", IF(AND('Network Data'!$C$6=0,'Network Data'!$C$7=1,'Network Data'!C87 = 0, 'Network Data'!D87=0,'Network Data'!F87=1,'Network Data'!G87&gt;0), SUBSTITUTE('Network Data'!B87," ","")&amp;"_U"&amp;" = Flowto("&amp;SUBSTITUTE('Network Data'!B87," ","")&amp;") - "&amp;SUBSTITUTE('Network Data'!B87," ","")&amp;"_P"&amp;" - "&amp;SUBSTITUTE('Network Data'!B87," ","")&amp;"_EX", IF(AND('Network Data'!$C$6=0,'Network Data'!$C$7=1,'Network Data'!C87 = 0, 'Network Data'!D87=0,'Network Data'!F87=0,'Network Data'!G87&gt;0), SUBSTITUTE('Network Data'!B87," ","")&amp;"_U"&amp;" = Flowto("&amp;SUBSTITUTE('Network Data'!B87," ","")&amp;") - "&amp;SUBSTITUTE('Network Data'!B87," ","")&amp;"_P",IF(AND('Network Data'!$C$6=1,'Network Data'!$C$7=1,'Network Data'!C87 = 0, 'Network Data'!D87=0,'Network Data'!F87=0,'Network Data'!G87&gt;0), SUBSTITUTE('Network Data'!B87," ","")&amp;"_U"&amp;" = Flowto("&amp;SUBSTITUTE('Network Data'!B87," ","")&amp;") - "&amp;SUBSTITUTE('Network Data'!B87," ","")&amp;"_P - "&amp;SUBSTITUTE('Network Data'!B87," ","")&amp;"_R","")))))))</f>
        <v/>
      </c>
      <c r="BH81" t="str">
        <f>IF(AND('Network Data'!$C$6 = 1, 'Network Data'!C87 = 0, 'Network Data'!D87 = 0,'Network Data'!G87 &gt; 0, 'Network Data'!T87 &gt; 0),SUBSTITUTE('Network Data'!B87," ","")&amp;"_AE"&amp;" = "&amp;SUBSTITUTE('Network Data'!B87," ","")&amp;"_P"&amp;" + "&amp;SUBSTITUTE('Network Data'!B87," ","")&amp;"_R", IF(AND('Network Data'!$C$6 = 0, 'Network Data'!C87 = 0, 'Network Data'!D87 = 0,'Network Data'!G87 &gt; 0, 'Network Data'!T87 &gt; 0),SUBSTITUTE('Network Data'!B87," ","")&amp;" = "&amp;SUBSTITUTE('Network Data'!B87," ","")&amp;"_P",IF(AND('Network Data'!$C$6 = 1, 'Network Data'!C87 = 0, 'Network Data'!D87 = 0,'Network Data'!G87 &gt; 0, 'Network Data'!U87 &gt; 0),SUBSTITUTE('Network Data'!B87," ","")&amp;"_AE"&amp;" = "&amp;SUBSTITUTE('Network Data'!B87," ","")&amp;"_P"&amp;" + "&amp;SUBSTITUTE('Network Data'!B87," ","")&amp;"_R", IF(AND('Network Data'!$C$6 = 0, 'Network Data'!C87 = 0, 'Network Data'!D87 = 0,'Network Data'!G87 &gt; 0, 'Network Data'!U87 &gt; 0),SUBSTITUTE('Network Data'!B87," ","")&amp;" = "&amp;SUBSTITUTE('Network Data'!B87," ","")&amp;"_P",""))))</f>
        <v/>
      </c>
      <c r="BL81" t="str">
        <f xml:space="preserve"> IF('Network Data'!W87 &gt; 0, 'Network Data'!W87, "")</f>
        <v/>
      </c>
      <c r="BR81" t="str">
        <f>IF('Network Data'!V87&gt;0,SUBSTITUTE('Network Data'!V87, ",",""),"")</f>
        <v/>
      </c>
      <c r="BZ81" t="str">
        <f>IF(AND('Network Data'!$C$6=1,'Network Data'!C87=0,'Network Data'!D87=1,'Network Data'!G87&gt;0),SUBSTITUTE('Network Data'!B87," ","")&amp;"_GPP: CO2 -&gt; "&amp;SUBSTITUTE('Network Data'!B87," ",""),"")</f>
        <v/>
      </c>
      <c r="CB81" s="98"/>
      <c r="CD81" t="str">
        <f>IF(AND('Network Data'!$C$6 = 1,'Network Data'!C87 = 0, 'Network Data'!D87 = 1, 'Network Data'!G87 &gt; 0), SUBSTITUTE('Network Data'!B87, " ", "")&amp;"_R: "&amp;SUBSTITUTE('Network Data'!B87, " ", "")&amp;" -&gt; CO2", "")</f>
        <v/>
      </c>
      <c r="CE81" t="str">
        <f>IF(AND('Network Data'!$C$6 = 1,'Network Data'!C87 = 0, 'Network Data'!D87 = 0, 'Network Data'!G87 &gt; 0), SUBSTITUTE('Network Data'!B87, " ", "")&amp;"_R: "&amp;SUBSTITUTE('Network Data'!B87, " ", "")&amp;" -&gt; CO2", "")</f>
        <v/>
      </c>
      <c r="CG81" s="98"/>
      <c r="CI81" t="str">
        <f>IF(AND('Network Data'!C87 = 1, 'Network Data'!E87 = 1, 'Network Data'!G87 &gt; 0), SUBSTITUTE('Network Data'!B87, " ", "")&amp;"NLNode_IN: "&amp;SUBSTITUTE('Network Data'!B87, " ", "")&amp;"NLNodeInput -&gt; "&amp;SUBSTITUTE('Network Data'!B87, ",", "")&amp;"NLNode", IF(AND('Network Data'!C87 = 0, 'Network Data'!E87 = 1, 'Network Data'!G87 &gt; 0), SUBSTITUTE('Network Data'!B87, " ", "")&amp;"_IN: "&amp;SUBSTITUTE('Network Data'!B87, " ", "")&amp;"Input -&gt; "&amp;SUBSTITUTE('Network Data'!B87, ",", ""),""))</f>
        <v/>
      </c>
      <c r="CK81" s="98"/>
      <c r="CM81" t="str">
        <f>IF(AND('Network Data'!C87 = 1, 'Network Data'!F87 = 1, 'Network Data'!G87 &gt; 0), SUBSTITUTE('Network Data'!B87, " ", "")&amp;"NLNode_EX: "&amp;SUBSTITUTE('Network Data'!B87, " ", "")&amp;"NLNode -&gt; "&amp;SUBSTITUTE('Network Data'!B87, ",", "")&amp;"NLNodeExport", IF(AND('Network Data'!C87 = 0, 'Network Data'!F87 = 1, 'Network Data'!G87 &gt; 0), SUBSTITUTE('Network Data'!B87, " ", "")&amp;"_EX: "&amp;SUBSTITUTE('Network Data'!B87, " ", "")&amp;" -&gt; "&amp;SUBSTITUTE('Network Data'!B87, ",", "")&amp;"Export",""))</f>
        <v/>
      </c>
      <c r="CP81" t="str">
        <f>IF(AND('Network Data'!$C$6=1, 'Network Data'!C87=0,'Network Data'!D87=1,'Network Data'!G87&gt;0, 'Network Data'!L87&gt;0), SUBSTITUTE('Network Data'!B87," ",".")&amp;"_GPP &gt; "&amp;SUBSTITUTE('Network Data'!L87," ","."), IF(AND('Network Data'!$C$6=1, 'Network Data'!C87=0,'Network Data'!D87=0,'Network Data'!G87&gt;0, 'Network Data'!L87&gt;0), SUBSTITUTE('Network Data'!B87," ",".")&amp;"Q &gt; "&amp;SUBSTITUTE('Network Data'!L87," ","."), IF(AND('Network Data'!$C$6=0, 'Network Data'!C87=0,'Network Data'!D87=0,'Network Data'!G87&gt;0, 'Network Data'!L87&gt;0), SUBSTITUTE('Network Data'!B87," ",".")&amp;"Q &gt; "&amp;SUBSTITUTE('Network Data'!L87," ","."),"")))</f>
        <v/>
      </c>
      <c r="CQ81" t="str">
        <f>IF(AND('Network Data'!$C$6=1, 'Network Data'!C87=0,'Network Data'!D87=0,'Network Data'!G87&gt;0, 'Network Data'!L87&gt;0), SUBSTITUTE('Network Data'!B87," ",".")&amp;"Q &gt; "&amp;SUBSTITUTE('Network Data'!L87," ","."), IF(AND('Network Data'!$C$6=0, 'Network Data'!C87=0,'Network Data'!D87=0,'Network Data'!G87&gt;0, 'Network Data'!L87&gt;0), SUBSTITUTE('Network Data'!B87," ",".")&amp;"Q &gt; "&amp;SUBSTITUTE('Network Data'!L87," ","."),""))</f>
        <v/>
      </c>
      <c r="CR81" t="str">
        <f>IF(AND('Network Data'!$C$6=1, 'Network Data'!C87=0,'Network Data'!D87=1,'Network Data'!G87&gt;0, 'Network Data'!M87&gt;0), SUBSTITUTE('Network Data'!B87," ",".")&amp;"_GPP &lt; "&amp;SUBSTITUTE('Network Data'!M87," ","."),"")</f>
        <v/>
      </c>
      <c r="CS81" t="str">
        <f>IF(AND('Network Data'!$C$6=1, 'Network Data'!C87=0,'Network Data'!D87=0,'Network Data'!G87&gt;0, 'Network Data'!M87&gt;0), SUBSTITUTE('Network Data'!B87," ",".")&amp;"Q &lt; "&amp;SUBSTITUTE('Network Data'!M87," ","."),IF(AND('Network Data'!$C$6=0, 'Network Data'!C87=0,'Network Data'!D87=0,'Network Data'!G87&gt;0, 'Network Data'!M87&gt;0), SUBSTITUTE('Network Data'!B87," ",".")&amp;"Q &lt; "&amp;SUBSTITUTE('Network Data'!M87," ","."),""))</f>
        <v/>
      </c>
      <c r="CT81" t="str">
        <f>IF('Network Data'!M87&lt;'Network Data'!L87, "Warning, incompatible constraint", "" )</f>
        <v/>
      </c>
      <c r="CU81" t="str">
        <f>IF(AND('Network Data'!$C$6=1, 'Network Data'!C87 = 0, 'Network Data'!D87 = 1, 'Network Data'!G87 &gt; 0, 'Network Data'!N87&gt;0), SUBSTITUTE('Network Data'!B87, " ", ".")&amp;"_NPP"&amp;" &gt; "&amp;SUBSTITUTE('Network Data'!N87, ",","."), "")</f>
        <v/>
      </c>
      <c r="CV81" t="str">
        <f>IF(AND('Network Data'!$C$6=1, 'Network Data'!C87 = 0, 'Network Data'!D87 = 0, 'Network Data'!G87 &gt; 0, 'Network Data'!N87&gt;0), SUBSTITUTE('Network Data'!B87, " ", ".")&amp;"_P"&amp;" &gt; "&amp;SUBSTITUTE('Network Data'!N87, ",","."), IF(AND('Network Data'!$C$6=0, 'Network Data'!C87 = 0, 'Network Data'!G87 &gt; 0, 'Network Data'!N87&gt;0), SUBSTITUTE('Network Data'!B87, " ", ".")&amp;"_P"&amp;" &gt; "&amp;SUBSTITUTE('Network Data'!N87, ",","."),""))</f>
        <v/>
      </c>
      <c r="CW81" t="str">
        <f>IF(AND('Network Data'!$C$6=1, 'Network Data'!C87 = 0, 'Network Data'!D87 = 1, 'Network Data'!G87 &gt; 0, 'Network Data'!O87&gt;0), SUBSTITUTE('Network Data'!B87, " ", ".")&amp;"_NPP"&amp;" &lt; "&amp;SUBSTITUTE('Network Data'!O87, ",","."), "")</f>
        <v/>
      </c>
      <c r="CX81" t="str">
        <f>IF(AND('Network Data'!$C$6=1, 'Network Data'!C87 = 0, 'Network Data'!D87 = 0, 'Network Data'!G87 &gt; 0, 'Network Data'!O87&gt;0), SUBSTITUTE('Network Data'!B87, " ", ".")&amp;"_P"&amp;" &lt; "&amp;SUBSTITUTE('Network Data'!O87, ",","."), IF(AND('Network Data'!$C$6=0, 'Network Data'!C87 = 0, 'Network Data'!G87 &gt; 0, 'Network Data'!O87&gt;0), SUBSTITUTE('Network Data'!B87, " ", ".")&amp;"_P"&amp;" &lt; "&amp;SUBSTITUTE('Network Data'!O87, ",","."),""))</f>
        <v/>
      </c>
      <c r="CY81" t="str">
        <f>IF('Network Data'!O87&lt;'Network Data'!N87, "Warning, incompatible constraint", "" )</f>
        <v/>
      </c>
      <c r="CZ81" t="str">
        <f>IF(AND('Network Data'!$C$6 = 1, 'Network Data'!C87 = 0, 'Network Data'!D87 = 1, 'Network Data'!G87 &gt; 0, 'Network Data'!P87 &gt; 0), SUBSTITUTE('Network Data'!B87, " ", ".")&amp;"_R &gt; "&amp;SUBSTITUTE('Network Data'!P87, ",","."),"")</f>
        <v/>
      </c>
      <c r="DA81" t="str">
        <f>IF(AND('Network Data'!$C$6 = 1, 'Network Data'!C87 = 0, 'Network Data'!D87 = 0, 'Network Data'!G87 &gt; 0, 'Network Data'!P87 &gt; 0), SUBSTITUTE('Network Data'!B87, " ", ".")&amp;"_R &gt; "&amp;SUBSTITUTE('Network Data'!P87, ",","."),"")</f>
        <v/>
      </c>
      <c r="DB81" t="str">
        <f>IF(AND('Network Data'!$C$6 = 1, 'Network Data'!C87 = 0, 'Network Data'!D87 = 1, 'Network Data'!G87 &gt; 0, 'Network Data'!Q87 &gt; 0), SUBSTITUTE('Network Data'!B87, " ", ".")&amp;"_R &lt; "&amp;SUBSTITUTE('Network Data'!Q87, ",","."),"")</f>
        <v/>
      </c>
      <c r="DC81" t="str">
        <f>IF(AND('Network Data'!$C$6 = 1, 'Network Data'!C87 = 0, 'Network Data'!D87 = 0, 'Network Data'!G87 &gt; 0, 'Network Data'!Q87 &gt; 0), SUBSTITUTE('Network Data'!B87, " ", ".")&amp;"_R &lt; "&amp;SUBSTITUTE('Network Data'!Q87, ",","."),"")</f>
        <v/>
      </c>
      <c r="DD81" t="str">
        <f>IF(AND('Network Data'!$C$7 = 1, 'Network Data'!C87 = 0, 'Network Data'!D87 =1, 'Network Data'!G87 &gt; 0, 'Network Data'!R87 &gt; 0), SUBSTITUTE('Network Data'!B87, ",",".")&amp;"_U &gt; "&amp;SUBSTITUTE('Network Data'!R87, ",","."),"")</f>
        <v/>
      </c>
      <c r="DE81" t="str">
        <f>IF(AND('Network Data'!$C$7 = 1, 'Network Data'!C87 = 0, 'Network Data'!D87 =0, 'Network Data'!G87 &gt; 0, 'Network Data'!R87 &gt; 0), SUBSTITUTE('Network Data'!B87, ",",".")&amp;"_U &gt; "&amp;SUBSTITUTE('Network Data'!R87, ",","."),"")</f>
        <v/>
      </c>
      <c r="DF81" t="str">
        <f>IF(AND('Network Data'!$C$7 = 1, 'Network Data'!C87 = 0, 'Network Data'!D87 = 1, 'Network Data'!G87 &gt; 0, 'Network Data'!S87 &gt; 0), SUBSTITUTE('Network Data'!B87, ",",".")&amp;"_U &lt; "&amp;SUBSTITUTE('Network Data'!S87, ",","."),"")</f>
        <v/>
      </c>
      <c r="DG81" t="str">
        <f>IF(AND('Network Data'!$C$7 = 1, 'Network Data'!C87 = 0, 'Network Data'!D87 = 0, 'Network Data'!G87 &gt; 0, 'Network Data'!S87 &gt; 0), SUBSTITUTE('Network Data'!B87, ",",".")&amp;"_U &lt; "&amp;SUBSTITUTE('Network Data'!S87, ",","."),"")</f>
        <v/>
      </c>
      <c r="DJ81" t="str">
        <f>IF(AND('Network Data'!C87 = 0, 'Network Data'!E87 = 1,'Network Data'!G87 &gt; 0, 'Network Data'!H87 &gt; 0), SUBSTITUTE('Network Data'!B87, " ", ".")&amp;"_IN &gt; "&amp;SUBSTITUTE('Network Data'!H87,",","."), IF(AND('Network Data'!C87 = 1, 'Network Data'!E87 = 1,'Network Data'!G87 &gt; 0, 'Network Data'!H87 &gt; 0), SUBSTITUTE('Network Data'!B87, " ", ".")&amp;"NLNode_IN &gt; "&amp;SUBSTITUTE('Network Data'!H87,",","."), ""))</f>
        <v/>
      </c>
      <c r="DL81" t="str">
        <f>IF(AND('Network Data'!C87 = 0, 'Network Data'!E87 = 1,'Network Data'!G87 &gt; 0, 'Network Data'!I87 &gt; 0), SUBSTITUTE('Network Data'!B87, " ", ".")&amp;"_IN &lt; "&amp;SUBSTITUTE('Network Data'!I87,",","."), IF(AND('Network Data'!C87 = 1, 'Network Data'!E87 = 1,'Network Data'!G87 &gt; 0, 'Network Data'!H87 &gt; 0), SUBSTITUTE('Network Data'!B87, " ", ".")&amp;"NLNode_IN &lt; "&amp;SUBSTITUTE('Network Data'!I87,",","."), ""))</f>
        <v/>
      </c>
      <c r="DP81" t="str">
        <f>IF(AND('Network Data'!C87 = 0, 'Network Data'!F87 = 1,'Network Data'!G87 &gt; 0, 'Network Data'!J87 &gt; 0), SUBSTITUTE('Network Data'!B87, " ", ".")&amp;"_EX &gt; "&amp;SUBSTITUTE('Network Data'!J87,",","."), IF(AND('Network Data'!C87 = 1, 'Network Data'!F87 = 1,'Network Data'!G87 &gt; 0, 'Network Data'!J87 &gt; 0), SUBSTITUTE('Network Data'!B87, " ", ".")&amp;"NLNode_EX &gt; "&amp;SUBSTITUTE('Network Data'!J87,",","."), ""))</f>
        <v/>
      </c>
      <c r="DR81" t="str">
        <f>IF(AND('Network Data'!C87 = 0, 'Network Data'!F87 = 1,'Network Data'!G87 &gt; 0, 'Network Data'!K87 &gt; 0), SUBSTITUTE('Network Data'!B87, " ", ".")&amp;"_EX &lt; "&amp;SUBSTITUTE('Network Data'!K87,",","."), IF(AND('Network Data'!C87 = 1, 'Network Data'!F87 = 1,'Network Data'!G87 &gt; 0, 'Network Data'!K87 &gt; 0), SUBSTITUTE('Network Data'!B87, " ", ".")&amp;"NLNode_EX &lt; "&amp;SUBSTITUTE('Network Data'!K87,",","."), ""))</f>
        <v/>
      </c>
      <c r="DV81" t="str">
        <f>IF(AND('Network Data'!C87=0, 'Network Data'!D87=0, 'Network Data'!G87&gt;0, 'Network Data'!T87&gt;0), SUBSTITUTE('Network Data'!B87," ",".")&amp;"_AE &gt; "&amp;SUBSTITUTE('Network Data'!T87,",","."),"")</f>
        <v/>
      </c>
      <c r="DW81" t="str">
        <f>IF(AND('Network Data'!C87=0, 'Network Data'!D87=0, 'Network Data'!G87&gt;0, 'Network Data'!U87&gt;0), SUBSTITUTE('Network Data'!B87," ",".")&amp;"_AE &lt; "&amp;SUBSTITUTE('Network Data'!U87,",","."),"")</f>
        <v/>
      </c>
      <c r="EA81" t="str">
        <f>IF(AND('Network Data'!X87 &gt;0), 'Network Data'!X87, "")</f>
        <v/>
      </c>
      <c r="EB81" s="22"/>
      <c r="EC81" s="22"/>
      <c r="FD81"/>
      <c r="FE81"/>
      <c r="FF81"/>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row>
    <row r="82" spans="1:218" x14ac:dyDescent="0.3">
      <c r="A82" s="7">
        <v>77</v>
      </c>
      <c r="B82" t="str">
        <f>IF(AND('Network Data'!C88 = 0, 'Network Data'!G88 &gt;0), SUBSTITUTE('Network Data'!B88, " ", ""), IF(AND('Network Data'!C88 = 1, 'Network Data'!G88 &gt; 0), SUBSTITUTE('Network Data'!B88&amp;"NLNode", " ",""), ""))</f>
        <v/>
      </c>
      <c r="H82" s="98"/>
      <c r="AE82" t="str">
        <f>IF(AND('Network Data'!C88 = 0, 'Network Data'!G88 &gt;0), SUBSTITUTE('Network Data'!B88, " ", "")&amp;" = "&amp;SUBSTITUTE('Network Data'!G88, ",", "."), "")</f>
        <v/>
      </c>
      <c r="AF82" t="str">
        <f>IF(AND('Network Data'!C88 = 1, 'Network Data'!G88 &gt;0), SUBSTITUTE('Network Data'!B88, " ", "")&amp;"NLNode"&amp;" = "&amp;SUBSTITUTE('Network Data'!G88, ",", "."), "")</f>
        <v/>
      </c>
      <c r="AM82" t="str">
        <f>IF(AND('Network Data'!C88 = 0, 'Network Data'!G88 &gt; 0, 'Network Data'!E88 = 1), SUBSTITUTE('Network Data'!B88, " ", "")&amp;"Input", IF(AND('Network Data'!C88 = 1, 'Network Data'!G88 &gt; 0, 'Network Data'!E88 = 1), SUBSTITUTE('Network Data'!B88, " ", "")&amp;"NLNodeInput",""))</f>
        <v/>
      </c>
      <c r="AN82" t="str">
        <f>IF(AND('Network Data'!C88 = 0, 'Network Data'!G88 &gt; 0, 'Network Data'!F88 = 1), SUBSTITUTE('Network Data'!B88, " ", "")&amp;"Export", IF(AND('Network Data'!C88 = 1, 'Network Data'!G88 &gt; 0, 'Network Data'!F88 = 1), SUBSTITUTE('Network Data'!B88, " ", "")&amp;"NLNodeExport",""))</f>
        <v/>
      </c>
      <c r="AV82" t="str">
        <f>IF(AND('Network Data'!$C$6=1, 'Network Data'!C88 = 0, 'Network Data'!D88=1,'Network Data'!G88&gt;0,'Network Data'!E88=1), SUBSTITUTE('Network Data'!B88," ","")&amp;"_GPP"&amp;" = "&amp;"Flowto("&amp;SUBSTITUTE('Network Data'!B88," ","")&amp;")"&amp;" - "&amp;SUBSTITUTE('Network Data'!B88," ","")&amp;"_IN", IF(AND('Network Data'!$C$6=1, 'Network Data'!C88 = 0, 'Network Data'!D88=1,'Network Data'!G88&gt;0,'Network Data'!E88=0), SUBSTITUTE('Network Data'!B88," ","")&amp;"_GPP"&amp;" = "&amp;"Flowto("&amp;SUBSTITUTE('Network Data'!B88," ","")&amp;")", IF(OR('Network Data'!$C$6=1, 'Network Data'!$C$6=0), IF(AND('Network Data'!C88 = 0,'Network Data'!G88&gt;0,'Network Data'!E88=1), SUBSTITUTE('Network Data'!B88," ","")&amp;"_Q"&amp;" = "&amp;"Flowto("&amp;SUBSTITUTE('Network Data'!B88," ","")&amp;")"&amp;" - "&amp;SUBSTITUTE('Network Data'!B88," ","")&amp;"_IN", IF(AND('Network Data'!C88 = 0,'Network Data'!G88&gt;0,'Network Data'!E88=0), SUBSTITUTE('Network Data'!B88," ","")&amp;"_Q"&amp;" = "&amp;"Flowto("&amp;SUBSTITUTE('Network Data'!B88," ","")&amp;")","")))))</f>
        <v/>
      </c>
      <c r="AZ82" t="str">
        <f>IF(AND('Network Data'!$C$6=1,'Network Data'!$C$7=1,'Network Data'!C88 = 0,'Network Data'!D88 = 1,'Network Data'!G88&gt;0,'Network Data'!F88=1),SUBSTITUTE('Network Data'!B88," ","")&amp;"_NPP"&amp;" = Flowfrom("&amp;SUBSTITUTE('Network Data'!B88," ","")&amp;") - "&amp;SUBSTITUTE('Network Data'!B88," ","")&amp;"_R"&amp;" - "&amp;SUBSTITUTE('Network Data'!B88," ","")&amp;"_U"&amp;" - "&amp;SUBSTITUTE('Network Data'!B88," ","")&amp;"_EX", IF(AND('Network Data'!$C$6=1,'Network Data'!$C$7=0,'Network Data'!C88 = 0,'Network Data'!D88 = 1,'Network Data'!G88&gt;0,'Network Data'!F88=1),SUBSTITUTE('Network Data'!B88," ","")&amp;"_NPP"&amp;" = Flowfrom("&amp;SUBSTITUTE('Network Data'!B88," ","")&amp;") - "&amp;SUBSTITUTE('Network Data'!B88," ","")&amp;"_R - "&amp;SUBSTITUTE('Network Data'!B88," ","")&amp;"_EX", IF(AND('Network Data'!$C$6=0,'Network Data'!$C$7=1,'Network Data'!C88 = 0,'Network Data'!D88 = 1,'Network Data'!G88&gt;0,'Network Data'!F88=0),SUBSTITUTE('Network Data'!B88," ","")&amp;"_NPP"&amp;" = Flowfrom("&amp;SUBSTITUTE('Network Data'!B88," ","")&amp;") - "&amp;SUBSTITUTE('Network Data'!B88," ","")&amp;"_U - "&amp;SUBSTITUTE('Network Data'!B88," ","")&amp;"_EX", IF(AND('Network Data'!$C$6=1,'Network Data'!$C$7=0,'Network Data'!C88 = 0,'Network Data'!D88 = 1,'Network Data'!G88&gt;0,'Network Data'!F88=0),SUBSTITUTE('Network Data'!B88," ","")&amp;"_NPP"&amp;" = Flowfrom("&amp;SUBSTITUTE('Network Data'!B88," ","")&amp;") - "&amp;SUBSTITUTE('Network Data'!B88," ","")&amp;"_R", IF(AND('Network Data'!$C$6=0,'Network Data'!$C$7=0,'Network Data'!C88 = 0,'Network Data'!D88 = 1,'Network Data'!G88&gt;0,'Network Data'!F88=1),SUBSTITUTE('Network Data'!B88," ","")&amp;"_NPP"&amp;" = Flowfrom("&amp;SUBSTITUTE('Network Data'!B88," ","")&amp;") - "&amp;SUBSTITUTE('Network Data'!B88," ","")&amp;"_EX", IF(AND('Network Data'!$C$6=1,'Network Data'!$C$7=1,'Network Data'!C88 = 0,'Network Data'!D88 = 1,'Network Data'!G88&gt;0,'Network Data'!F88=0),SUBSTITUTE('Network Data'!B88," ","")&amp;"_NPP"&amp;" = Flowfrom("&amp;SUBSTITUTE('Network Data'!B88," ","")&amp;") - "&amp;SUBSTITUTE('Network Data'!B88," ","")&amp;"_R"&amp;" - "&amp;SUBSTITUTE('Network Data'!B88," ","")&amp;"_U", IF(AND('Network Data'!$C$6=0,'Network Data'!$C$7=0,'Network Data'!C88 = 0,'Network Data'!D88 = 1,'Network Data'!G88&gt;0,'Network Data'!F88=0),SUBSTITUTE('Network Data'!B88," ","")&amp;"_NPP"&amp;" = Flowfrom("&amp;SUBSTITUTE('Network Data'!B88," ","")&amp;") ", IF(AND('Network Data'!$C$6=1,'Network Data'!$C$7=1,'Network Data'!C88 = 0,'Network Data'!D88 = 0,'Network Data'!G88&gt;0,'Network Data'!F88=1),SUBSTITUTE('Network Data'!B88," ","")&amp;"_P"&amp;" = Flowfrom("&amp;SUBSTITUTE('Network Data'!B88," ","")&amp;") - "&amp;SUBSTITUTE('Network Data'!B88," ","")&amp;"_R"&amp;" - "&amp;SUBSTITUTE('Network Data'!B88," ","")&amp;"_U"&amp;" - "&amp;SUBSTITUTE('Network Data'!B88," ","")&amp;"_EX", IF(AND('Network Data'!$C$6=1,'Network Data'!$C$7=0,'Network Data'!C88 = 0,'Network Data'!D88 = 0,'Network Data'!G88&gt;0,'Network Data'!F88=1),SUBSTITUTE('Network Data'!B88," ","")&amp;"_P"&amp;" = Flowfrom("&amp;SUBSTITUTE('Network Data'!B88," ","")&amp;") - "&amp;SUBSTITUTE('Network Data'!B88," ","")&amp;"_R - "&amp;SUBSTITUTE('Network Data'!B88," ","")&amp;"_EX", IF(AND('Network Data'!$C$6=0,'Network Data'!$C$7=1,'Network Data'!C88 = 0,'Network Data'!D88 = 0,'Network Data'!G88&gt;0,'Network Data'!F88=0),SUBSTITUTE('Network Data'!B88," ","")&amp;"_P"&amp;" = Flowfrom("&amp;SUBSTITUTE('Network Data'!B88," ","")&amp;") - "&amp;SUBSTITUTE('Network Data'!B88," ","")&amp;"_U - "&amp;SUBSTITUTE('Network Data'!B88," ","")&amp;"_EX", IF(AND('Network Data'!$C$6=1,'Network Data'!$C$7=0,'Network Data'!C88 = 0,'Network Data'!D88 = 0,'Network Data'!G88&gt;0,'Network Data'!F88=0),SUBSTITUTE('Network Data'!B88," ","")&amp;"_P"&amp;" = Flowfrom("&amp;SUBSTITUTE('Network Data'!B88," ","")&amp;") - "&amp;SUBSTITUTE('Network Data'!B88," ","")&amp;"_R", IF(AND('Network Data'!$C$6=0,'Network Data'!$C$7=0,'Network Data'!C88 = 0,'Network Data'!D88 = 0,'Network Data'!G88&gt;0,'Network Data'!F88=1),SUBSTITUTE('Network Data'!B88," ","")&amp;"_P"&amp;" = Flowfrom("&amp;SUBSTITUTE('Network Data'!B88," ","")&amp;") - "&amp;SUBSTITUTE('Network Data'!B88," ","")&amp;"_EX", IF(AND('Network Data'!$C$6=1,'Network Data'!$C$7=1,'Network Data'!C88 = 0,'Network Data'!D88 = 0,'Network Data'!G88&gt;0,'Network Data'!F88=0),SUBSTITUTE('Network Data'!B88," ","")&amp;"_P"&amp;" = Flowfrom("&amp;SUBSTITUTE('Network Data'!B88," ","")&amp;") - "&amp;SUBSTITUTE('Network Data'!B88," ","")&amp;"_R"&amp;" - "&amp;SUBSTITUTE('Network Data'!B88," ","")&amp;"_U", IF(AND('Network Data'!$C$6=0,'Network Data'!$C$7=0,'Network Data'!C88 = 0,'Network Data'!D88 = 0,'Network Data'!G88&gt;0,'Network Data'!F88=0),SUBSTITUTE('Network Data'!B88," ","")&amp;"_P"&amp;" = Flowfrom("&amp;SUBSTITUTE('Network Data'!B88," ","")&amp;") ", ""))))))))))))))</f>
        <v/>
      </c>
      <c r="BD82" t="str">
        <f>IF(AND('Network Data'!$C$6=1,'Network Data'!$C$7=1,'Network Data'!C88 = 0, 'Network Data'!D88=1,'Network Data'!F88=1,'Network Data'!G88&gt;0), SUBSTITUTE('Network Data'!B88," ","")&amp;"_U"&amp;" = Flowto("&amp;SUBSTITUTE('Network Data'!B88," ","")&amp;") - "&amp;SUBSTITUTE('Network Data'!B88," ","")&amp;"_NPP"&amp;" - "&amp;SUBSTITUTE('Network Data'!B88," ","")&amp;"_R"&amp;" - "&amp;SUBSTITUTE('Network Data'!B88," ","")&amp;"_EX", IF(AND('Network Data'!$C$6=0,'Network Data'!$C$7=1,'Network Data'!C88 = 0, 'Network Data'!D88=1,'Network Data'!F88=1,'Network Data'!G88&gt;0), SUBSTITUTE('Network Data'!B88," ","")&amp;"_U"&amp;" = Flowto("&amp;SUBSTITUTE('Network Data'!B88," ","")&amp;") - "&amp;SUBSTITUTE('Network Data'!B88," ","")&amp;"_P"&amp;" - "&amp;SUBSTITUTE('Network Data'!B88," ","")&amp;"_EX", IF(AND('Network Data'!$C$6=0,'Network Data'!$C$7=1,'Network Data'!C88 = 0, 'Network Data'!D88=1,'Network Data'!F88=0,'Network Data'!G88&gt;0), SUBSTITUTE('Network Data'!B88," ","")&amp;"_U"&amp;" = Flowto("&amp;SUBSTITUTE('Network Data'!B88," ","")&amp;") - "&amp;SUBSTITUTE('Network Data'!B88," ","")&amp;"_P",IF(AND('Network Data'!$C$6=1,'Network Data'!$C$7=1,'Network Data'!C88 = 0, 'Network Data'!D88=0,'Network Data'!F88=1,'Network Data'!G88&gt;0), SUBSTITUTE('Network Data'!B88," ","")&amp;"_U"&amp;" = Flowto("&amp;SUBSTITUTE('Network Data'!B88," ","")&amp;") - "&amp;SUBSTITUTE('Network Data'!B88," ","")&amp;"_P"&amp;" - "&amp;SUBSTITUTE('Network Data'!B88," ","")&amp;"_R"&amp;" - "&amp;SUBSTITUTE('Network Data'!B88," ","")&amp;"_EX", IF(AND('Network Data'!$C$6=0,'Network Data'!$C$7=1,'Network Data'!C88 = 0, 'Network Data'!D88=0,'Network Data'!F88=1,'Network Data'!G88&gt;0), SUBSTITUTE('Network Data'!B88," ","")&amp;"_U"&amp;" = Flowto("&amp;SUBSTITUTE('Network Data'!B88," ","")&amp;") - "&amp;SUBSTITUTE('Network Data'!B88," ","")&amp;"_P"&amp;" - "&amp;SUBSTITUTE('Network Data'!B88," ","")&amp;"_EX", IF(AND('Network Data'!$C$6=0,'Network Data'!$C$7=1,'Network Data'!C88 = 0, 'Network Data'!D88=0,'Network Data'!F88=0,'Network Data'!G88&gt;0), SUBSTITUTE('Network Data'!B88," ","")&amp;"_U"&amp;" = Flowto("&amp;SUBSTITUTE('Network Data'!B88," ","")&amp;") - "&amp;SUBSTITUTE('Network Data'!B88," ","")&amp;"_P",IF(AND('Network Data'!$C$6=1,'Network Data'!$C$7=1,'Network Data'!C88 = 0, 'Network Data'!D88=0,'Network Data'!F88=0,'Network Data'!G88&gt;0), SUBSTITUTE('Network Data'!B88," ","")&amp;"_U"&amp;" = Flowto("&amp;SUBSTITUTE('Network Data'!B88," ","")&amp;") - "&amp;SUBSTITUTE('Network Data'!B88," ","")&amp;"_P - "&amp;SUBSTITUTE('Network Data'!B88," ","")&amp;"_R","")))))))</f>
        <v/>
      </c>
      <c r="BH82" t="str">
        <f>IF(AND('Network Data'!$C$6 = 1, 'Network Data'!C88 = 0, 'Network Data'!D88 = 0,'Network Data'!G88 &gt; 0, 'Network Data'!T88 &gt; 0),SUBSTITUTE('Network Data'!B88," ","")&amp;"_AE"&amp;" = "&amp;SUBSTITUTE('Network Data'!B88," ","")&amp;"_P"&amp;" + "&amp;SUBSTITUTE('Network Data'!B88," ","")&amp;"_R", IF(AND('Network Data'!$C$6 = 0, 'Network Data'!C88 = 0, 'Network Data'!D88 = 0,'Network Data'!G88 &gt; 0, 'Network Data'!T88 &gt; 0),SUBSTITUTE('Network Data'!B88," ","")&amp;" = "&amp;SUBSTITUTE('Network Data'!B88," ","")&amp;"_P",IF(AND('Network Data'!$C$6 = 1, 'Network Data'!C88 = 0, 'Network Data'!D88 = 0,'Network Data'!G88 &gt; 0, 'Network Data'!U88 &gt; 0),SUBSTITUTE('Network Data'!B88," ","")&amp;"_AE"&amp;" = "&amp;SUBSTITUTE('Network Data'!B88," ","")&amp;"_P"&amp;" + "&amp;SUBSTITUTE('Network Data'!B88," ","")&amp;"_R", IF(AND('Network Data'!$C$6 = 0, 'Network Data'!C88 = 0, 'Network Data'!D88 = 0,'Network Data'!G88 &gt; 0, 'Network Data'!U88 &gt; 0),SUBSTITUTE('Network Data'!B88," ","")&amp;" = "&amp;SUBSTITUTE('Network Data'!B88," ","")&amp;"_P",""))))</f>
        <v/>
      </c>
      <c r="BL82" t="str">
        <f xml:space="preserve"> IF('Network Data'!W88 &gt; 0, 'Network Data'!W88, "")</f>
        <v/>
      </c>
      <c r="BR82" t="str">
        <f>IF('Network Data'!V88&gt;0,SUBSTITUTE('Network Data'!V88, ",",""),"")</f>
        <v/>
      </c>
      <c r="BZ82" t="str">
        <f>IF(AND('Network Data'!$C$6=1,'Network Data'!C88=0,'Network Data'!D88=1,'Network Data'!G88&gt;0),SUBSTITUTE('Network Data'!B88," ","")&amp;"_GPP: CO2 -&gt; "&amp;SUBSTITUTE('Network Data'!B88," ",""),"")</f>
        <v/>
      </c>
      <c r="CB82" s="98"/>
      <c r="CD82" t="str">
        <f>IF(AND('Network Data'!$C$6 = 1,'Network Data'!C88 = 0, 'Network Data'!D88 = 1, 'Network Data'!G88 &gt; 0), SUBSTITUTE('Network Data'!B88, " ", "")&amp;"_R: "&amp;SUBSTITUTE('Network Data'!B88, " ", "")&amp;" -&gt; CO2", "")</f>
        <v/>
      </c>
      <c r="CE82" t="str">
        <f>IF(AND('Network Data'!$C$6 = 1,'Network Data'!C88 = 0, 'Network Data'!D88 = 0, 'Network Data'!G88 &gt; 0), SUBSTITUTE('Network Data'!B88, " ", "")&amp;"_R: "&amp;SUBSTITUTE('Network Data'!B88, " ", "")&amp;" -&gt; CO2", "")</f>
        <v/>
      </c>
      <c r="CG82" s="98"/>
      <c r="CI82" t="str">
        <f>IF(AND('Network Data'!C88 = 1, 'Network Data'!E88 = 1, 'Network Data'!G88 &gt; 0), SUBSTITUTE('Network Data'!B88, " ", "")&amp;"NLNode_IN: "&amp;SUBSTITUTE('Network Data'!B88, " ", "")&amp;"NLNodeInput -&gt; "&amp;SUBSTITUTE('Network Data'!B88, ",", "")&amp;"NLNode", IF(AND('Network Data'!C88 = 0, 'Network Data'!E88 = 1, 'Network Data'!G88 &gt; 0), SUBSTITUTE('Network Data'!B88, " ", "")&amp;"_IN: "&amp;SUBSTITUTE('Network Data'!B88, " ", "")&amp;"Input -&gt; "&amp;SUBSTITUTE('Network Data'!B88, ",", ""),""))</f>
        <v/>
      </c>
      <c r="CK82" s="98"/>
      <c r="CM82" t="str">
        <f>IF(AND('Network Data'!C88 = 1, 'Network Data'!F88 = 1, 'Network Data'!G88 &gt; 0), SUBSTITUTE('Network Data'!B88, " ", "")&amp;"NLNode_EX: "&amp;SUBSTITUTE('Network Data'!B88, " ", "")&amp;"NLNode -&gt; "&amp;SUBSTITUTE('Network Data'!B88, ",", "")&amp;"NLNodeExport", IF(AND('Network Data'!C88 = 0, 'Network Data'!F88 = 1, 'Network Data'!G88 &gt; 0), SUBSTITUTE('Network Data'!B88, " ", "")&amp;"_EX: "&amp;SUBSTITUTE('Network Data'!B88, " ", "")&amp;" -&gt; "&amp;SUBSTITUTE('Network Data'!B88, ",", "")&amp;"Export",""))</f>
        <v/>
      </c>
      <c r="CP82" t="str">
        <f>IF(AND('Network Data'!$C$6=1, 'Network Data'!C88=0,'Network Data'!D88=1,'Network Data'!G88&gt;0, 'Network Data'!L88&gt;0), SUBSTITUTE('Network Data'!B88," ",".")&amp;"_GPP &gt; "&amp;SUBSTITUTE('Network Data'!L88," ","."), IF(AND('Network Data'!$C$6=1, 'Network Data'!C88=0,'Network Data'!D88=0,'Network Data'!G88&gt;0, 'Network Data'!L88&gt;0), SUBSTITUTE('Network Data'!B88," ",".")&amp;"Q &gt; "&amp;SUBSTITUTE('Network Data'!L88," ","."), IF(AND('Network Data'!$C$6=0, 'Network Data'!C88=0,'Network Data'!D88=0,'Network Data'!G88&gt;0, 'Network Data'!L88&gt;0), SUBSTITUTE('Network Data'!B88," ",".")&amp;"Q &gt; "&amp;SUBSTITUTE('Network Data'!L88," ","."),"")))</f>
        <v/>
      </c>
      <c r="CQ82" t="str">
        <f>IF(AND('Network Data'!$C$6=1, 'Network Data'!C88=0,'Network Data'!D88=0,'Network Data'!G88&gt;0, 'Network Data'!L88&gt;0), SUBSTITUTE('Network Data'!B88," ",".")&amp;"Q &gt; "&amp;SUBSTITUTE('Network Data'!L88," ","."), IF(AND('Network Data'!$C$6=0, 'Network Data'!C88=0,'Network Data'!D88=0,'Network Data'!G88&gt;0, 'Network Data'!L88&gt;0), SUBSTITUTE('Network Data'!B88," ",".")&amp;"Q &gt; "&amp;SUBSTITUTE('Network Data'!L88," ","."),""))</f>
        <v/>
      </c>
      <c r="CR82" t="str">
        <f>IF(AND('Network Data'!$C$6=1, 'Network Data'!C88=0,'Network Data'!D88=1,'Network Data'!G88&gt;0, 'Network Data'!M88&gt;0), SUBSTITUTE('Network Data'!B88," ",".")&amp;"_GPP &lt; "&amp;SUBSTITUTE('Network Data'!M88," ","."),"")</f>
        <v/>
      </c>
      <c r="CS82" t="str">
        <f>IF(AND('Network Data'!$C$6=1, 'Network Data'!C88=0,'Network Data'!D88=0,'Network Data'!G88&gt;0, 'Network Data'!M88&gt;0), SUBSTITUTE('Network Data'!B88," ",".")&amp;"Q &lt; "&amp;SUBSTITUTE('Network Data'!M88," ","."),IF(AND('Network Data'!$C$6=0, 'Network Data'!C88=0,'Network Data'!D88=0,'Network Data'!G88&gt;0, 'Network Data'!M88&gt;0), SUBSTITUTE('Network Data'!B88," ",".")&amp;"Q &lt; "&amp;SUBSTITUTE('Network Data'!M88," ","."),""))</f>
        <v/>
      </c>
      <c r="CT82" t="str">
        <f>IF('Network Data'!M88&lt;'Network Data'!L88, "Warning, incompatible constraint", "" )</f>
        <v/>
      </c>
      <c r="CU82" t="str">
        <f>IF(AND('Network Data'!$C$6=1, 'Network Data'!C88 = 0, 'Network Data'!D88 = 1, 'Network Data'!G88 &gt; 0, 'Network Data'!N88&gt;0), SUBSTITUTE('Network Data'!B88, " ", ".")&amp;"_NPP"&amp;" &gt; "&amp;SUBSTITUTE('Network Data'!N88, ",","."), "")</f>
        <v/>
      </c>
      <c r="CV82" t="str">
        <f>IF(AND('Network Data'!$C$6=1, 'Network Data'!C88 = 0, 'Network Data'!D88 = 0, 'Network Data'!G88 &gt; 0, 'Network Data'!N88&gt;0), SUBSTITUTE('Network Data'!B88, " ", ".")&amp;"_P"&amp;" &gt; "&amp;SUBSTITUTE('Network Data'!N88, ",","."), IF(AND('Network Data'!$C$6=0, 'Network Data'!C88 = 0, 'Network Data'!G88 &gt; 0, 'Network Data'!N88&gt;0), SUBSTITUTE('Network Data'!B88, " ", ".")&amp;"_P"&amp;" &gt; "&amp;SUBSTITUTE('Network Data'!N88, ",","."),""))</f>
        <v/>
      </c>
      <c r="CW82" t="str">
        <f>IF(AND('Network Data'!$C$6=1, 'Network Data'!C88 = 0, 'Network Data'!D88 = 1, 'Network Data'!G88 &gt; 0, 'Network Data'!O88&gt;0), SUBSTITUTE('Network Data'!B88, " ", ".")&amp;"_NPP"&amp;" &lt; "&amp;SUBSTITUTE('Network Data'!O88, ",","."), "")</f>
        <v/>
      </c>
      <c r="CX82" t="str">
        <f>IF(AND('Network Data'!$C$6=1, 'Network Data'!C88 = 0, 'Network Data'!D88 = 0, 'Network Data'!G88 &gt; 0, 'Network Data'!O88&gt;0), SUBSTITUTE('Network Data'!B88, " ", ".")&amp;"_P"&amp;" &lt; "&amp;SUBSTITUTE('Network Data'!O88, ",","."), IF(AND('Network Data'!$C$6=0, 'Network Data'!C88 = 0, 'Network Data'!G88 &gt; 0, 'Network Data'!O88&gt;0), SUBSTITUTE('Network Data'!B88, " ", ".")&amp;"_P"&amp;" &lt; "&amp;SUBSTITUTE('Network Data'!O88, ",","."),""))</f>
        <v/>
      </c>
      <c r="CY82" t="str">
        <f>IF('Network Data'!O88&lt;'Network Data'!N88, "Warning, incompatible constraint", "" )</f>
        <v/>
      </c>
      <c r="CZ82" t="str">
        <f>IF(AND('Network Data'!$C$6 = 1, 'Network Data'!C88 = 0, 'Network Data'!D88 = 1, 'Network Data'!G88 &gt; 0, 'Network Data'!P88 &gt; 0), SUBSTITUTE('Network Data'!B88, " ", ".")&amp;"_R &gt; "&amp;SUBSTITUTE('Network Data'!P88, ",","."),"")</f>
        <v/>
      </c>
      <c r="DA82" t="str">
        <f>IF(AND('Network Data'!$C$6 = 1, 'Network Data'!C88 = 0, 'Network Data'!D88 = 0, 'Network Data'!G88 &gt; 0, 'Network Data'!P88 &gt; 0), SUBSTITUTE('Network Data'!B88, " ", ".")&amp;"_R &gt; "&amp;SUBSTITUTE('Network Data'!P88, ",","."),"")</f>
        <v/>
      </c>
      <c r="DB82" t="str">
        <f>IF(AND('Network Data'!$C$6 = 1, 'Network Data'!C88 = 0, 'Network Data'!D88 = 1, 'Network Data'!G88 &gt; 0, 'Network Data'!Q88 &gt; 0), SUBSTITUTE('Network Data'!B88, " ", ".")&amp;"_R &lt; "&amp;SUBSTITUTE('Network Data'!Q88, ",","."),"")</f>
        <v/>
      </c>
      <c r="DC82" t="str">
        <f>IF(AND('Network Data'!$C$6 = 1, 'Network Data'!C88 = 0, 'Network Data'!D88 = 0, 'Network Data'!G88 &gt; 0, 'Network Data'!Q88 &gt; 0), SUBSTITUTE('Network Data'!B88, " ", ".")&amp;"_R &lt; "&amp;SUBSTITUTE('Network Data'!Q88, ",","."),"")</f>
        <v/>
      </c>
      <c r="DD82" t="str">
        <f>IF(AND('Network Data'!$C$7 = 1, 'Network Data'!C88 = 0, 'Network Data'!D88 =1, 'Network Data'!G88 &gt; 0, 'Network Data'!R88 &gt; 0), SUBSTITUTE('Network Data'!B88, ",",".")&amp;"_U &gt; "&amp;SUBSTITUTE('Network Data'!R88, ",","."),"")</f>
        <v/>
      </c>
      <c r="DE82" t="str">
        <f>IF(AND('Network Data'!$C$7 = 1, 'Network Data'!C88 = 0, 'Network Data'!D88 =0, 'Network Data'!G88 &gt; 0, 'Network Data'!R88 &gt; 0), SUBSTITUTE('Network Data'!B88, ",",".")&amp;"_U &gt; "&amp;SUBSTITUTE('Network Data'!R88, ",","."),"")</f>
        <v/>
      </c>
      <c r="DF82" t="str">
        <f>IF(AND('Network Data'!$C$7 = 1, 'Network Data'!C88 = 0, 'Network Data'!D88 = 1, 'Network Data'!G88 &gt; 0, 'Network Data'!S88 &gt; 0), SUBSTITUTE('Network Data'!B88, ",",".")&amp;"_U &lt; "&amp;SUBSTITUTE('Network Data'!S88, ",","."),"")</f>
        <v/>
      </c>
      <c r="DG82" t="str">
        <f>IF(AND('Network Data'!$C$7 = 1, 'Network Data'!C88 = 0, 'Network Data'!D88 = 0, 'Network Data'!G88 &gt; 0, 'Network Data'!S88 &gt; 0), SUBSTITUTE('Network Data'!B88, ",",".")&amp;"_U &lt; "&amp;SUBSTITUTE('Network Data'!S88, ",","."),"")</f>
        <v/>
      </c>
      <c r="DJ82" t="str">
        <f>IF(AND('Network Data'!C88 = 0, 'Network Data'!E88 = 1,'Network Data'!G88 &gt; 0, 'Network Data'!H88 &gt; 0), SUBSTITUTE('Network Data'!B88, " ", ".")&amp;"_IN &gt; "&amp;SUBSTITUTE('Network Data'!H88,",","."), IF(AND('Network Data'!C88 = 1, 'Network Data'!E88 = 1,'Network Data'!G88 &gt; 0, 'Network Data'!H88 &gt; 0), SUBSTITUTE('Network Data'!B88, " ", ".")&amp;"NLNode_IN &gt; "&amp;SUBSTITUTE('Network Data'!H88,",","."), ""))</f>
        <v/>
      </c>
      <c r="DL82" t="str">
        <f>IF(AND('Network Data'!C88 = 0, 'Network Data'!E88 = 1,'Network Data'!G88 &gt; 0, 'Network Data'!I88 &gt; 0), SUBSTITUTE('Network Data'!B88, " ", ".")&amp;"_IN &lt; "&amp;SUBSTITUTE('Network Data'!I88,",","."), IF(AND('Network Data'!C88 = 1, 'Network Data'!E88 = 1,'Network Data'!G88 &gt; 0, 'Network Data'!H88 &gt; 0), SUBSTITUTE('Network Data'!B88, " ", ".")&amp;"NLNode_IN &lt; "&amp;SUBSTITUTE('Network Data'!I88,",","."), ""))</f>
        <v/>
      </c>
      <c r="DP82" t="str">
        <f>IF(AND('Network Data'!C88 = 0, 'Network Data'!F88 = 1,'Network Data'!G88 &gt; 0, 'Network Data'!J88 &gt; 0), SUBSTITUTE('Network Data'!B88, " ", ".")&amp;"_EX &gt; "&amp;SUBSTITUTE('Network Data'!J88,",","."), IF(AND('Network Data'!C88 = 1, 'Network Data'!F88 = 1,'Network Data'!G88 &gt; 0, 'Network Data'!J88 &gt; 0), SUBSTITUTE('Network Data'!B88, " ", ".")&amp;"NLNode_EX &gt; "&amp;SUBSTITUTE('Network Data'!J88,",","."), ""))</f>
        <v/>
      </c>
      <c r="DR82" t="str">
        <f>IF(AND('Network Data'!C88 = 0, 'Network Data'!F88 = 1,'Network Data'!G88 &gt; 0, 'Network Data'!K88 &gt; 0), SUBSTITUTE('Network Data'!B88, " ", ".")&amp;"_EX &lt; "&amp;SUBSTITUTE('Network Data'!K88,",","."), IF(AND('Network Data'!C88 = 1, 'Network Data'!F88 = 1,'Network Data'!G88 &gt; 0, 'Network Data'!K88 &gt; 0), SUBSTITUTE('Network Data'!B88, " ", ".")&amp;"NLNode_EX &lt; "&amp;SUBSTITUTE('Network Data'!K88,",","."), ""))</f>
        <v/>
      </c>
      <c r="DV82" t="str">
        <f>IF(AND('Network Data'!C88=0, 'Network Data'!D88=0, 'Network Data'!G88&gt;0, 'Network Data'!T88&gt;0), SUBSTITUTE('Network Data'!B88," ",".")&amp;"_AE &gt; "&amp;SUBSTITUTE('Network Data'!T88,",","."),"")</f>
        <v/>
      </c>
      <c r="DW82" t="str">
        <f>IF(AND('Network Data'!C88=0, 'Network Data'!D88=0, 'Network Data'!G88&gt;0, 'Network Data'!U88&gt;0), SUBSTITUTE('Network Data'!B88," ",".")&amp;"_AE &lt; "&amp;SUBSTITUTE('Network Data'!U88,",","."),"")</f>
        <v/>
      </c>
      <c r="EA82" t="str">
        <f>IF(AND('Network Data'!X88 &gt;0), 'Network Data'!X88, "")</f>
        <v/>
      </c>
      <c r="EB82" s="22"/>
      <c r="EC82" s="22"/>
      <c r="FD82"/>
      <c r="FE82"/>
      <c r="FF82"/>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row>
    <row r="83" spans="1:218" x14ac:dyDescent="0.3">
      <c r="A83" s="7">
        <v>78</v>
      </c>
      <c r="B83" t="str">
        <f>IF(AND('Network Data'!C89 = 0, 'Network Data'!G89 &gt;0), SUBSTITUTE('Network Data'!B89, " ", ""), IF(AND('Network Data'!C89 = 1, 'Network Data'!G89 &gt; 0), SUBSTITUTE('Network Data'!B89&amp;"NLNode", " ",""), ""))</f>
        <v/>
      </c>
      <c r="H83" s="98"/>
      <c r="AE83" t="str">
        <f>IF(AND('Network Data'!C89 = 0, 'Network Data'!G89 &gt;0), SUBSTITUTE('Network Data'!B89, " ", "")&amp;" = "&amp;SUBSTITUTE('Network Data'!G89, ",", "."), "")</f>
        <v/>
      </c>
      <c r="AF83" t="str">
        <f>IF(AND('Network Data'!C89 = 1, 'Network Data'!G89 &gt;0), SUBSTITUTE('Network Data'!B89, " ", "")&amp;"NLNode"&amp;" = "&amp;SUBSTITUTE('Network Data'!G89, ",", "."), "")</f>
        <v/>
      </c>
      <c r="AM83" t="str">
        <f>IF(AND('Network Data'!C89 = 0, 'Network Data'!G89 &gt; 0, 'Network Data'!E89 = 1), SUBSTITUTE('Network Data'!B89, " ", "")&amp;"Input", IF(AND('Network Data'!C89 = 1, 'Network Data'!G89 &gt; 0, 'Network Data'!E89 = 1), SUBSTITUTE('Network Data'!B89, " ", "")&amp;"NLNodeInput",""))</f>
        <v/>
      </c>
      <c r="AN83" t="str">
        <f>IF(AND('Network Data'!C89 = 0, 'Network Data'!G89 &gt; 0, 'Network Data'!F89 = 1), SUBSTITUTE('Network Data'!B89, " ", "")&amp;"Export", IF(AND('Network Data'!C89 = 1, 'Network Data'!G89 &gt; 0, 'Network Data'!F89 = 1), SUBSTITUTE('Network Data'!B89, " ", "")&amp;"NLNodeExport",""))</f>
        <v/>
      </c>
      <c r="AV83" t="str">
        <f>IF(AND('Network Data'!$C$6=1, 'Network Data'!C89 = 0, 'Network Data'!D89=1,'Network Data'!G89&gt;0,'Network Data'!E89=1), SUBSTITUTE('Network Data'!B89," ","")&amp;"_GPP"&amp;" = "&amp;"Flowto("&amp;SUBSTITUTE('Network Data'!B89," ","")&amp;")"&amp;" - "&amp;SUBSTITUTE('Network Data'!B89," ","")&amp;"_IN", IF(AND('Network Data'!$C$6=1, 'Network Data'!C89 = 0, 'Network Data'!D89=1,'Network Data'!G89&gt;0,'Network Data'!E89=0), SUBSTITUTE('Network Data'!B89," ","")&amp;"_GPP"&amp;" = "&amp;"Flowto("&amp;SUBSTITUTE('Network Data'!B89," ","")&amp;")", IF(OR('Network Data'!$C$6=1, 'Network Data'!$C$6=0), IF(AND('Network Data'!C89 = 0,'Network Data'!G89&gt;0,'Network Data'!E89=1), SUBSTITUTE('Network Data'!B89," ","")&amp;"_Q"&amp;" = "&amp;"Flowto("&amp;SUBSTITUTE('Network Data'!B89," ","")&amp;")"&amp;" - "&amp;SUBSTITUTE('Network Data'!B89," ","")&amp;"_IN", IF(AND('Network Data'!C89 = 0,'Network Data'!G89&gt;0,'Network Data'!E89=0), SUBSTITUTE('Network Data'!B89," ","")&amp;"_Q"&amp;" = "&amp;"Flowto("&amp;SUBSTITUTE('Network Data'!B89," ","")&amp;")","")))))</f>
        <v/>
      </c>
      <c r="AZ83" t="str">
        <f>IF(AND('Network Data'!$C$6=1,'Network Data'!$C$7=1,'Network Data'!C89 = 0,'Network Data'!D89 = 1,'Network Data'!G89&gt;0,'Network Data'!F89=1),SUBSTITUTE('Network Data'!B89," ","")&amp;"_NPP"&amp;" = Flowfrom("&amp;SUBSTITUTE('Network Data'!B89," ","")&amp;") - "&amp;SUBSTITUTE('Network Data'!B89," ","")&amp;"_R"&amp;" - "&amp;SUBSTITUTE('Network Data'!B89," ","")&amp;"_U"&amp;" - "&amp;SUBSTITUTE('Network Data'!B89," ","")&amp;"_EX", IF(AND('Network Data'!$C$6=1,'Network Data'!$C$7=0,'Network Data'!C89 = 0,'Network Data'!D89 = 1,'Network Data'!G89&gt;0,'Network Data'!F89=1),SUBSTITUTE('Network Data'!B89," ","")&amp;"_NPP"&amp;" = Flowfrom("&amp;SUBSTITUTE('Network Data'!B89," ","")&amp;") - "&amp;SUBSTITUTE('Network Data'!B89," ","")&amp;"_R - "&amp;SUBSTITUTE('Network Data'!B89," ","")&amp;"_EX", IF(AND('Network Data'!$C$6=0,'Network Data'!$C$7=1,'Network Data'!C89 = 0,'Network Data'!D89 = 1,'Network Data'!G89&gt;0,'Network Data'!F89=0),SUBSTITUTE('Network Data'!B89," ","")&amp;"_NPP"&amp;" = Flowfrom("&amp;SUBSTITUTE('Network Data'!B89," ","")&amp;") - "&amp;SUBSTITUTE('Network Data'!B89," ","")&amp;"_U - "&amp;SUBSTITUTE('Network Data'!B89," ","")&amp;"_EX", IF(AND('Network Data'!$C$6=1,'Network Data'!$C$7=0,'Network Data'!C89 = 0,'Network Data'!D89 = 1,'Network Data'!G89&gt;0,'Network Data'!F89=0),SUBSTITUTE('Network Data'!B89," ","")&amp;"_NPP"&amp;" = Flowfrom("&amp;SUBSTITUTE('Network Data'!B89," ","")&amp;") - "&amp;SUBSTITUTE('Network Data'!B89," ","")&amp;"_R", IF(AND('Network Data'!$C$6=0,'Network Data'!$C$7=0,'Network Data'!C89 = 0,'Network Data'!D89 = 1,'Network Data'!G89&gt;0,'Network Data'!F89=1),SUBSTITUTE('Network Data'!B89," ","")&amp;"_NPP"&amp;" = Flowfrom("&amp;SUBSTITUTE('Network Data'!B89," ","")&amp;") - "&amp;SUBSTITUTE('Network Data'!B89," ","")&amp;"_EX", IF(AND('Network Data'!$C$6=1,'Network Data'!$C$7=1,'Network Data'!C89 = 0,'Network Data'!D89 = 1,'Network Data'!G89&gt;0,'Network Data'!F89=0),SUBSTITUTE('Network Data'!B89," ","")&amp;"_NPP"&amp;" = Flowfrom("&amp;SUBSTITUTE('Network Data'!B89," ","")&amp;") - "&amp;SUBSTITUTE('Network Data'!B89," ","")&amp;"_R"&amp;" - "&amp;SUBSTITUTE('Network Data'!B89," ","")&amp;"_U", IF(AND('Network Data'!$C$6=0,'Network Data'!$C$7=0,'Network Data'!C89 = 0,'Network Data'!D89 = 1,'Network Data'!G89&gt;0,'Network Data'!F89=0),SUBSTITUTE('Network Data'!B89," ","")&amp;"_NPP"&amp;" = Flowfrom("&amp;SUBSTITUTE('Network Data'!B89," ","")&amp;") ", IF(AND('Network Data'!$C$6=1,'Network Data'!$C$7=1,'Network Data'!C89 = 0,'Network Data'!D89 = 0,'Network Data'!G89&gt;0,'Network Data'!F89=1),SUBSTITUTE('Network Data'!B89," ","")&amp;"_P"&amp;" = Flowfrom("&amp;SUBSTITUTE('Network Data'!B89," ","")&amp;") - "&amp;SUBSTITUTE('Network Data'!B89," ","")&amp;"_R"&amp;" - "&amp;SUBSTITUTE('Network Data'!B89," ","")&amp;"_U"&amp;" - "&amp;SUBSTITUTE('Network Data'!B89," ","")&amp;"_EX", IF(AND('Network Data'!$C$6=1,'Network Data'!$C$7=0,'Network Data'!C89 = 0,'Network Data'!D89 = 0,'Network Data'!G89&gt;0,'Network Data'!F89=1),SUBSTITUTE('Network Data'!B89," ","")&amp;"_P"&amp;" = Flowfrom("&amp;SUBSTITUTE('Network Data'!B89," ","")&amp;") - "&amp;SUBSTITUTE('Network Data'!B89," ","")&amp;"_R - "&amp;SUBSTITUTE('Network Data'!B89," ","")&amp;"_EX", IF(AND('Network Data'!$C$6=0,'Network Data'!$C$7=1,'Network Data'!C89 = 0,'Network Data'!D89 = 0,'Network Data'!G89&gt;0,'Network Data'!F89=0),SUBSTITUTE('Network Data'!B89," ","")&amp;"_P"&amp;" = Flowfrom("&amp;SUBSTITUTE('Network Data'!B89," ","")&amp;") - "&amp;SUBSTITUTE('Network Data'!B89," ","")&amp;"_U - "&amp;SUBSTITUTE('Network Data'!B89," ","")&amp;"_EX", IF(AND('Network Data'!$C$6=1,'Network Data'!$C$7=0,'Network Data'!C89 = 0,'Network Data'!D89 = 0,'Network Data'!G89&gt;0,'Network Data'!F89=0),SUBSTITUTE('Network Data'!B89," ","")&amp;"_P"&amp;" = Flowfrom("&amp;SUBSTITUTE('Network Data'!B89," ","")&amp;") - "&amp;SUBSTITUTE('Network Data'!B89," ","")&amp;"_R", IF(AND('Network Data'!$C$6=0,'Network Data'!$C$7=0,'Network Data'!C89 = 0,'Network Data'!D89 = 0,'Network Data'!G89&gt;0,'Network Data'!F89=1),SUBSTITUTE('Network Data'!B89," ","")&amp;"_P"&amp;" = Flowfrom("&amp;SUBSTITUTE('Network Data'!B89," ","")&amp;") - "&amp;SUBSTITUTE('Network Data'!B89," ","")&amp;"_EX", IF(AND('Network Data'!$C$6=1,'Network Data'!$C$7=1,'Network Data'!C89 = 0,'Network Data'!D89 = 0,'Network Data'!G89&gt;0,'Network Data'!F89=0),SUBSTITUTE('Network Data'!B89," ","")&amp;"_P"&amp;" = Flowfrom("&amp;SUBSTITUTE('Network Data'!B89," ","")&amp;") - "&amp;SUBSTITUTE('Network Data'!B89," ","")&amp;"_R"&amp;" - "&amp;SUBSTITUTE('Network Data'!B89," ","")&amp;"_U", IF(AND('Network Data'!$C$6=0,'Network Data'!$C$7=0,'Network Data'!C89 = 0,'Network Data'!D89 = 0,'Network Data'!G89&gt;0,'Network Data'!F89=0),SUBSTITUTE('Network Data'!B89," ","")&amp;"_P"&amp;" = Flowfrom("&amp;SUBSTITUTE('Network Data'!B89," ","")&amp;") ", ""))))))))))))))</f>
        <v/>
      </c>
      <c r="BD83" t="str">
        <f>IF(AND('Network Data'!$C$6=1,'Network Data'!$C$7=1,'Network Data'!C89 = 0, 'Network Data'!D89=1,'Network Data'!F89=1,'Network Data'!G89&gt;0), SUBSTITUTE('Network Data'!B89," ","")&amp;"_U"&amp;" = Flowto("&amp;SUBSTITUTE('Network Data'!B89," ","")&amp;") - "&amp;SUBSTITUTE('Network Data'!B89," ","")&amp;"_NPP"&amp;" - "&amp;SUBSTITUTE('Network Data'!B89," ","")&amp;"_R"&amp;" - "&amp;SUBSTITUTE('Network Data'!B89," ","")&amp;"_EX", IF(AND('Network Data'!$C$6=0,'Network Data'!$C$7=1,'Network Data'!C89 = 0, 'Network Data'!D89=1,'Network Data'!F89=1,'Network Data'!G89&gt;0), SUBSTITUTE('Network Data'!B89," ","")&amp;"_U"&amp;" = Flowto("&amp;SUBSTITUTE('Network Data'!B89," ","")&amp;") - "&amp;SUBSTITUTE('Network Data'!B89," ","")&amp;"_P"&amp;" - "&amp;SUBSTITUTE('Network Data'!B89," ","")&amp;"_EX", IF(AND('Network Data'!$C$6=0,'Network Data'!$C$7=1,'Network Data'!C89 = 0, 'Network Data'!D89=1,'Network Data'!F89=0,'Network Data'!G89&gt;0), SUBSTITUTE('Network Data'!B89," ","")&amp;"_U"&amp;" = Flowto("&amp;SUBSTITUTE('Network Data'!B89," ","")&amp;") - "&amp;SUBSTITUTE('Network Data'!B89," ","")&amp;"_P",IF(AND('Network Data'!$C$6=1,'Network Data'!$C$7=1,'Network Data'!C89 = 0, 'Network Data'!D89=0,'Network Data'!F89=1,'Network Data'!G89&gt;0), SUBSTITUTE('Network Data'!B89," ","")&amp;"_U"&amp;" = Flowto("&amp;SUBSTITUTE('Network Data'!B89," ","")&amp;") - "&amp;SUBSTITUTE('Network Data'!B89," ","")&amp;"_P"&amp;" - "&amp;SUBSTITUTE('Network Data'!B89," ","")&amp;"_R"&amp;" - "&amp;SUBSTITUTE('Network Data'!B89," ","")&amp;"_EX", IF(AND('Network Data'!$C$6=0,'Network Data'!$C$7=1,'Network Data'!C89 = 0, 'Network Data'!D89=0,'Network Data'!F89=1,'Network Data'!G89&gt;0), SUBSTITUTE('Network Data'!B89," ","")&amp;"_U"&amp;" = Flowto("&amp;SUBSTITUTE('Network Data'!B89," ","")&amp;") - "&amp;SUBSTITUTE('Network Data'!B89," ","")&amp;"_P"&amp;" - "&amp;SUBSTITUTE('Network Data'!B89," ","")&amp;"_EX", IF(AND('Network Data'!$C$6=0,'Network Data'!$C$7=1,'Network Data'!C89 = 0, 'Network Data'!D89=0,'Network Data'!F89=0,'Network Data'!G89&gt;0), SUBSTITUTE('Network Data'!B89," ","")&amp;"_U"&amp;" = Flowto("&amp;SUBSTITUTE('Network Data'!B89," ","")&amp;") - "&amp;SUBSTITUTE('Network Data'!B89," ","")&amp;"_P",IF(AND('Network Data'!$C$6=1,'Network Data'!$C$7=1,'Network Data'!C89 = 0, 'Network Data'!D89=0,'Network Data'!F89=0,'Network Data'!G89&gt;0), SUBSTITUTE('Network Data'!B89," ","")&amp;"_U"&amp;" = Flowto("&amp;SUBSTITUTE('Network Data'!B89," ","")&amp;") - "&amp;SUBSTITUTE('Network Data'!B89," ","")&amp;"_P - "&amp;SUBSTITUTE('Network Data'!B89," ","")&amp;"_R","")))))))</f>
        <v/>
      </c>
      <c r="BH83" t="str">
        <f>IF(AND('Network Data'!$C$6 = 1, 'Network Data'!C89 = 0, 'Network Data'!D89 = 0,'Network Data'!G89 &gt; 0, 'Network Data'!T89 &gt; 0),SUBSTITUTE('Network Data'!B89," ","")&amp;"_AE"&amp;" = "&amp;SUBSTITUTE('Network Data'!B89," ","")&amp;"_P"&amp;" + "&amp;SUBSTITUTE('Network Data'!B89," ","")&amp;"_R", IF(AND('Network Data'!$C$6 = 0, 'Network Data'!C89 = 0, 'Network Data'!D89 = 0,'Network Data'!G89 &gt; 0, 'Network Data'!T89 &gt; 0),SUBSTITUTE('Network Data'!B89," ","")&amp;" = "&amp;SUBSTITUTE('Network Data'!B89," ","")&amp;"_P",IF(AND('Network Data'!$C$6 = 1, 'Network Data'!C89 = 0, 'Network Data'!D89 = 0,'Network Data'!G89 &gt; 0, 'Network Data'!U89 &gt; 0),SUBSTITUTE('Network Data'!B89," ","")&amp;"_AE"&amp;" = "&amp;SUBSTITUTE('Network Data'!B89," ","")&amp;"_P"&amp;" + "&amp;SUBSTITUTE('Network Data'!B89," ","")&amp;"_R", IF(AND('Network Data'!$C$6 = 0, 'Network Data'!C89 = 0, 'Network Data'!D89 = 0,'Network Data'!G89 &gt; 0, 'Network Data'!U89 &gt; 0),SUBSTITUTE('Network Data'!B89," ","")&amp;" = "&amp;SUBSTITUTE('Network Data'!B89," ","")&amp;"_P",""))))</f>
        <v/>
      </c>
      <c r="BL83" t="str">
        <f xml:space="preserve"> IF('Network Data'!W89 &gt; 0, 'Network Data'!W89, "")</f>
        <v/>
      </c>
      <c r="BR83" t="str">
        <f>IF('Network Data'!V89&gt;0,SUBSTITUTE('Network Data'!V89, ",",""),"")</f>
        <v/>
      </c>
      <c r="BZ83" t="str">
        <f>IF(AND('Network Data'!$C$6=1,'Network Data'!C89=0,'Network Data'!D89=1,'Network Data'!G89&gt;0),SUBSTITUTE('Network Data'!B89," ","")&amp;"_GPP: CO2 -&gt; "&amp;SUBSTITUTE('Network Data'!B89," ",""),"")</f>
        <v/>
      </c>
      <c r="CB83" s="98"/>
      <c r="CD83" t="str">
        <f>IF(AND('Network Data'!$C$6 = 1,'Network Data'!C89 = 0, 'Network Data'!D89 = 1, 'Network Data'!G89 &gt; 0), SUBSTITUTE('Network Data'!B89, " ", "")&amp;"_R: "&amp;SUBSTITUTE('Network Data'!B89, " ", "")&amp;" -&gt; CO2", "")</f>
        <v/>
      </c>
      <c r="CE83" t="str">
        <f>IF(AND('Network Data'!$C$6 = 1,'Network Data'!C89 = 0, 'Network Data'!D89 = 0, 'Network Data'!G89 &gt; 0), SUBSTITUTE('Network Data'!B89, " ", "")&amp;"_R: "&amp;SUBSTITUTE('Network Data'!B89, " ", "")&amp;" -&gt; CO2", "")</f>
        <v/>
      </c>
      <c r="CG83" s="98"/>
      <c r="CI83" t="str">
        <f>IF(AND('Network Data'!C89 = 1, 'Network Data'!E89 = 1, 'Network Data'!G89 &gt; 0), SUBSTITUTE('Network Data'!B89, " ", "")&amp;"NLNode_IN: "&amp;SUBSTITUTE('Network Data'!B89, " ", "")&amp;"NLNodeInput -&gt; "&amp;SUBSTITUTE('Network Data'!B89, ",", "")&amp;"NLNode", IF(AND('Network Data'!C89 = 0, 'Network Data'!E89 = 1, 'Network Data'!G89 &gt; 0), SUBSTITUTE('Network Data'!B89, " ", "")&amp;"_IN: "&amp;SUBSTITUTE('Network Data'!B89, " ", "")&amp;"Input -&gt; "&amp;SUBSTITUTE('Network Data'!B89, ",", ""),""))</f>
        <v/>
      </c>
      <c r="CK83" s="98"/>
      <c r="CM83" t="str">
        <f>IF(AND('Network Data'!C89 = 1, 'Network Data'!F89 = 1, 'Network Data'!G89 &gt; 0), SUBSTITUTE('Network Data'!B89, " ", "")&amp;"NLNode_EX: "&amp;SUBSTITUTE('Network Data'!B89, " ", "")&amp;"NLNode -&gt; "&amp;SUBSTITUTE('Network Data'!B89, ",", "")&amp;"NLNodeExport", IF(AND('Network Data'!C89 = 0, 'Network Data'!F89 = 1, 'Network Data'!G89 &gt; 0), SUBSTITUTE('Network Data'!B89, " ", "")&amp;"_EX: "&amp;SUBSTITUTE('Network Data'!B89, " ", "")&amp;" -&gt; "&amp;SUBSTITUTE('Network Data'!B89, ",", "")&amp;"Export",""))</f>
        <v/>
      </c>
      <c r="CP83" t="str">
        <f>IF(AND('Network Data'!$C$6=1, 'Network Data'!C89=0,'Network Data'!D89=1,'Network Data'!G89&gt;0, 'Network Data'!L89&gt;0), SUBSTITUTE('Network Data'!B89," ",".")&amp;"_GPP &gt; "&amp;SUBSTITUTE('Network Data'!L89," ","."), IF(AND('Network Data'!$C$6=1, 'Network Data'!C89=0,'Network Data'!D89=0,'Network Data'!G89&gt;0, 'Network Data'!L89&gt;0), SUBSTITUTE('Network Data'!B89," ",".")&amp;"Q &gt; "&amp;SUBSTITUTE('Network Data'!L89," ","."), IF(AND('Network Data'!$C$6=0, 'Network Data'!C89=0,'Network Data'!D89=0,'Network Data'!G89&gt;0, 'Network Data'!L89&gt;0), SUBSTITUTE('Network Data'!B89," ",".")&amp;"Q &gt; "&amp;SUBSTITUTE('Network Data'!L89," ","."),"")))</f>
        <v/>
      </c>
      <c r="CQ83" t="str">
        <f>IF(AND('Network Data'!$C$6=1, 'Network Data'!C89=0,'Network Data'!D89=0,'Network Data'!G89&gt;0, 'Network Data'!L89&gt;0), SUBSTITUTE('Network Data'!B89," ",".")&amp;"Q &gt; "&amp;SUBSTITUTE('Network Data'!L89," ","."), IF(AND('Network Data'!$C$6=0, 'Network Data'!C89=0,'Network Data'!D89=0,'Network Data'!G89&gt;0, 'Network Data'!L89&gt;0), SUBSTITUTE('Network Data'!B89," ",".")&amp;"Q &gt; "&amp;SUBSTITUTE('Network Data'!L89," ","."),""))</f>
        <v/>
      </c>
      <c r="CR83" t="str">
        <f>IF(AND('Network Data'!$C$6=1, 'Network Data'!C89=0,'Network Data'!D89=1,'Network Data'!G89&gt;0, 'Network Data'!M89&gt;0), SUBSTITUTE('Network Data'!B89," ",".")&amp;"_GPP &lt; "&amp;SUBSTITUTE('Network Data'!M89," ","."),"")</f>
        <v/>
      </c>
      <c r="CS83" t="str">
        <f>IF(AND('Network Data'!$C$6=1, 'Network Data'!C89=0,'Network Data'!D89=0,'Network Data'!G89&gt;0, 'Network Data'!M89&gt;0), SUBSTITUTE('Network Data'!B89," ",".")&amp;"Q &lt; "&amp;SUBSTITUTE('Network Data'!M89," ","."),IF(AND('Network Data'!$C$6=0, 'Network Data'!C89=0,'Network Data'!D89=0,'Network Data'!G89&gt;0, 'Network Data'!M89&gt;0), SUBSTITUTE('Network Data'!B89," ",".")&amp;"Q &lt; "&amp;SUBSTITUTE('Network Data'!M89," ","."),""))</f>
        <v/>
      </c>
      <c r="CT83" t="str">
        <f>IF('Network Data'!M89&lt;'Network Data'!L89, "Warning, incompatible constraint", "" )</f>
        <v/>
      </c>
      <c r="CU83" t="str">
        <f>IF(AND('Network Data'!$C$6=1, 'Network Data'!C89 = 0, 'Network Data'!D89 = 1, 'Network Data'!G89 &gt; 0, 'Network Data'!N89&gt;0), SUBSTITUTE('Network Data'!B89, " ", ".")&amp;"_NPP"&amp;" &gt; "&amp;SUBSTITUTE('Network Data'!N89, ",","."), "")</f>
        <v/>
      </c>
      <c r="CV83" t="str">
        <f>IF(AND('Network Data'!$C$6=1, 'Network Data'!C89 = 0, 'Network Data'!D89 = 0, 'Network Data'!G89 &gt; 0, 'Network Data'!N89&gt;0), SUBSTITUTE('Network Data'!B89, " ", ".")&amp;"_P"&amp;" &gt; "&amp;SUBSTITUTE('Network Data'!N89, ",","."), IF(AND('Network Data'!$C$6=0, 'Network Data'!C89 = 0, 'Network Data'!G89 &gt; 0, 'Network Data'!N89&gt;0), SUBSTITUTE('Network Data'!B89, " ", ".")&amp;"_P"&amp;" &gt; "&amp;SUBSTITUTE('Network Data'!N89, ",","."),""))</f>
        <v/>
      </c>
      <c r="CW83" t="str">
        <f>IF(AND('Network Data'!$C$6=1, 'Network Data'!C89 = 0, 'Network Data'!D89 = 1, 'Network Data'!G89 &gt; 0, 'Network Data'!O89&gt;0), SUBSTITUTE('Network Data'!B89, " ", ".")&amp;"_NPP"&amp;" &lt; "&amp;SUBSTITUTE('Network Data'!O89, ",","."), "")</f>
        <v/>
      </c>
      <c r="CX83" t="str">
        <f>IF(AND('Network Data'!$C$6=1, 'Network Data'!C89 = 0, 'Network Data'!D89 = 0, 'Network Data'!G89 &gt; 0, 'Network Data'!O89&gt;0), SUBSTITUTE('Network Data'!B89, " ", ".")&amp;"_P"&amp;" &lt; "&amp;SUBSTITUTE('Network Data'!O89, ",","."), IF(AND('Network Data'!$C$6=0, 'Network Data'!C89 = 0, 'Network Data'!G89 &gt; 0, 'Network Data'!O89&gt;0), SUBSTITUTE('Network Data'!B89, " ", ".")&amp;"_P"&amp;" &lt; "&amp;SUBSTITUTE('Network Data'!O89, ",","."),""))</f>
        <v/>
      </c>
      <c r="CY83" t="str">
        <f>IF('Network Data'!O89&lt;'Network Data'!N89, "Warning, incompatible constraint", "" )</f>
        <v/>
      </c>
      <c r="CZ83" t="str">
        <f>IF(AND('Network Data'!$C$6 = 1, 'Network Data'!C89 = 0, 'Network Data'!D89 = 1, 'Network Data'!G89 &gt; 0, 'Network Data'!P89 &gt; 0), SUBSTITUTE('Network Data'!B89, " ", ".")&amp;"_R &gt; "&amp;SUBSTITUTE('Network Data'!P89, ",","."),"")</f>
        <v/>
      </c>
      <c r="DA83" t="str">
        <f>IF(AND('Network Data'!$C$6 = 1, 'Network Data'!C89 = 0, 'Network Data'!D89 = 0, 'Network Data'!G89 &gt; 0, 'Network Data'!P89 &gt; 0), SUBSTITUTE('Network Data'!B89, " ", ".")&amp;"_R &gt; "&amp;SUBSTITUTE('Network Data'!P89, ",","."),"")</f>
        <v/>
      </c>
      <c r="DB83" t="str">
        <f>IF(AND('Network Data'!$C$6 = 1, 'Network Data'!C89 = 0, 'Network Data'!D89 = 1, 'Network Data'!G89 &gt; 0, 'Network Data'!Q89 &gt; 0), SUBSTITUTE('Network Data'!B89, " ", ".")&amp;"_R &lt; "&amp;SUBSTITUTE('Network Data'!Q89, ",","."),"")</f>
        <v/>
      </c>
      <c r="DC83" t="str">
        <f>IF(AND('Network Data'!$C$6 = 1, 'Network Data'!C89 = 0, 'Network Data'!D89 = 0, 'Network Data'!G89 &gt; 0, 'Network Data'!Q89 &gt; 0), SUBSTITUTE('Network Data'!B89, " ", ".")&amp;"_R &lt; "&amp;SUBSTITUTE('Network Data'!Q89, ",","."),"")</f>
        <v/>
      </c>
      <c r="DD83" t="str">
        <f>IF(AND('Network Data'!$C$7 = 1, 'Network Data'!C89 = 0, 'Network Data'!D89 =1, 'Network Data'!G89 &gt; 0, 'Network Data'!R89 &gt; 0), SUBSTITUTE('Network Data'!B89, ",",".")&amp;"_U &gt; "&amp;SUBSTITUTE('Network Data'!R89, ",","."),"")</f>
        <v/>
      </c>
      <c r="DE83" t="str">
        <f>IF(AND('Network Data'!$C$7 = 1, 'Network Data'!C89 = 0, 'Network Data'!D89 =0, 'Network Data'!G89 &gt; 0, 'Network Data'!R89 &gt; 0), SUBSTITUTE('Network Data'!B89, ",",".")&amp;"_U &gt; "&amp;SUBSTITUTE('Network Data'!R89, ",","."),"")</f>
        <v/>
      </c>
      <c r="DF83" t="str">
        <f>IF(AND('Network Data'!$C$7 = 1, 'Network Data'!C89 = 0, 'Network Data'!D89 = 1, 'Network Data'!G89 &gt; 0, 'Network Data'!S89 &gt; 0), SUBSTITUTE('Network Data'!B89, ",",".")&amp;"_U &lt; "&amp;SUBSTITUTE('Network Data'!S89, ",","."),"")</f>
        <v/>
      </c>
      <c r="DG83" t="str">
        <f>IF(AND('Network Data'!$C$7 = 1, 'Network Data'!C89 = 0, 'Network Data'!D89 = 0, 'Network Data'!G89 &gt; 0, 'Network Data'!S89 &gt; 0), SUBSTITUTE('Network Data'!B89, ",",".")&amp;"_U &lt; "&amp;SUBSTITUTE('Network Data'!S89, ",","."),"")</f>
        <v/>
      </c>
      <c r="DJ83" t="str">
        <f>IF(AND('Network Data'!C89 = 0, 'Network Data'!E89 = 1,'Network Data'!G89 &gt; 0, 'Network Data'!H89 &gt; 0), SUBSTITUTE('Network Data'!B89, " ", ".")&amp;"_IN &gt; "&amp;SUBSTITUTE('Network Data'!H89,",","."), IF(AND('Network Data'!C89 = 1, 'Network Data'!E89 = 1,'Network Data'!G89 &gt; 0, 'Network Data'!H89 &gt; 0), SUBSTITUTE('Network Data'!B89, " ", ".")&amp;"NLNode_IN &gt; "&amp;SUBSTITUTE('Network Data'!H89,",","."), ""))</f>
        <v/>
      </c>
      <c r="DL83" t="str">
        <f>IF(AND('Network Data'!C89 = 0, 'Network Data'!E89 = 1,'Network Data'!G89 &gt; 0, 'Network Data'!I89 &gt; 0), SUBSTITUTE('Network Data'!B89, " ", ".")&amp;"_IN &lt; "&amp;SUBSTITUTE('Network Data'!I89,",","."), IF(AND('Network Data'!C89 = 1, 'Network Data'!E89 = 1,'Network Data'!G89 &gt; 0, 'Network Data'!H89 &gt; 0), SUBSTITUTE('Network Data'!B89, " ", ".")&amp;"NLNode_IN &lt; "&amp;SUBSTITUTE('Network Data'!I89,",","."), ""))</f>
        <v/>
      </c>
      <c r="DP83" t="str">
        <f>IF(AND('Network Data'!C89 = 0, 'Network Data'!F89 = 1,'Network Data'!G89 &gt; 0, 'Network Data'!J89 &gt; 0), SUBSTITUTE('Network Data'!B89, " ", ".")&amp;"_EX &gt; "&amp;SUBSTITUTE('Network Data'!J89,",","."), IF(AND('Network Data'!C89 = 1, 'Network Data'!F89 = 1,'Network Data'!G89 &gt; 0, 'Network Data'!J89 &gt; 0), SUBSTITUTE('Network Data'!B89, " ", ".")&amp;"NLNode_EX &gt; "&amp;SUBSTITUTE('Network Data'!J89,",","."), ""))</f>
        <v/>
      </c>
      <c r="DR83" t="str">
        <f>IF(AND('Network Data'!C89 = 0, 'Network Data'!F89 = 1,'Network Data'!G89 &gt; 0, 'Network Data'!K89 &gt; 0), SUBSTITUTE('Network Data'!B89, " ", ".")&amp;"_EX &lt; "&amp;SUBSTITUTE('Network Data'!K89,",","."), IF(AND('Network Data'!C89 = 1, 'Network Data'!F89 = 1,'Network Data'!G89 &gt; 0, 'Network Data'!K89 &gt; 0), SUBSTITUTE('Network Data'!B89, " ", ".")&amp;"NLNode_EX &lt; "&amp;SUBSTITUTE('Network Data'!K89,",","."), ""))</f>
        <v/>
      </c>
      <c r="DV83" t="str">
        <f>IF(AND('Network Data'!C89=0, 'Network Data'!D89=0, 'Network Data'!G89&gt;0, 'Network Data'!T89&gt;0), SUBSTITUTE('Network Data'!B89," ",".")&amp;"_AE &gt; "&amp;SUBSTITUTE('Network Data'!T89,",","."),"")</f>
        <v/>
      </c>
      <c r="DW83" t="str">
        <f>IF(AND('Network Data'!C89=0, 'Network Data'!D89=0, 'Network Data'!G89&gt;0, 'Network Data'!U89&gt;0), SUBSTITUTE('Network Data'!B89," ",".")&amp;"_AE &lt; "&amp;SUBSTITUTE('Network Data'!U89,",","."),"")</f>
        <v/>
      </c>
      <c r="EA83" t="str">
        <f>IF(AND('Network Data'!X89 &gt;0), 'Network Data'!X89, "")</f>
        <v/>
      </c>
      <c r="EB83" s="22"/>
      <c r="EC83" s="22"/>
      <c r="FD83"/>
      <c r="FE83"/>
      <c r="FF8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row>
    <row r="84" spans="1:218" x14ac:dyDescent="0.3">
      <c r="A84" s="7">
        <v>79</v>
      </c>
      <c r="B84" t="str">
        <f>IF(AND('Network Data'!C90 = 0, 'Network Data'!G90 &gt;0), SUBSTITUTE('Network Data'!B90, " ", ""), IF(AND('Network Data'!C90 = 1, 'Network Data'!G90 &gt; 0), SUBSTITUTE('Network Data'!B90&amp;"NLNode", " ",""), ""))</f>
        <v/>
      </c>
      <c r="H84" s="98"/>
      <c r="AE84" t="str">
        <f>IF(AND('Network Data'!C90 = 0, 'Network Data'!G90 &gt;0), SUBSTITUTE('Network Data'!B90, " ", "")&amp;" = "&amp;SUBSTITUTE('Network Data'!G90, ",", "."), "")</f>
        <v/>
      </c>
      <c r="AF84" t="str">
        <f>IF(AND('Network Data'!C90 = 1, 'Network Data'!G90 &gt;0), SUBSTITUTE('Network Data'!B90, " ", "")&amp;"NLNode"&amp;" = "&amp;SUBSTITUTE('Network Data'!G90, ",", "."), "")</f>
        <v/>
      </c>
      <c r="AM84" t="str">
        <f>IF(AND('Network Data'!C90 = 0, 'Network Data'!G90 &gt; 0, 'Network Data'!E90 = 1), SUBSTITUTE('Network Data'!B90, " ", "")&amp;"Input", IF(AND('Network Data'!C90 = 1, 'Network Data'!G90 &gt; 0, 'Network Data'!E90 = 1), SUBSTITUTE('Network Data'!B90, " ", "")&amp;"NLNodeInput",""))</f>
        <v/>
      </c>
      <c r="AN84" t="str">
        <f>IF(AND('Network Data'!C90 = 0, 'Network Data'!G90 &gt; 0, 'Network Data'!F90 = 1), SUBSTITUTE('Network Data'!B90, " ", "")&amp;"Export", IF(AND('Network Data'!C90 = 1, 'Network Data'!G90 &gt; 0, 'Network Data'!F90 = 1), SUBSTITUTE('Network Data'!B90, " ", "")&amp;"NLNodeExport",""))</f>
        <v/>
      </c>
      <c r="AV84" t="str">
        <f>IF(AND('Network Data'!$C$6=1, 'Network Data'!C90 = 0, 'Network Data'!D90=1,'Network Data'!G90&gt;0,'Network Data'!E90=1), SUBSTITUTE('Network Data'!B90," ","")&amp;"_GPP"&amp;" = "&amp;"Flowto("&amp;SUBSTITUTE('Network Data'!B90," ","")&amp;")"&amp;" - "&amp;SUBSTITUTE('Network Data'!B90," ","")&amp;"_IN", IF(AND('Network Data'!$C$6=1, 'Network Data'!C90 = 0, 'Network Data'!D90=1,'Network Data'!G90&gt;0,'Network Data'!E90=0), SUBSTITUTE('Network Data'!B90," ","")&amp;"_GPP"&amp;" = "&amp;"Flowto("&amp;SUBSTITUTE('Network Data'!B90," ","")&amp;")", IF(OR('Network Data'!$C$6=1, 'Network Data'!$C$6=0), IF(AND('Network Data'!C90 = 0,'Network Data'!G90&gt;0,'Network Data'!E90=1), SUBSTITUTE('Network Data'!B90," ","")&amp;"_Q"&amp;" = "&amp;"Flowto("&amp;SUBSTITUTE('Network Data'!B90," ","")&amp;")"&amp;" - "&amp;SUBSTITUTE('Network Data'!B90," ","")&amp;"_IN", IF(AND('Network Data'!C90 = 0,'Network Data'!G90&gt;0,'Network Data'!E90=0), SUBSTITUTE('Network Data'!B90," ","")&amp;"_Q"&amp;" = "&amp;"Flowto("&amp;SUBSTITUTE('Network Data'!B90," ","")&amp;")","")))))</f>
        <v/>
      </c>
      <c r="AZ84" t="str">
        <f>IF(AND('Network Data'!$C$6=1,'Network Data'!$C$7=1,'Network Data'!C90 = 0,'Network Data'!D90 = 1,'Network Data'!G90&gt;0,'Network Data'!F90=1),SUBSTITUTE('Network Data'!B90," ","")&amp;"_NPP"&amp;" = Flowfrom("&amp;SUBSTITUTE('Network Data'!B90," ","")&amp;") - "&amp;SUBSTITUTE('Network Data'!B90," ","")&amp;"_R"&amp;" - "&amp;SUBSTITUTE('Network Data'!B90," ","")&amp;"_U"&amp;" - "&amp;SUBSTITUTE('Network Data'!B90," ","")&amp;"_EX", IF(AND('Network Data'!$C$6=1,'Network Data'!$C$7=0,'Network Data'!C90 = 0,'Network Data'!D90 = 1,'Network Data'!G90&gt;0,'Network Data'!F90=1),SUBSTITUTE('Network Data'!B90," ","")&amp;"_NPP"&amp;" = Flowfrom("&amp;SUBSTITUTE('Network Data'!B90," ","")&amp;") - "&amp;SUBSTITUTE('Network Data'!B90," ","")&amp;"_R - "&amp;SUBSTITUTE('Network Data'!B90," ","")&amp;"_EX", IF(AND('Network Data'!$C$6=0,'Network Data'!$C$7=1,'Network Data'!C90 = 0,'Network Data'!D90 = 1,'Network Data'!G90&gt;0,'Network Data'!F90=0),SUBSTITUTE('Network Data'!B90," ","")&amp;"_NPP"&amp;" = Flowfrom("&amp;SUBSTITUTE('Network Data'!B90," ","")&amp;") - "&amp;SUBSTITUTE('Network Data'!B90," ","")&amp;"_U - "&amp;SUBSTITUTE('Network Data'!B90," ","")&amp;"_EX", IF(AND('Network Data'!$C$6=1,'Network Data'!$C$7=0,'Network Data'!C90 = 0,'Network Data'!D90 = 1,'Network Data'!G90&gt;0,'Network Data'!F90=0),SUBSTITUTE('Network Data'!B90," ","")&amp;"_NPP"&amp;" = Flowfrom("&amp;SUBSTITUTE('Network Data'!B90," ","")&amp;") - "&amp;SUBSTITUTE('Network Data'!B90," ","")&amp;"_R", IF(AND('Network Data'!$C$6=0,'Network Data'!$C$7=0,'Network Data'!C90 = 0,'Network Data'!D90 = 1,'Network Data'!G90&gt;0,'Network Data'!F90=1),SUBSTITUTE('Network Data'!B90," ","")&amp;"_NPP"&amp;" = Flowfrom("&amp;SUBSTITUTE('Network Data'!B90," ","")&amp;") - "&amp;SUBSTITUTE('Network Data'!B90," ","")&amp;"_EX", IF(AND('Network Data'!$C$6=1,'Network Data'!$C$7=1,'Network Data'!C90 = 0,'Network Data'!D90 = 1,'Network Data'!G90&gt;0,'Network Data'!F90=0),SUBSTITUTE('Network Data'!B90," ","")&amp;"_NPP"&amp;" = Flowfrom("&amp;SUBSTITUTE('Network Data'!B90," ","")&amp;") - "&amp;SUBSTITUTE('Network Data'!B90," ","")&amp;"_R"&amp;" - "&amp;SUBSTITUTE('Network Data'!B90," ","")&amp;"_U", IF(AND('Network Data'!$C$6=0,'Network Data'!$C$7=0,'Network Data'!C90 = 0,'Network Data'!D90 = 1,'Network Data'!G90&gt;0,'Network Data'!F90=0),SUBSTITUTE('Network Data'!B90," ","")&amp;"_NPP"&amp;" = Flowfrom("&amp;SUBSTITUTE('Network Data'!B90," ","")&amp;") ", IF(AND('Network Data'!$C$6=1,'Network Data'!$C$7=1,'Network Data'!C90 = 0,'Network Data'!D90 = 0,'Network Data'!G90&gt;0,'Network Data'!F90=1),SUBSTITUTE('Network Data'!B90," ","")&amp;"_P"&amp;" = Flowfrom("&amp;SUBSTITUTE('Network Data'!B90," ","")&amp;") - "&amp;SUBSTITUTE('Network Data'!B90," ","")&amp;"_R"&amp;" - "&amp;SUBSTITUTE('Network Data'!B90," ","")&amp;"_U"&amp;" - "&amp;SUBSTITUTE('Network Data'!B90," ","")&amp;"_EX", IF(AND('Network Data'!$C$6=1,'Network Data'!$C$7=0,'Network Data'!C90 = 0,'Network Data'!D90 = 0,'Network Data'!G90&gt;0,'Network Data'!F90=1),SUBSTITUTE('Network Data'!B90," ","")&amp;"_P"&amp;" = Flowfrom("&amp;SUBSTITUTE('Network Data'!B90," ","")&amp;") - "&amp;SUBSTITUTE('Network Data'!B90," ","")&amp;"_R - "&amp;SUBSTITUTE('Network Data'!B90," ","")&amp;"_EX", IF(AND('Network Data'!$C$6=0,'Network Data'!$C$7=1,'Network Data'!C90 = 0,'Network Data'!D90 = 0,'Network Data'!G90&gt;0,'Network Data'!F90=0),SUBSTITUTE('Network Data'!B90," ","")&amp;"_P"&amp;" = Flowfrom("&amp;SUBSTITUTE('Network Data'!B90," ","")&amp;") - "&amp;SUBSTITUTE('Network Data'!B90," ","")&amp;"_U - "&amp;SUBSTITUTE('Network Data'!B90," ","")&amp;"_EX", IF(AND('Network Data'!$C$6=1,'Network Data'!$C$7=0,'Network Data'!C90 = 0,'Network Data'!D90 = 0,'Network Data'!G90&gt;0,'Network Data'!F90=0),SUBSTITUTE('Network Data'!B90," ","")&amp;"_P"&amp;" = Flowfrom("&amp;SUBSTITUTE('Network Data'!B90," ","")&amp;") - "&amp;SUBSTITUTE('Network Data'!B90," ","")&amp;"_R", IF(AND('Network Data'!$C$6=0,'Network Data'!$C$7=0,'Network Data'!C90 = 0,'Network Data'!D90 = 0,'Network Data'!G90&gt;0,'Network Data'!F90=1),SUBSTITUTE('Network Data'!B90," ","")&amp;"_P"&amp;" = Flowfrom("&amp;SUBSTITUTE('Network Data'!B90," ","")&amp;") - "&amp;SUBSTITUTE('Network Data'!B90," ","")&amp;"_EX", IF(AND('Network Data'!$C$6=1,'Network Data'!$C$7=1,'Network Data'!C90 = 0,'Network Data'!D90 = 0,'Network Data'!G90&gt;0,'Network Data'!F90=0),SUBSTITUTE('Network Data'!B90," ","")&amp;"_P"&amp;" = Flowfrom("&amp;SUBSTITUTE('Network Data'!B90," ","")&amp;") - "&amp;SUBSTITUTE('Network Data'!B90," ","")&amp;"_R"&amp;" - "&amp;SUBSTITUTE('Network Data'!B90," ","")&amp;"_U", IF(AND('Network Data'!$C$6=0,'Network Data'!$C$7=0,'Network Data'!C90 = 0,'Network Data'!D90 = 0,'Network Data'!G90&gt;0,'Network Data'!F90=0),SUBSTITUTE('Network Data'!B90," ","")&amp;"_P"&amp;" = Flowfrom("&amp;SUBSTITUTE('Network Data'!B90," ","")&amp;") ", ""))))))))))))))</f>
        <v/>
      </c>
      <c r="BD84" t="str">
        <f>IF(AND('Network Data'!$C$6=1,'Network Data'!$C$7=1,'Network Data'!C90 = 0, 'Network Data'!D90=1,'Network Data'!F90=1,'Network Data'!G90&gt;0), SUBSTITUTE('Network Data'!B90," ","")&amp;"_U"&amp;" = Flowto("&amp;SUBSTITUTE('Network Data'!B90," ","")&amp;") - "&amp;SUBSTITUTE('Network Data'!B90," ","")&amp;"_NPP"&amp;" - "&amp;SUBSTITUTE('Network Data'!B90," ","")&amp;"_R"&amp;" - "&amp;SUBSTITUTE('Network Data'!B90," ","")&amp;"_EX", IF(AND('Network Data'!$C$6=0,'Network Data'!$C$7=1,'Network Data'!C90 = 0, 'Network Data'!D90=1,'Network Data'!F90=1,'Network Data'!G90&gt;0), SUBSTITUTE('Network Data'!B90," ","")&amp;"_U"&amp;" = Flowto("&amp;SUBSTITUTE('Network Data'!B90," ","")&amp;") - "&amp;SUBSTITUTE('Network Data'!B90," ","")&amp;"_P"&amp;" - "&amp;SUBSTITUTE('Network Data'!B90," ","")&amp;"_EX", IF(AND('Network Data'!$C$6=0,'Network Data'!$C$7=1,'Network Data'!C90 = 0, 'Network Data'!D90=1,'Network Data'!F90=0,'Network Data'!G90&gt;0), SUBSTITUTE('Network Data'!B90," ","")&amp;"_U"&amp;" = Flowto("&amp;SUBSTITUTE('Network Data'!B90," ","")&amp;") - "&amp;SUBSTITUTE('Network Data'!B90," ","")&amp;"_P",IF(AND('Network Data'!$C$6=1,'Network Data'!$C$7=1,'Network Data'!C90 = 0, 'Network Data'!D90=0,'Network Data'!F90=1,'Network Data'!G90&gt;0), SUBSTITUTE('Network Data'!B90," ","")&amp;"_U"&amp;" = Flowto("&amp;SUBSTITUTE('Network Data'!B90," ","")&amp;") - "&amp;SUBSTITUTE('Network Data'!B90," ","")&amp;"_P"&amp;" - "&amp;SUBSTITUTE('Network Data'!B90," ","")&amp;"_R"&amp;" - "&amp;SUBSTITUTE('Network Data'!B90," ","")&amp;"_EX", IF(AND('Network Data'!$C$6=0,'Network Data'!$C$7=1,'Network Data'!C90 = 0, 'Network Data'!D90=0,'Network Data'!F90=1,'Network Data'!G90&gt;0), SUBSTITUTE('Network Data'!B90," ","")&amp;"_U"&amp;" = Flowto("&amp;SUBSTITUTE('Network Data'!B90," ","")&amp;") - "&amp;SUBSTITUTE('Network Data'!B90," ","")&amp;"_P"&amp;" - "&amp;SUBSTITUTE('Network Data'!B90," ","")&amp;"_EX", IF(AND('Network Data'!$C$6=0,'Network Data'!$C$7=1,'Network Data'!C90 = 0, 'Network Data'!D90=0,'Network Data'!F90=0,'Network Data'!G90&gt;0), SUBSTITUTE('Network Data'!B90," ","")&amp;"_U"&amp;" = Flowto("&amp;SUBSTITUTE('Network Data'!B90," ","")&amp;") - "&amp;SUBSTITUTE('Network Data'!B90," ","")&amp;"_P",IF(AND('Network Data'!$C$6=1,'Network Data'!$C$7=1,'Network Data'!C90 = 0, 'Network Data'!D90=0,'Network Data'!F90=0,'Network Data'!G90&gt;0), SUBSTITUTE('Network Data'!B90," ","")&amp;"_U"&amp;" = Flowto("&amp;SUBSTITUTE('Network Data'!B90," ","")&amp;") - "&amp;SUBSTITUTE('Network Data'!B90," ","")&amp;"_P - "&amp;SUBSTITUTE('Network Data'!B90," ","")&amp;"_R","")))))))</f>
        <v/>
      </c>
      <c r="BH84" t="str">
        <f>IF(AND('Network Data'!$C$6 = 1, 'Network Data'!C90 = 0, 'Network Data'!D90 = 0,'Network Data'!G90 &gt; 0, 'Network Data'!T90 &gt; 0),SUBSTITUTE('Network Data'!B90," ","")&amp;"_AE"&amp;" = "&amp;SUBSTITUTE('Network Data'!B90," ","")&amp;"_P"&amp;" + "&amp;SUBSTITUTE('Network Data'!B90," ","")&amp;"_R", IF(AND('Network Data'!$C$6 = 0, 'Network Data'!C90 = 0, 'Network Data'!D90 = 0,'Network Data'!G90 &gt; 0, 'Network Data'!T90 &gt; 0),SUBSTITUTE('Network Data'!B90," ","")&amp;" = "&amp;SUBSTITUTE('Network Data'!B90," ","")&amp;"_P",IF(AND('Network Data'!$C$6 = 1, 'Network Data'!C90 = 0, 'Network Data'!D90 = 0,'Network Data'!G90 &gt; 0, 'Network Data'!U90 &gt; 0),SUBSTITUTE('Network Data'!B90," ","")&amp;"_AE"&amp;" = "&amp;SUBSTITUTE('Network Data'!B90," ","")&amp;"_P"&amp;" + "&amp;SUBSTITUTE('Network Data'!B90," ","")&amp;"_R", IF(AND('Network Data'!$C$6 = 0, 'Network Data'!C90 = 0, 'Network Data'!D90 = 0,'Network Data'!G90 &gt; 0, 'Network Data'!U90 &gt; 0),SUBSTITUTE('Network Data'!B90," ","")&amp;" = "&amp;SUBSTITUTE('Network Data'!B90," ","")&amp;"_P",""))))</f>
        <v/>
      </c>
      <c r="BL84" t="str">
        <f xml:space="preserve"> IF('Network Data'!W90 &gt; 0, 'Network Data'!W90, "")</f>
        <v/>
      </c>
      <c r="BR84" t="str">
        <f>IF('Network Data'!V90&gt;0,SUBSTITUTE('Network Data'!V90, ",",""),"")</f>
        <v/>
      </c>
      <c r="BZ84" t="str">
        <f>IF(AND('Network Data'!$C$6=1,'Network Data'!C90=0,'Network Data'!D90=1,'Network Data'!G90&gt;0),SUBSTITUTE('Network Data'!B90," ","")&amp;"_GPP: CO2 -&gt; "&amp;SUBSTITUTE('Network Data'!B90," ",""),"")</f>
        <v/>
      </c>
      <c r="CB84" s="98"/>
      <c r="CD84" t="str">
        <f>IF(AND('Network Data'!$C$6 = 1,'Network Data'!C90 = 0, 'Network Data'!D90 = 1, 'Network Data'!G90 &gt; 0), SUBSTITUTE('Network Data'!B90, " ", "")&amp;"_R: "&amp;SUBSTITUTE('Network Data'!B90, " ", "")&amp;" -&gt; CO2", "")</f>
        <v/>
      </c>
      <c r="CE84" t="str">
        <f>IF(AND('Network Data'!$C$6 = 1,'Network Data'!C90 = 0, 'Network Data'!D90 = 0, 'Network Data'!G90 &gt; 0), SUBSTITUTE('Network Data'!B90, " ", "")&amp;"_R: "&amp;SUBSTITUTE('Network Data'!B90, " ", "")&amp;" -&gt; CO2", "")</f>
        <v/>
      </c>
      <c r="CG84" s="98"/>
      <c r="CI84" t="str">
        <f>IF(AND('Network Data'!C90 = 1, 'Network Data'!E90 = 1, 'Network Data'!G90 &gt; 0), SUBSTITUTE('Network Data'!B90, " ", "")&amp;"NLNode_IN: "&amp;SUBSTITUTE('Network Data'!B90, " ", "")&amp;"NLNodeInput -&gt; "&amp;SUBSTITUTE('Network Data'!B90, ",", "")&amp;"NLNode", IF(AND('Network Data'!C90 = 0, 'Network Data'!E90 = 1, 'Network Data'!G90 &gt; 0), SUBSTITUTE('Network Data'!B90, " ", "")&amp;"_IN: "&amp;SUBSTITUTE('Network Data'!B90, " ", "")&amp;"Input -&gt; "&amp;SUBSTITUTE('Network Data'!B90, ",", ""),""))</f>
        <v/>
      </c>
      <c r="CK84" s="98"/>
      <c r="CM84" t="str">
        <f>IF(AND('Network Data'!C90 = 1, 'Network Data'!F90 = 1, 'Network Data'!G90 &gt; 0), SUBSTITUTE('Network Data'!B90, " ", "")&amp;"NLNode_EX: "&amp;SUBSTITUTE('Network Data'!B90, " ", "")&amp;"NLNode -&gt; "&amp;SUBSTITUTE('Network Data'!B90, ",", "")&amp;"NLNodeExport", IF(AND('Network Data'!C90 = 0, 'Network Data'!F90 = 1, 'Network Data'!G90 &gt; 0), SUBSTITUTE('Network Data'!B90, " ", "")&amp;"_EX: "&amp;SUBSTITUTE('Network Data'!B90, " ", "")&amp;" -&gt; "&amp;SUBSTITUTE('Network Data'!B90, ",", "")&amp;"Export",""))</f>
        <v/>
      </c>
      <c r="CP84" t="str">
        <f>IF(AND('Network Data'!$C$6=1, 'Network Data'!C90=0,'Network Data'!D90=1,'Network Data'!G90&gt;0, 'Network Data'!L90&gt;0), SUBSTITUTE('Network Data'!B90," ",".")&amp;"_GPP &gt; "&amp;SUBSTITUTE('Network Data'!L90," ","."), IF(AND('Network Data'!$C$6=1, 'Network Data'!C90=0,'Network Data'!D90=0,'Network Data'!G90&gt;0, 'Network Data'!L90&gt;0), SUBSTITUTE('Network Data'!B90," ",".")&amp;"Q &gt; "&amp;SUBSTITUTE('Network Data'!L90," ","."), IF(AND('Network Data'!$C$6=0, 'Network Data'!C90=0,'Network Data'!D90=0,'Network Data'!G90&gt;0, 'Network Data'!L90&gt;0), SUBSTITUTE('Network Data'!B90," ",".")&amp;"Q &gt; "&amp;SUBSTITUTE('Network Data'!L90," ","."),"")))</f>
        <v/>
      </c>
      <c r="CQ84" t="str">
        <f>IF(AND('Network Data'!$C$6=1, 'Network Data'!C90=0,'Network Data'!D90=0,'Network Data'!G90&gt;0, 'Network Data'!L90&gt;0), SUBSTITUTE('Network Data'!B90," ",".")&amp;"Q &gt; "&amp;SUBSTITUTE('Network Data'!L90," ","."), IF(AND('Network Data'!$C$6=0, 'Network Data'!C90=0,'Network Data'!D90=0,'Network Data'!G90&gt;0, 'Network Data'!L90&gt;0), SUBSTITUTE('Network Data'!B90," ",".")&amp;"Q &gt; "&amp;SUBSTITUTE('Network Data'!L90," ","."),""))</f>
        <v/>
      </c>
      <c r="CR84" t="str">
        <f>IF(AND('Network Data'!$C$6=1, 'Network Data'!C90=0,'Network Data'!D90=1,'Network Data'!G90&gt;0, 'Network Data'!M90&gt;0), SUBSTITUTE('Network Data'!B90," ",".")&amp;"_GPP &lt; "&amp;SUBSTITUTE('Network Data'!M90," ","."),"")</f>
        <v/>
      </c>
      <c r="CS84" t="str">
        <f>IF(AND('Network Data'!$C$6=1, 'Network Data'!C90=0,'Network Data'!D90=0,'Network Data'!G90&gt;0, 'Network Data'!M90&gt;0), SUBSTITUTE('Network Data'!B90," ",".")&amp;"Q &lt; "&amp;SUBSTITUTE('Network Data'!M90," ","."),IF(AND('Network Data'!$C$6=0, 'Network Data'!C90=0,'Network Data'!D90=0,'Network Data'!G90&gt;0, 'Network Data'!M90&gt;0), SUBSTITUTE('Network Data'!B90," ",".")&amp;"Q &lt; "&amp;SUBSTITUTE('Network Data'!M90," ","."),""))</f>
        <v/>
      </c>
      <c r="CT84" t="str">
        <f>IF('Network Data'!M90&lt;'Network Data'!L90, "Warning, incompatible constraint", "" )</f>
        <v/>
      </c>
      <c r="CU84" t="str">
        <f>IF(AND('Network Data'!$C$6=1, 'Network Data'!C90 = 0, 'Network Data'!D90 = 1, 'Network Data'!G90 &gt; 0, 'Network Data'!N90&gt;0), SUBSTITUTE('Network Data'!B90, " ", ".")&amp;"_NPP"&amp;" &gt; "&amp;SUBSTITUTE('Network Data'!N90, ",","."), "")</f>
        <v/>
      </c>
      <c r="CV84" t="str">
        <f>IF(AND('Network Data'!$C$6=1, 'Network Data'!C90 = 0, 'Network Data'!D90 = 0, 'Network Data'!G90 &gt; 0, 'Network Data'!N90&gt;0), SUBSTITUTE('Network Data'!B90, " ", ".")&amp;"_P"&amp;" &gt; "&amp;SUBSTITUTE('Network Data'!N90, ",","."), IF(AND('Network Data'!$C$6=0, 'Network Data'!C90 = 0, 'Network Data'!G90 &gt; 0, 'Network Data'!N90&gt;0), SUBSTITUTE('Network Data'!B90, " ", ".")&amp;"_P"&amp;" &gt; "&amp;SUBSTITUTE('Network Data'!N90, ",","."),""))</f>
        <v/>
      </c>
      <c r="CW84" t="str">
        <f>IF(AND('Network Data'!$C$6=1, 'Network Data'!C90 = 0, 'Network Data'!D90 = 1, 'Network Data'!G90 &gt; 0, 'Network Data'!O90&gt;0), SUBSTITUTE('Network Data'!B90, " ", ".")&amp;"_NPP"&amp;" &lt; "&amp;SUBSTITUTE('Network Data'!O90, ",","."), "")</f>
        <v/>
      </c>
      <c r="CX84" t="str">
        <f>IF(AND('Network Data'!$C$6=1, 'Network Data'!C90 = 0, 'Network Data'!D90 = 0, 'Network Data'!G90 &gt; 0, 'Network Data'!O90&gt;0), SUBSTITUTE('Network Data'!B90, " ", ".")&amp;"_P"&amp;" &lt; "&amp;SUBSTITUTE('Network Data'!O90, ",","."), IF(AND('Network Data'!$C$6=0, 'Network Data'!C90 = 0, 'Network Data'!G90 &gt; 0, 'Network Data'!O90&gt;0), SUBSTITUTE('Network Data'!B90, " ", ".")&amp;"_P"&amp;" &lt; "&amp;SUBSTITUTE('Network Data'!O90, ",","."),""))</f>
        <v/>
      </c>
      <c r="CY84" t="str">
        <f>IF('Network Data'!O90&lt;'Network Data'!N90, "Warning, incompatible constraint", "" )</f>
        <v/>
      </c>
      <c r="CZ84" t="str">
        <f>IF(AND('Network Data'!$C$6 = 1, 'Network Data'!C90 = 0, 'Network Data'!D90 = 1, 'Network Data'!G90 &gt; 0, 'Network Data'!P90 &gt; 0), SUBSTITUTE('Network Data'!B90, " ", ".")&amp;"_R &gt; "&amp;SUBSTITUTE('Network Data'!P90, ",","."),"")</f>
        <v/>
      </c>
      <c r="DA84" t="str">
        <f>IF(AND('Network Data'!$C$6 = 1, 'Network Data'!C90 = 0, 'Network Data'!D90 = 0, 'Network Data'!G90 &gt; 0, 'Network Data'!P90 &gt; 0), SUBSTITUTE('Network Data'!B90, " ", ".")&amp;"_R &gt; "&amp;SUBSTITUTE('Network Data'!P90, ",","."),"")</f>
        <v/>
      </c>
      <c r="DB84" t="str">
        <f>IF(AND('Network Data'!$C$6 = 1, 'Network Data'!C90 = 0, 'Network Data'!D90 = 1, 'Network Data'!G90 &gt; 0, 'Network Data'!Q90 &gt; 0), SUBSTITUTE('Network Data'!B90, " ", ".")&amp;"_R &lt; "&amp;SUBSTITUTE('Network Data'!Q90, ",","."),"")</f>
        <v/>
      </c>
      <c r="DC84" t="str">
        <f>IF(AND('Network Data'!$C$6 = 1, 'Network Data'!C90 = 0, 'Network Data'!D90 = 0, 'Network Data'!G90 &gt; 0, 'Network Data'!Q90 &gt; 0), SUBSTITUTE('Network Data'!B90, " ", ".")&amp;"_R &lt; "&amp;SUBSTITUTE('Network Data'!Q90, ",","."),"")</f>
        <v/>
      </c>
      <c r="DD84" t="str">
        <f>IF(AND('Network Data'!$C$7 = 1, 'Network Data'!C90 = 0, 'Network Data'!D90 =1, 'Network Data'!G90 &gt; 0, 'Network Data'!R90 &gt; 0), SUBSTITUTE('Network Data'!B90, ",",".")&amp;"_U &gt; "&amp;SUBSTITUTE('Network Data'!R90, ",","."),"")</f>
        <v/>
      </c>
      <c r="DE84" t="str">
        <f>IF(AND('Network Data'!$C$7 = 1, 'Network Data'!C90 = 0, 'Network Data'!D90 =0, 'Network Data'!G90 &gt; 0, 'Network Data'!R90 &gt; 0), SUBSTITUTE('Network Data'!B90, ",",".")&amp;"_U &gt; "&amp;SUBSTITUTE('Network Data'!R90, ",","."),"")</f>
        <v/>
      </c>
      <c r="DF84" t="str">
        <f>IF(AND('Network Data'!$C$7 = 1, 'Network Data'!C90 = 0, 'Network Data'!D90 = 1, 'Network Data'!G90 &gt; 0, 'Network Data'!S90 &gt; 0), SUBSTITUTE('Network Data'!B90, ",",".")&amp;"_U &lt; "&amp;SUBSTITUTE('Network Data'!S90, ",","."),"")</f>
        <v/>
      </c>
      <c r="DG84" t="str">
        <f>IF(AND('Network Data'!$C$7 = 1, 'Network Data'!C90 = 0, 'Network Data'!D90 = 0, 'Network Data'!G90 &gt; 0, 'Network Data'!S90 &gt; 0), SUBSTITUTE('Network Data'!B90, ",",".")&amp;"_U &lt; "&amp;SUBSTITUTE('Network Data'!S90, ",","."),"")</f>
        <v/>
      </c>
      <c r="DJ84" t="str">
        <f>IF(AND('Network Data'!C90 = 0, 'Network Data'!E90 = 1,'Network Data'!G90 &gt; 0, 'Network Data'!H90 &gt; 0), SUBSTITUTE('Network Data'!B90, " ", ".")&amp;"_IN &gt; "&amp;SUBSTITUTE('Network Data'!H90,",","."), IF(AND('Network Data'!C90 = 1, 'Network Data'!E90 = 1,'Network Data'!G90 &gt; 0, 'Network Data'!H90 &gt; 0), SUBSTITUTE('Network Data'!B90, " ", ".")&amp;"NLNode_IN &gt; "&amp;SUBSTITUTE('Network Data'!H90,",","."), ""))</f>
        <v/>
      </c>
      <c r="DL84" t="str">
        <f>IF(AND('Network Data'!C90 = 0, 'Network Data'!E90 = 1,'Network Data'!G90 &gt; 0, 'Network Data'!I90 &gt; 0), SUBSTITUTE('Network Data'!B90, " ", ".")&amp;"_IN &lt; "&amp;SUBSTITUTE('Network Data'!I90,",","."), IF(AND('Network Data'!C90 = 1, 'Network Data'!E90 = 1,'Network Data'!G90 &gt; 0, 'Network Data'!H90 &gt; 0), SUBSTITUTE('Network Data'!B90, " ", ".")&amp;"NLNode_IN &lt; "&amp;SUBSTITUTE('Network Data'!I90,",","."), ""))</f>
        <v/>
      </c>
      <c r="DP84" t="str">
        <f>IF(AND('Network Data'!C90 = 0, 'Network Data'!F90 = 1,'Network Data'!G90 &gt; 0, 'Network Data'!J90 &gt; 0), SUBSTITUTE('Network Data'!B90, " ", ".")&amp;"_EX &gt; "&amp;SUBSTITUTE('Network Data'!J90,",","."), IF(AND('Network Data'!C90 = 1, 'Network Data'!F90 = 1,'Network Data'!G90 &gt; 0, 'Network Data'!J90 &gt; 0), SUBSTITUTE('Network Data'!B90, " ", ".")&amp;"NLNode_EX &gt; "&amp;SUBSTITUTE('Network Data'!J90,",","."), ""))</f>
        <v/>
      </c>
      <c r="DR84" t="str">
        <f>IF(AND('Network Data'!C90 = 0, 'Network Data'!F90 = 1,'Network Data'!G90 &gt; 0, 'Network Data'!K90 &gt; 0), SUBSTITUTE('Network Data'!B90, " ", ".")&amp;"_EX &lt; "&amp;SUBSTITUTE('Network Data'!K90,",","."), IF(AND('Network Data'!C90 = 1, 'Network Data'!F90 = 1,'Network Data'!G90 &gt; 0, 'Network Data'!K90 &gt; 0), SUBSTITUTE('Network Data'!B90, " ", ".")&amp;"NLNode_EX &lt; "&amp;SUBSTITUTE('Network Data'!K90,",","."), ""))</f>
        <v/>
      </c>
      <c r="DV84" t="str">
        <f>IF(AND('Network Data'!C90=0, 'Network Data'!D90=0, 'Network Data'!G90&gt;0, 'Network Data'!T90&gt;0), SUBSTITUTE('Network Data'!B90," ",".")&amp;"_AE &gt; "&amp;SUBSTITUTE('Network Data'!T90,",","."),"")</f>
        <v/>
      </c>
      <c r="DW84" t="str">
        <f>IF(AND('Network Data'!C90=0, 'Network Data'!D90=0, 'Network Data'!G90&gt;0, 'Network Data'!U90&gt;0), SUBSTITUTE('Network Data'!B90," ",".")&amp;"_AE &lt; "&amp;SUBSTITUTE('Network Data'!U90,",","."),"")</f>
        <v/>
      </c>
      <c r="EA84" t="str">
        <f>IF(AND('Network Data'!X90 &gt;0), 'Network Data'!X90, "")</f>
        <v/>
      </c>
      <c r="EB84" s="22"/>
      <c r="EC84" s="22"/>
      <c r="FD84"/>
      <c r="FE84"/>
      <c r="FF84"/>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row>
    <row r="85" spans="1:218" x14ac:dyDescent="0.3">
      <c r="A85" s="7">
        <v>80</v>
      </c>
      <c r="B85" t="str">
        <f>IF(AND('Network Data'!C91 = 0, 'Network Data'!G91 &gt;0), SUBSTITUTE('Network Data'!B91, " ", ""), IF(AND('Network Data'!C91 = 1, 'Network Data'!G91 &gt; 0), SUBSTITUTE('Network Data'!B91&amp;"NLNode", " ",""), ""))</f>
        <v/>
      </c>
      <c r="H85" s="98"/>
      <c r="AE85" t="str">
        <f>IF(AND('Network Data'!C91 = 0, 'Network Data'!G91 &gt;0), SUBSTITUTE('Network Data'!B91, " ", "")&amp;" = "&amp;SUBSTITUTE('Network Data'!G91, ",", "."), "")</f>
        <v/>
      </c>
      <c r="AF85" t="str">
        <f>IF(AND('Network Data'!C91 = 1, 'Network Data'!G91 &gt;0), SUBSTITUTE('Network Data'!B91, " ", "")&amp;"NLNode"&amp;" = "&amp;SUBSTITUTE('Network Data'!G91, ",", "."), "")</f>
        <v/>
      </c>
      <c r="AM85" t="str">
        <f>IF(AND('Network Data'!C91 = 0, 'Network Data'!G91 &gt; 0, 'Network Data'!E91 = 1), SUBSTITUTE('Network Data'!B91, " ", "")&amp;"Input", IF(AND('Network Data'!C91 = 1, 'Network Data'!G91 &gt; 0, 'Network Data'!E91 = 1), SUBSTITUTE('Network Data'!B91, " ", "")&amp;"NLNodeInput",""))</f>
        <v/>
      </c>
      <c r="AN85" t="str">
        <f>IF(AND('Network Data'!C91 = 0, 'Network Data'!G91 &gt; 0, 'Network Data'!F91 = 1), SUBSTITUTE('Network Data'!B91, " ", "")&amp;"Export", IF(AND('Network Data'!C91 = 1, 'Network Data'!G91 &gt; 0, 'Network Data'!F91 = 1), SUBSTITUTE('Network Data'!B91, " ", "")&amp;"NLNodeExport",""))</f>
        <v/>
      </c>
      <c r="AV85" t="str">
        <f>IF(AND('Network Data'!$C$6=1, 'Network Data'!C91 = 0, 'Network Data'!D91=1,'Network Data'!G91&gt;0,'Network Data'!E91=1), SUBSTITUTE('Network Data'!B91," ","")&amp;"_GPP"&amp;" = "&amp;"Flowto("&amp;SUBSTITUTE('Network Data'!B91," ","")&amp;")"&amp;" - "&amp;SUBSTITUTE('Network Data'!B91," ","")&amp;"_IN", IF(AND('Network Data'!$C$6=1, 'Network Data'!C91 = 0, 'Network Data'!D91=1,'Network Data'!G91&gt;0,'Network Data'!E91=0), SUBSTITUTE('Network Data'!B91," ","")&amp;"_GPP"&amp;" = "&amp;"Flowto("&amp;SUBSTITUTE('Network Data'!B91," ","")&amp;")", IF(OR('Network Data'!$C$6=1, 'Network Data'!$C$6=0), IF(AND('Network Data'!C91 = 0,'Network Data'!G91&gt;0,'Network Data'!E91=1), SUBSTITUTE('Network Data'!B91," ","")&amp;"_Q"&amp;" = "&amp;"Flowto("&amp;SUBSTITUTE('Network Data'!B91," ","")&amp;")"&amp;" - "&amp;SUBSTITUTE('Network Data'!B91," ","")&amp;"_IN", IF(AND('Network Data'!C91 = 0,'Network Data'!G91&gt;0,'Network Data'!E91=0), SUBSTITUTE('Network Data'!B91," ","")&amp;"_Q"&amp;" = "&amp;"Flowto("&amp;SUBSTITUTE('Network Data'!B91," ","")&amp;")","")))))</f>
        <v/>
      </c>
      <c r="AZ85" t="str">
        <f>IF(AND('Network Data'!$C$6=1,'Network Data'!$C$7=1,'Network Data'!C91 = 0,'Network Data'!D91 = 1,'Network Data'!G91&gt;0,'Network Data'!F91=1),SUBSTITUTE('Network Data'!B91," ","")&amp;"_NPP"&amp;" = Flowfrom("&amp;SUBSTITUTE('Network Data'!B91," ","")&amp;") - "&amp;SUBSTITUTE('Network Data'!B91," ","")&amp;"_R"&amp;" - "&amp;SUBSTITUTE('Network Data'!B91," ","")&amp;"_U"&amp;" - "&amp;SUBSTITUTE('Network Data'!B91," ","")&amp;"_EX", IF(AND('Network Data'!$C$6=1,'Network Data'!$C$7=0,'Network Data'!C91 = 0,'Network Data'!D91 = 1,'Network Data'!G91&gt;0,'Network Data'!F91=1),SUBSTITUTE('Network Data'!B91," ","")&amp;"_NPP"&amp;" = Flowfrom("&amp;SUBSTITUTE('Network Data'!B91," ","")&amp;") - "&amp;SUBSTITUTE('Network Data'!B91," ","")&amp;"_R - "&amp;SUBSTITUTE('Network Data'!B91," ","")&amp;"_EX", IF(AND('Network Data'!$C$6=0,'Network Data'!$C$7=1,'Network Data'!C91 = 0,'Network Data'!D91 = 1,'Network Data'!G91&gt;0,'Network Data'!F91=0),SUBSTITUTE('Network Data'!B91," ","")&amp;"_NPP"&amp;" = Flowfrom("&amp;SUBSTITUTE('Network Data'!B91," ","")&amp;") - "&amp;SUBSTITUTE('Network Data'!B91," ","")&amp;"_U - "&amp;SUBSTITUTE('Network Data'!B91," ","")&amp;"_EX", IF(AND('Network Data'!$C$6=1,'Network Data'!$C$7=0,'Network Data'!C91 = 0,'Network Data'!D91 = 1,'Network Data'!G91&gt;0,'Network Data'!F91=0),SUBSTITUTE('Network Data'!B91," ","")&amp;"_NPP"&amp;" = Flowfrom("&amp;SUBSTITUTE('Network Data'!B91," ","")&amp;") - "&amp;SUBSTITUTE('Network Data'!B91," ","")&amp;"_R", IF(AND('Network Data'!$C$6=0,'Network Data'!$C$7=0,'Network Data'!C91 = 0,'Network Data'!D91 = 1,'Network Data'!G91&gt;0,'Network Data'!F91=1),SUBSTITUTE('Network Data'!B91," ","")&amp;"_NPP"&amp;" = Flowfrom("&amp;SUBSTITUTE('Network Data'!B91," ","")&amp;") - "&amp;SUBSTITUTE('Network Data'!B91," ","")&amp;"_EX", IF(AND('Network Data'!$C$6=1,'Network Data'!$C$7=1,'Network Data'!C91 = 0,'Network Data'!D91 = 1,'Network Data'!G91&gt;0,'Network Data'!F91=0),SUBSTITUTE('Network Data'!B91," ","")&amp;"_NPP"&amp;" = Flowfrom("&amp;SUBSTITUTE('Network Data'!B91," ","")&amp;") - "&amp;SUBSTITUTE('Network Data'!B91," ","")&amp;"_R"&amp;" - "&amp;SUBSTITUTE('Network Data'!B91," ","")&amp;"_U", IF(AND('Network Data'!$C$6=0,'Network Data'!$C$7=0,'Network Data'!C91 = 0,'Network Data'!D91 = 1,'Network Data'!G91&gt;0,'Network Data'!F91=0),SUBSTITUTE('Network Data'!B91," ","")&amp;"_NPP"&amp;" = Flowfrom("&amp;SUBSTITUTE('Network Data'!B91," ","")&amp;") ", IF(AND('Network Data'!$C$6=1,'Network Data'!$C$7=1,'Network Data'!C91 = 0,'Network Data'!D91 = 0,'Network Data'!G91&gt;0,'Network Data'!F91=1),SUBSTITUTE('Network Data'!B91," ","")&amp;"_P"&amp;" = Flowfrom("&amp;SUBSTITUTE('Network Data'!B91," ","")&amp;") - "&amp;SUBSTITUTE('Network Data'!B91," ","")&amp;"_R"&amp;" - "&amp;SUBSTITUTE('Network Data'!B91," ","")&amp;"_U"&amp;" - "&amp;SUBSTITUTE('Network Data'!B91," ","")&amp;"_EX", IF(AND('Network Data'!$C$6=1,'Network Data'!$C$7=0,'Network Data'!C91 = 0,'Network Data'!D91 = 0,'Network Data'!G91&gt;0,'Network Data'!F91=1),SUBSTITUTE('Network Data'!B91," ","")&amp;"_P"&amp;" = Flowfrom("&amp;SUBSTITUTE('Network Data'!B91," ","")&amp;") - "&amp;SUBSTITUTE('Network Data'!B91," ","")&amp;"_R - "&amp;SUBSTITUTE('Network Data'!B91," ","")&amp;"_EX", IF(AND('Network Data'!$C$6=0,'Network Data'!$C$7=1,'Network Data'!C91 = 0,'Network Data'!D91 = 0,'Network Data'!G91&gt;0,'Network Data'!F91=0),SUBSTITUTE('Network Data'!B91," ","")&amp;"_P"&amp;" = Flowfrom("&amp;SUBSTITUTE('Network Data'!B91," ","")&amp;") - "&amp;SUBSTITUTE('Network Data'!B91," ","")&amp;"_U - "&amp;SUBSTITUTE('Network Data'!B91," ","")&amp;"_EX", IF(AND('Network Data'!$C$6=1,'Network Data'!$C$7=0,'Network Data'!C91 = 0,'Network Data'!D91 = 0,'Network Data'!G91&gt;0,'Network Data'!F91=0),SUBSTITUTE('Network Data'!B91," ","")&amp;"_P"&amp;" = Flowfrom("&amp;SUBSTITUTE('Network Data'!B91," ","")&amp;") - "&amp;SUBSTITUTE('Network Data'!B91," ","")&amp;"_R", IF(AND('Network Data'!$C$6=0,'Network Data'!$C$7=0,'Network Data'!C91 = 0,'Network Data'!D91 = 0,'Network Data'!G91&gt;0,'Network Data'!F91=1),SUBSTITUTE('Network Data'!B91," ","")&amp;"_P"&amp;" = Flowfrom("&amp;SUBSTITUTE('Network Data'!B91," ","")&amp;") - "&amp;SUBSTITUTE('Network Data'!B91," ","")&amp;"_EX", IF(AND('Network Data'!$C$6=1,'Network Data'!$C$7=1,'Network Data'!C91 = 0,'Network Data'!D91 = 0,'Network Data'!G91&gt;0,'Network Data'!F91=0),SUBSTITUTE('Network Data'!B91," ","")&amp;"_P"&amp;" = Flowfrom("&amp;SUBSTITUTE('Network Data'!B91," ","")&amp;") - "&amp;SUBSTITUTE('Network Data'!B91," ","")&amp;"_R"&amp;" - "&amp;SUBSTITUTE('Network Data'!B91," ","")&amp;"_U", IF(AND('Network Data'!$C$6=0,'Network Data'!$C$7=0,'Network Data'!C91 = 0,'Network Data'!D91 = 0,'Network Data'!G91&gt;0,'Network Data'!F91=0),SUBSTITUTE('Network Data'!B91," ","")&amp;"_P"&amp;" = Flowfrom("&amp;SUBSTITUTE('Network Data'!B91," ","")&amp;") ", ""))))))))))))))</f>
        <v/>
      </c>
      <c r="BD85" t="str">
        <f>IF(AND('Network Data'!$C$6=1,'Network Data'!$C$7=1,'Network Data'!C91 = 0, 'Network Data'!D91=1,'Network Data'!F91=1,'Network Data'!G91&gt;0), SUBSTITUTE('Network Data'!B91," ","")&amp;"_U"&amp;" = Flowto("&amp;SUBSTITUTE('Network Data'!B91," ","")&amp;") - "&amp;SUBSTITUTE('Network Data'!B91," ","")&amp;"_NPP"&amp;" - "&amp;SUBSTITUTE('Network Data'!B91," ","")&amp;"_R"&amp;" - "&amp;SUBSTITUTE('Network Data'!B91," ","")&amp;"_EX", IF(AND('Network Data'!$C$6=0,'Network Data'!$C$7=1,'Network Data'!C91 = 0, 'Network Data'!D91=1,'Network Data'!F91=1,'Network Data'!G91&gt;0), SUBSTITUTE('Network Data'!B91," ","")&amp;"_U"&amp;" = Flowto("&amp;SUBSTITUTE('Network Data'!B91," ","")&amp;") - "&amp;SUBSTITUTE('Network Data'!B91," ","")&amp;"_P"&amp;" - "&amp;SUBSTITUTE('Network Data'!B91," ","")&amp;"_EX", IF(AND('Network Data'!$C$6=0,'Network Data'!$C$7=1,'Network Data'!C91 = 0, 'Network Data'!D91=1,'Network Data'!F91=0,'Network Data'!G91&gt;0), SUBSTITUTE('Network Data'!B91," ","")&amp;"_U"&amp;" = Flowto("&amp;SUBSTITUTE('Network Data'!B91," ","")&amp;") - "&amp;SUBSTITUTE('Network Data'!B91," ","")&amp;"_P",IF(AND('Network Data'!$C$6=1,'Network Data'!$C$7=1,'Network Data'!C91 = 0, 'Network Data'!D91=0,'Network Data'!F91=1,'Network Data'!G91&gt;0), SUBSTITUTE('Network Data'!B91," ","")&amp;"_U"&amp;" = Flowto("&amp;SUBSTITUTE('Network Data'!B91," ","")&amp;") - "&amp;SUBSTITUTE('Network Data'!B91," ","")&amp;"_P"&amp;" - "&amp;SUBSTITUTE('Network Data'!B91," ","")&amp;"_R"&amp;" - "&amp;SUBSTITUTE('Network Data'!B91," ","")&amp;"_EX", IF(AND('Network Data'!$C$6=0,'Network Data'!$C$7=1,'Network Data'!C91 = 0, 'Network Data'!D91=0,'Network Data'!F91=1,'Network Data'!G91&gt;0), SUBSTITUTE('Network Data'!B91," ","")&amp;"_U"&amp;" = Flowto("&amp;SUBSTITUTE('Network Data'!B91," ","")&amp;") - "&amp;SUBSTITUTE('Network Data'!B91," ","")&amp;"_P"&amp;" - "&amp;SUBSTITUTE('Network Data'!B91," ","")&amp;"_EX", IF(AND('Network Data'!$C$6=0,'Network Data'!$C$7=1,'Network Data'!C91 = 0, 'Network Data'!D91=0,'Network Data'!F91=0,'Network Data'!G91&gt;0), SUBSTITUTE('Network Data'!B91," ","")&amp;"_U"&amp;" = Flowto("&amp;SUBSTITUTE('Network Data'!B91," ","")&amp;") - "&amp;SUBSTITUTE('Network Data'!B91," ","")&amp;"_P",IF(AND('Network Data'!$C$6=1,'Network Data'!$C$7=1,'Network Data'!C91 = 0, 'Network Data'!D91=0,'Network Data'!F91=0,'Network Data'!G91&gt;0), SUBSTITUTE('Network Data'!B91," ","")&amp;"_U"&amp;" = Flowto("&amp;SUBSTITUTE('Network Data'!B91," ","")&amp;") - "&amp;SUBSTITUTE('Network Data'!B91," ","")&amp;"_P - "&amp;SUBSTITUTE('Network Data'!B91," ","")&amp;"_R","")))))))</f>
        <v/>
      </c>
      <c r="BH85" t="str">
        <f>IF(AND('Network Data'!$C$6 = 1, 'Network Data'!C91 = 0, 'Network Data'!D91 = 0,'Network Data'!G91 &gt; 0, 'Network Data'!T91 &gt; 0),SUBSTITUTE('Network Data'!B91," ","")&amp;"_AE"&amp;" = "&amp;SUBSTITUTE('Network Data'!B91," ","")&amp;"_P"&amp;" + "&amp;SUBSTITUTE('Network Data'!B91," ","")&amp;"_R", IF(AND('Network Data'!$C$6 = 0, 'Network Data'!C91 = 0, 'Network Data'!D91 = 0,'Network Data'!G91 &gt; 0, 'Network Data'!T91 &gt; 0),SUBSTITUTE('Network Data'!B91," ","")&amp;" = "&amp;SUBSTITUTE('Network Data'!B91," ","")&amp;"_P",IF(AND('Network Data'!$C$6 = 1, 'Network Data'!C91 = 0, 'Network Data'!D91 = 0,'Network Data'!G91 &gt; 0, 'Network Data'!U91 &gt; 0),SUBSTITUTE('Network Data'!B91," ","")&amp;"_AE"&amp;" = "&amp;SUBSTITUTE('Network Data'!B91," ","")&amp;"_P"&amp;" + "&amp;SUBSTITUTE('Network Data'!B91," ","")&amp;"_R", IF(AND('Network Data'!$C$6 = 0, 'Network Data'!C91 = 0, 'Network Data'!D91 = 0,'Network Data'!G91 &gt; 0, 'Network Data'!U91 &gt; 0),SUBSTITUTE('Network Data'!B91," ","")&amp;" = "&amp;SUBSTITUTE('Network Data'!B91," ","")&amp;"_P",""))))</f>
        <v/>
      </c>
      <c r="BL85" t="str">
        <f xml:space="preserve"> IF('Network Data'!W91 &gt; 0, 'Network Data'!W91, "")</f>
        <v/>
      </c>
      <c r="BR85" t="str">
        <f>IF('Network Data'!V91&gt;0,SUBSTITUTE('Network Data'!V91, ",",""),"")</f>
        <v/>
      </c>
      <c r="BZ85" t="str">
        <f>IF(AND('Network Data'!$C$6=1,'Network Data'!C91=0,'Network Data'!D91=1,'Network Data'!G91&gt;0),SUBSTITUTE('Network Data'!B91," ","")&amp;"_GPP: CO2 -&gt; "&amp;SUBSTITUTE('Network Data'!B91," ",""),"")</f>
        <v/>
      </c>
      <c r="CB85" s="98"/>
      <c r="CD85" t="str">
        <f>IF(AND('Network Data'!$C$6 = 1,'Network Data'!C91 = 0, 'Network Data'!D91 = 1, 'Network Data'!G91 &gt; 0), SUBSTITUTE('Network Data'!B91, " ", "")&amp;"_R: "&amp;SUBSTITUTE('Network Data'!B91, " ", "")&amp;" -&gt; CO2", "")</f>
        <v/>
      </c>
      <c r="CE85" t="str">
        <f>IF(AND('Network Data'!$C$6 = 1,'Network Data'!C91 = 0, 'Network Data'!D91 = 0, 'Network Data'!G91 &gt; 0), SUBSTITUTE('Network Data'!B91, " ", "")&amp;"_R: "&amp;SUBSTITUTE('Network Data'!B91, " ", "")&amp;" -&gt; CO2", "")</f>
        <v/>
      </c>
      <c r="CG85" s="98"/>
      <c r="CI85" t="str">
        <f>IF(AND('Network Data'!C91 = 1, 'Network Data'!E91 = 1, 'Network Data'!G91 &gt; 0), SUBSTITUTE('Network Data'!B91, " ", "")&amp;"NLNode_IN: "&amp;SUBSTITUTE('Network Data'!B91, " ", "")&amp;"NLNodeInput -&gt; "&amp;SUBSTITUTE('Network Data'!B91, ",", "")&amp;"NLNode", IF(AND('Network Data'!C91 = 0, 'Network Data'!E91 = 1, 'Network Data'!G91 &gt; 0), SUBSTITUTE('Network Data'!B91, " ", "")&amp;"_IN: "&amp;SUBSTITUTE('Network Data'!B91, " ", "")&amp;"Input -&gt; "&amp;SUBSTITUTE('Network Data'!B91, ",", ""),""))</f>
        <v/>
      </c>
      <c r="CK85" s="98"/>
      <c r="CM85" t="str">
        <f>IF(AND('Network Data'!C91 = 1, 'Network Data'!F91 = 1, 'Network Data'!G91 &gt; 0), SUBSTITUTE('Network Data'!B91, " ", "")&amp;"NLNode_EX: "&amp;SUBSTITUTE('Network Data'!B91, " ", "")&amp;"NLNode -&gt; "&amp;SUBSTITUTE('Network Data'!B91, ",", "")&amp;"NLNodeExport", IF(AND('Network Data'!C91 = 0, 'Network Data'!F91 = 1, 'Network Data'!G91 &gt; 0), SUBSTITUTE('Network Data'!B91, " ", "")&amp;"_EX: "&amp;SUBSTITUTE('Network Data'!B91, " ", "")&amp;" -&gt; "&amp;SUBSTITUTE('Network Data'!B91, ",", "")&amp;"Export",""))</f>
        <v/>
      </c>
      <c r="CP85" t="str">
        <f>IF(AND('Network Data'!$C$6=1, 'Network Data'!C91=0,'Network Data'!D91=1,'Network Data'!G91&gt;0, 'Network Data'!L91&gt;0), SUBSTITUTE('Network Data'!B91," ",".")&amp;"_GPP &gt; "&amp;SUBSTITUTE('Network Data'!L91," ","."), IF(AND('Network Data'!$C$6=1, 'Network Data'!C91=0,'Network Data'!D91=0,'Network Data'!G91&gt;0, 'Network Data'!L91&gt;0), SUBSTITUTE('Network Data'!B91," ",".")&amp;"Q &gt; "&amp;SUBSTITUTE('Network Data'!L91," ","."), IF(AND('Network Data'!$C$6=0, 'Network Data'!C91=0,'Network Data'!D91=0,'Network Data'!G91&gt;0, 'Network Data'!L91&gt;0), SUBSTITUTE('Network Data'!B91," ",".")&amp;"Q &gt; "&amp;SUBSTITUTE('Network Data'!L91," ","."),"")))</f>
        <v/>
      </c>
      <c r="CQ85" t="str">
        <f>IF(AND('Network Data'!$C$6=1, 'Network Data'!C91=0,'Network Data'!D91=0,'Network Data'!G91&gt;0, 'Network Data'!L91&gt;0), SUBSTITUTE('Network Data'!B91," ",".")&amp;"Q &gt; "&amp;SUBSTITUTE('Network Data'!L91," ","."), IF(AND('Network Data'!$C$6=0, 'Network Data'!C91=0,'Network Data'!D91=0,'Network Data'!G91&gt;0, 'Network Data'!L91&gt;0), SUBSTITUTE('Network Data'!B91," ",".")&amp;"Q &gt; "&amp;SUBSTITUTE('Network Data'!L91," ","."),""))</f>
        <v/>
      </c>
      <c r="CR85" t="str">
        <f>IF(AND('Network Data'!$C$6=1, 'Network Data'!C91=0,'Network Data'!D91=1,'Network Data'!G91&gt;0, 'Network Data'!M91&gt;0), SUBSTITUTE('Network Data'!B91," ",".")&amp;"_GPP &lt; "&amp;SUBSTITUTE('Network Data'!M91," ","."),"")</f>
        <v/>
      </c>
      <c r="CS85" t="str">
        <f>IF(AND('Network Data'!$C$6=1, 'Network Data'!C91=0,'Network Data'!D91=0,'Network Data'!G91&gt;0, 'Network Data'!M91&gt;0), SUBSTITUTE('Network Data'!B91," ",".")&amp;"Q &lt; "&amp;SUBSTITUTE('Network Data'!M91," ","."),IF(AND('Network Data'!$C$6=0, 'Network Data'!C91=0,'Network Data'!D91=0,'Network Data'!G91&gt;0, 'Network Data'!M91&gt;0), SUBSTITUTE('Network Data'!B91," ",".")&amp;"Q &lt; "&amp;SUBSTITUTE('Network Data'!M91," ","."),""))</f>
        <v/>
      </c>
      <c r="CT85" t="str">
        <f>IF('Network Data'!M91&lt;'Network Data'!L91, "Warning, incompatible constraint", "" )</f>
        <v/>
      </c>
      <c r="CU85" t="str">
        <f>IF(AND('Network Data'!$C$6=1, 'Network Data'!C91 = 0, 'Network Data'!D91 = 1, 'Network Data'!G91 &gt; 0, 'Network Data'!N91&gt;0), SUBSTITUTE('Network Data'!B91, " ", ".")&amp;"_NPP"&amp;" &gt; "&amp;SUBSTITUTE('Network Data'!N91, ",","."), "")</f>
        <v/>
      </c>
      <c r="CV85" t="str">
        <f>IF(AND('Network Data'!$C$6=1, 'Network Data'!C91 = 0, 'Network Data'!D91 = 0, 'Network Data'!G91 &gt; 0, 'Network Data'!N91&gt;0), SUBSTITUTE('Network Data'!B91, " ", ".")&amp;"_P"&amp;" &gt; "&amp;SUBSTITUTE('Network Data'!N91, ",","."), IF(AND('Network Data'!$C$6=0, 'Network Data'!C91 = 0, 'Network Data'!G91 &gt; 0, 'Network Data'!N91&gt;0), SUBSTITUTE('Network Data'!B91, " ", ".")&amp;"_P"&amp;" &gt; "&amp;SUBSTITUTE('Network Data'!N91, ",","."),""))</f>
        <v/>
      </c>
      <c r="CW85" t="str">
        <f>IF(AND('Network Data'!$C$6=1, 'Network Data'!C91 = 0, 'Network Data'!D91 = 1, 'Network Data'!G91 &gt; 0, 'Network Data'!O91&gt;0), SUBSTITUTE('Network Data'!B91, " ", ".")&amp;"_NPP"&amp;" &lt; "&amp;SUBSTITUTE('Network Data'!O91, ",","."), "")</f>
        <v/>
      </c>
      <c r="CX85" t="str">
        <f>IF(AND('Network Data'!$C$6=1, 'Network Data'!C91 = 0, 'Network Data'!D91 = 0, 'Network Data'!G91 &gt; 0, 'Network Data'!O91&gt;0), SUBSTITUTE('Network Data'!B91, " ", ".")&amp;"_P"&amp;" &lt; "&amp;SUBSTITUTE('Network Data'!O91, ",","."), IF(AND('Network Data'!$C$6=0, 'Network Data'!C91 = 0, 'Network Data'!G91 &gt; 0, 'Network Data'!O91&gt;0), SUBSTITUTE('Network Data'!B91, " ", ".")&amp;"_P"&amp;" &lt; "&amp;SUBSTITUTE('Network Data'!O91, ",","."),""))</f>
        <v/>
      </c>
      <c r="CY85" t="str">
        <f>IF('Network Data'!O91&lt;'Network Data'!N91, "Warning, incompatible constraint", "" )</f>
        <v/>
      </c>
      <c r="CZ85" t="str">
        <f>IF(AND('Network Data'!$C$6 = 1, 'Network Data'!C91 = 0, 'Network Data'!D91 = 1, 'Network Data'!G91 &gt; 0, 'Network Data'!P91 &gt; 0), SUBSTITUTE('Network Data'!B91, " ", ".")&amp;"_R &gt; "&amp;SUBSTITUTE('Network Data'!P91, ",","."),"")</f>
        <v/>
      </c>
      <c r="DA85" t="str">
        <f>IF(AND('Network Data'!$C$6 = 1, 'Network Data'!C91 = 0, 'Network Data'!D91 = 0, 'Network Data'!G91 &gt; 0, 'Network Data'!P91 &gt; 0), SUBSTITUTE('Network Data'!B91, " ", ".")&amp;"_R &gt; "&amp;SUBSTITUTE('Network Data'!P91, ",","."),"")</f>
        <v/>
      </c>
      <c r="DB85" t="str">
        <f>IF(AND('Network Data'!$C$6 = 1, 'Network Data'!C91 = 0, 'Network Data'!D91 = 1, 'Network Data'!G91 &gt; 0, 'Network Data'!Q91 &gt; 0), SUBSTITUTE('Network Data'!B91, " ", ".")&amp;"_R &lt; "&amp;SUBSTITUTE('Network Data'!Q91, ",","."),"")</f>
        <v/>
      </c>
      <c r="DC85" t="str">
        <f>IF(AND('Network Data'!$C$6 = 1, 'Network Data'!C91 = 0, 'Network Data'!D91 = 0, 'Network Data'!G91 &gt; 0, 'Network Data'!Q91 &gt; 0), SUBSTITUTE('Network Data'!B91, " ", ".")&amp;"_R &lt; "&amp;SUBSTITUTE('Network Data'!Q91, ",","."),"")</f>
        <v/>
      </c>
      <c r="DD85" t="str">
        <f>IF(AND('Network Data'!$C$7 = 1, 'Network Data'!C91 = 0, 'Network Data'!D91 =1, 'Network Data'!G91 &gt; 0, 'Network Data'!R91 &gt; 0), SUBSTITUTE('Network Data'!B91, ",",".")&amp;"_U &gt; "&amp;SUBSTITUTE('Network Data'!R91, ",","."),"")</f>
        <v/>
      </c>
      <c r="DE85" t="str">
        <f>IF(AND('Network Data'!$C$7 = 1, 'Network Data'!C91 = 0, 'Network Data'!D91 =0, 'Network Data'!G91 &gt; 0, 'Network Data'!R91 &gt; 0), SUBSTITUTE('Network Data'!B91, ",",".")&amp;"_U &gt; "&amp;SUBSTITUTE('Network Data'!R91, ",","."),"")</f>
        <v/>
      </c>
      <c r="DF85" t="str">
        <f>IF(AND('Network Data'!$C$7 = 1, 'Network Data'!C91 = 0, 'Network Data'!D91 = 1, 'Network Data'!G91 &gt; 0, 'Network Data'!S91 &gt; 0), SUBSTITUTE('Network Data'!B91, ",",".")&amp;"_U &lt; "&amp;SUBSTITUTE('Network Data'!S91, ",","."),"")</f>
        <v/>
      </c>
      <c r="DG85" t="str">
        <f>IF(AND('Network Data'!$C$7 = 1, 'Network Data'!C91 = 0, 'Network Data'!D91 = 0, 'Network Data'!G91 &gt; 0, 'Network Data'!S91 &gt; 0), SUBSTITUTE('Network Data'!B91, ",",".")&amp;"_U &lt; "&amp;SUBSTITUTE('Network Data'!S91, ",","."),"")</f>
        <v/>
      </c>
      <c r="DJ85" t="str">
        <f>IF(AND('Network Data'!C91 = 0, 'Network Data'!E91 = 1,'Network Data'!G91 &gt; 0, 'Network Data'!H91 &gt; 0), SUBSTITUTE('Network Data'!B91, " ", ".")&amp;"_IN &gt; "&amp;SUBSTITUTE('Network Data'!H91,",","."), IF(AND('Network Data'!C91 = 1, 'Network Data'!E91 = 1,'Network Data'!G91 &gt; 0, 'Network Data'!H91 &gt; 0), SUBSTITUTE('Network Data'!B91, " ", ".")&amp;"NLNode_IN &gt; "&amp;SUBSTITUTE('Network Data'!H91,",","."), ""))</f>
        <v/>
      </c>
      <c r="DL85" t="str">
        <f>IF(AND('Network Data'!C91 = 0, 'Network Data'!E91 = 1,'Network Data'!G91 &gt; 0, 'Network Data'!I91 &gt; 0), SUBSTITUTE('Network Data'!B91, " ", ".")&amp;"_IN &lt; "&amp;SUBSTITUTE('Network Data'!I91,",","."), IF(AND('Network Data'!C91 = 1, 'Network Data'!E91 = 1,'Network Data'!G91 &gt; 0, 'Network Data'!H91 &gt; 0), SUBSTITUTE('Network Data'!B91, " ", ".")&amp;"NLNode_IN &lt; "&amp;SUBSTITUTE('Network Data'!I91,",","."), ""))</f>
        <v/>
      </c>
      <c r="DP85" t="str">
        <f>IF(AND('Network Data'!C91 = 0, 'Network Data'!F91 = 1,'Network Data'!G91 &gt; 0, 'Network Data'!J91 &gt; 0), SUBSTITUTE('Network Data'!B91, " ", ".")&amp;"_EX &gt; "&amp;SUBSTITUTE('Network Data'!J91,",","."), IF(AND('Network Data'!C91 = 1, 'Network Data'!F91 = 1,'Network Data'!G91 &gt; 0, 'Network Data'!J91 &gt; 0), SUBSTITUTE('Network Data'!B91, " ", ".")&amp;"NLNode_EX &gt; "&amp;SUBSTITUTE('Network Data'!J91,",","."), ""))</f>
        <v/>
      </c>
      <c r="DR85" t="str">
        <f>IF(AND('Network Data'!C91 = 0, 'Network Data'!F91 = 1,'Network Data'!G91 &gt; 0, 'Network Data'!K91 &gt; 0), SUBSTITUTE('Network Data'!B91, " ", ".")&amp;"_EX &lt; "&amp;SUBSTITUTE('Network Data'!K91,",","."), IF(AND('Network Data'!C91 = 1, 'Network Data'!F91 = 1,'Network Data'!G91 &gt; 0, 'Network Data'!K91 &gt; 0), SUBSTITUTE('Network Data'!B91, " ", ".")&amp;"NLNode_EX &lt; "&amp;SUBSTITUTE('Network Data'!K91,",","."), ""))</f>
        <v/>
      </c>
      <c r="DV85" t="str">
        <f>IF(AND('Network Data'!C91=0, 'Network Data'!D91=0, 'Network Data'!G91&gt;0, 'Network Data'!T91&gt;0), SUBSTITUTE('Network Data'!B91," ",".")&amp;"_AE &gt; "&amp;SUBSTITUTE('Network Data'!T91,",","."),"")</f>
        <v/>
      </c>
      <c r="DW85" t="str">
        <f>IF(AND('Network Data'!C91=0, 'Network Data'!D91=0, 'Network Data'!G91&gt;0, 'Network Data'!U91&gt;0), SUBSTITUTE('Network Data'!B91," ",".")&amp;"_AE &lt; "&amp;SUBSTITUTE('Network Data'!U91,",","."),"")</f>
        <v/>
      </c>
      <c r="EA85" t="str">
        <f>IF(AND('Network Data'!X91 &gt;0), 'Network Data'!X91, "")</f>
        <v/>
      </c>
      <c r="EB85" s="22"/>
      <c r="EC85" s="22"/>
      <c r="FD85"/>
      <c r="FE85"/>
      <c r="FF85"/>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row>
    <row r="86" spans="1:218" x14ac:dyDescent="0.3">
      <c r="A86" s="7">
        <v>81</v>
      </c>
      <c r="B86" t="str">
        <f>IF(AND('Network Data'!C92 = 0, 'Network Data'!G92 &gt;0), SUBSTITUTE('Network Data'!B92, " ", ""), IF(AND('Network Data'!C92 = 1, 'Network Data'!G92 &gt; 0), SUBSTITUTE('Network Data'!B92&amp;"NLNode", " ",""), ""))</f>
        <v/>
      </c>
      <c r="H86" s="98"/>
      <c r="AE86" t="str">
        <f>IF(AND('Network Data'!C92 = 0, 'Network Data'!G92 &gt;0), SUBSTITUTE('Network Data'!B92, " ", "")&amp;" = "&amp;SUBSTITUTE('Network Data'!G92, ",", "."), "")</f>
        <v/>
      </c>
      <c r="AF86" t="str">
        <f>IF(AND('Network Data'!C92 = 1, 'Network Data'!G92 &gt;0), SUBSTITUTE('Network Data'!B92, " ", "")&amp;"NLNode"&amp;" = "&amp;SUBSTITUTE('Network Data'!G92, ",", "."), "")</f>
        <v/>
      </c>
      <c r="AM86" t="str">
        <f>IF(AND('Network Data'!C92 = 0, 'Network Data'!G92 &gt; 0, 'Network Data'!E92 = 1), SUBSTITUTE('Network Data'!B92, " ", "")&amp;"Input", IF(AND('Network Data'!C92 = 1, 'Network Data'!G92 &gt; 0, 'Network Data'!E92 = 1), SUBSTITUTE('Network Data'!B92, " ", "")&amp;"NLNodeInput",""))</f>
        <v/>
      </c>
      <c r="AN86" t="str">
        <f>IF(AND('Network Data'!C92 = 0, 'Network Data'!G92 &gt; 0, 'Network Data'!F92 = 1), SUBSTITUTE('Network Data'!B92, " ", "")&amp;"Export", IF(AND('Network Data'!C92 = 1, 'Network Data'!G92 &gt; 0, 'Network Data'!F92 = 1), SUBSTITUTE('Network Data'!B92, " ", "")&amp;"NLNodeExport",""))</f>
        <v/>
      </c>
      <c r="AV86" t="str">
        <f>IF(AND('Network Data'!$C$6=1, 'Network Data'!C92 = 0, 'Network Data'!D92=1,'Network Data'!G92&gt;0,'Network Data'!E92=1), SUBSTITUTE('Network Data'!B92," ","")&amp;"_GPP"&amp;" = "&amp;"Flowto("&amp;SUBSTITUTE('Network Data'!B92," ","")&amp;")"&amp;" - "&amp;SUBSTITUTE('Network Data'!B92," ","")&amp;"_IN", IF(AND('Network Data'!$C$6=1, 'Network Data'!C92 = 0, 'Network Data'!D92=1,'Network Data'!G92&gt;0,'Network Data'!E92=0), SUBSTITUTE('Network Data'!B92," ","")&amp;"_GPP"&amp;" = "&amp;"Flowto("&amp;SUBSTITUTE('Network Data'!B92," ","")&amp;")", IF(OR('Network Data'!$C$6=1, 'Network Data'!$C$6=0), IF(AND('Network Data'!C92 = 0,'Network Data'!G92&gt;0,'Network Data'!E92=1), SUBSTITUTE('Network Data'!B92," ","")&amp;"_Q"&amp;" = "&amp;"Flowto("&amp;SUBSTITUTE('Network Data'!B92," ","")&amp;")"&amp;" - "&amp;SUBSTITUTE('Network Data'!B92," ","")&amp;"_IN", IF(AND('Network Data'!C92 = 0,'Network Data'!G92&gt;0,'Network Data'!E92=0), SUBSTITUTE('Network Data'!B92," ","")&amp;"_Q"&amp;" = "&amp;"Flowto("&amp;SUBSTITUTE('Network Data'!B92," ","")&amp;")","")))))</f>
        <v/>
      </c>
      <c r="AZ86" t="str">
        <f>IF(AND('Network Data'!$C$6=1,'Network Data'!$C$7=1,'Network Data'!C92 = 0,'Network Data'!D92 = 1,'Network Data'!G92&gt;0,'Network Data'!F92=1),SUBSTITUTE('Network Data'!B92," ","")&amp;"_NPP"&amp;" = Flowfrom("&amp;SUBSTITUTE('Network Data'!B92," ","")&amp;") - "&amp;SUBSTITUTE('Network Data'!B92," ","")&amp;"_R"&amp;" - "&amp;SUBSTITUTE('Network Data'!B92," ","")&amp;"_U"&amp;" - "&amp;SUBSTITUTE('Network Data'!B92," ","")&amp;"_EX", IF(AND('Network Data'!$C$6=1,'Network Data'!$C$7=0,'Network Data'!C92 = 0,'Network Data'!D92 = 1,'Network Data'!G92&gt;0,'Network Data'!F92=1),SUBSTITUTE('Network Data'!B92," ","")&amp;"_NPP"&amp;" = Flowfrom("&amp;SUBSTITUTE('Network Data'!B92," ","")&amp;") - "&amp;SUBSTITUTE('Network Data'!B92," ","")&amp;"_R - "&amp;SUBSTITUTE('Network Data'!B92," ","")&amp;"_EX", IF(AND('Network Data'!$C$6=0,'Network Data'!$C$7=1,'Network Data'!C92 = 0,'Network Data'!D92 = 1,'Network Data'!G92&gt;0,'Network Data'!F92=0),SUBSTITUTE('Network Data'!B92," ","")&amp;"_NPP"&amp;" = Flowfrom("&amp;SUBSTITUTE('Network Data'!B92," ","")&amp;") - "&amp;SUBSTITUTE('Network Data'!B92," ","")&amp;"_U - "&amp;SUBSTITUTE('Network Data'!B92," ","")&amp;"_EX", IF(AND('Network Data'!$C$6=1,'Network Data'!$C$7=0,'Network Data'!C92 = 0,'Network Data'!D92 = 1,'Network Data'!G92&gt;0,'Network Data'!F92=0),SUBSTITUTE('Network Data'!B92," ","")&amp;"_NPP"&amp;" = Flowfrom("&amp;SUBSTITUTE('Network Data'!B92," ","")&amp;") - "&amp;SUBSTITUTE('Network Data'!B92," ","")&amp;"_R", IF(AND('Network Data'!$C$6=0,'Network Data'!$C$7=0,'Network Data'!C92 = 0,'Network Data'!D92 = 1,'Network Data'!G92&gt;0,'Network Data'!F92=1),SUBSTITUTE('Network Data'!B92," ","")&amp;"_NPP"&amp;" = Flowfrom("&amp;SUBSTITUTE('Network Data'!B92," ","")&amp;") - "&amp;SUBSTITUTE('Network Data'!B92," ","")&amp;"_EX", IF(AND('Network Data'!$C$6=1,'Network Data'!$C$7=1,'Network Data'!C92 = 0,'Network Data'!D92 = 1,'Network Data'!G92&gt;0,'Network Data'!F92=0),SUBSTITUTE('Network Data'!B92," ","")&amp;"_NPP"&amp;" = Flowfrom("&amp;SUBSTITUTE('Network Data'!B92," ","")&amp;") - "&amp;SUBSTITUTE('Network Data'!B92," ","")&amp;"_R"&amp;" - "&amp;SUBSTITUTE('Network Data'!B92," ","")&amp;"_U", IF(AND('Network Data'!$C$6=0,'Network Data'!$C$7=0,'Network Data'!C92 = 0,'Network Data'!D92 = 1,'Network Data'!G92&gt;0,'Network Data'!F92=0),SUBSTITUTE('Network Data'!B92," ","")&amp;"_NPP"&amp;" = Flowfrom("&amp;SUBSTITUTE('Network Data'!B92," ","")&amp;") ", IF(AND('Network Data'!$C$6=1,'Network Data'!$C$7=1,'Network Data'!C92 = 0,'Network Data'!D92 = 0,'Network Data'!G92&gt;0,'Network Data'!F92=1),SUBSTITUTE('Network Data'!B92," ","")&amp;"_P"&amp;" = Flowfrom("&amp;SUBSTITUTE('Network Data'!B92," ","")&amp;") - "&amp;SUBSTITUTE('Network Data'!B92," ","")&amp;"_R"&amp;" - "&amp;SUBSTITUTE('Network Data'!B92," ","")&amp;"_U"&amp;" - "&amp;SUBSTITUTE('Network Data'!B92," ","")&amp;"_EX", IF(AND('Network Data'!$C$6=1,'Network Data'!$C$7=0,'Network Data'!C92 = 0,'Network Data'!D92 = 0,'Network Data'!G92&gt;0,'Network Data'!F92=1),SUBSTITUTE('Network Data'!B92," ","")&amp;"_P"&amp;" = Flowfrom("&amp;SUBSTITUTE('Network Data'!B92," ","")&amp;") - "&amp;SUBSTITUTE('Network Data'!B92," ","")&amp;"_R - "&amp;SUBSTITUTE('Network Data'!B92," ","")&amp;"_EX", IF(AND('Network Data'!$C$6=0,'Network Data'!$C$7=1,'Network Data'!C92 = 0,'Network Data'!D92 = 0,'Network Data'!G92&gt;0,'Network Data'!F92=0),SUBSTITUTE('Network Data'!B92," ","")&amp;"_P"&amp;" = Flowfrom("&amp;SUBSTITUTE('Network Data'!B92," ","")&amp;") - "&amp;SUBSTITUTE('Network Data'!B92," ","")&amp;"_U - "&amp;SUBSTITUTE('Network Data'!B92," ","")&amp;"_EX", IF(AND('Network Data'!$C$6=1,'Network Data'!$C$7=0,'Network Data'!C92 = 0,'Network Data'!D92 = 0,'Network Data'!G92&gt;0,'Network Data'!F92=0),SUBSTITUTE('Network Data'!B92," ","")&amp;"_P"&amp;" = Flowfrom("&amp;SUBSTITUTE('Network Data'!B92," ","")&amp;") - "&amp;SUBSTITUTE('Network Data'!B92," ","")&amp;"_R", IF(AND('Network Data'!$C$6=0,'Network Data'!$C$7=0,'Network Data'!C92 = 0,'Network Data'!D92 = 0,'Network Data'!G92&gt;0,'Network Data'!F92=1),SUBSTITUTE('Network Data'!B92," ","")&amp;"_P"&amp;" = Flowfrom("&amp;SUBSTITUTE('Network Data'!B92," ","")&amp;") - "&amp;SUBSTITUTE('Network Data'!B92," ","")&amp;"_EX", IF(AND('Network Data'!$C$6=1,'Network Data'!$C$7=1,'Network Data'!C92 = 0,'Network Data'!D92 = 0,'Network Data'!G92&gt;0,'Network Data'!F92=0),SUBSTITUTE('Network Data'!B92," ","")&amp;"_P"&amp;" = Flowfrom("&amp;SUBSTITUTE('Network Data'!B92," ","")&amp;") - "&amp;SUBSTITUTE('Network Data'!B92," ","")&amp;"_R"&amp;" - "&amp;SUBSTITUTE('Network Data'!B92," ","")&amp;"_U", IF(AND('Network Data'!$C$6=0,'Network Data'!$C$7=0,'Network Data'!C92 = 0,'Network Data'!D92 = 0,'Network Data'!G92&gt;0,'Network Data'!F92=0),SUBSTITUTE('Network Data'!B92," ","")&amp;"_P"&amp;" = Flowfrom("&amp;SUBSTITUTE('Network Data'!B92," ","")&amp;") ", ""))))))))))))))</f>
        <v/>
      </c>
      <c r="BD86" t="str">
        <f>IF(AND('Network Data'!$C$6=1,'Network Data'!$C$7=1,'Network Data'!C92 = 0, 'Network Data'!D92=1,'Network Data'!F92=1,'Network Data'!G92&gt;0), SUBSTITUTE('Network Data'!B92," ","")&amp;"_U"&amp;" = Flowto("&amp;SUBSTITUTE('Network Data'!B92," ","")&amp;") - "&amp;SUBSTITUTE('Network Data'!B92," ","")&amp;"_NPP"&amp;" - "&amp;SUBSTITUTE('Network Data'!B92," ","")&amp;"_R"&amp;" - "&amp;SUBSTITUTE('Network Data'!B92," ","")&amp;"_EX", IF(AND('Network Data'!$C$6=0,'Network Data'!$C$7=1,'Network Data'!C92 = 0, 'Network Data'!D92=1,'Network Data'!F92=1,'Network Data'!G92&gt;0), SUBSTITUTE('Network Data'!B92," ","")&amp;"_U"&amp;" = Flowto("&amp;SUBSTITUTE('Network Data'!B92," ","")&amp;") - "&amp;SUBSTITUTE('Network Data'!B92," ","")&amp;"_P"&amp;" - "&amp;SUBSTITUTE('Network Data'!B92," ","")&amp;"_EX", IF(AND('Network Data'!$C$6=0,'Network Data'!$C$7=1,'Network Data'!C92 = 0, 'Network Data'!D92=1,'Network Data'!F92=0,'Network Data'!G92&gt;0), SUBSTITUTE('Network Data'!B92," ","")&amp;"_U"&amp;" = Flowto("&amp;SUBSTITUTE('Network Data'!B92," ","")&amp;") - "&amp;SUBSTITUTE('Network Data'!B92," ","")&amp;"_P",IF(AND('Network Data'!$C$6=1,'Network Data'!$C$7=1,'Network Data'!C92 = 0, 'Network Data'!D92=0,'Network Data'!F92=1,'Network Data'!G92&gt;0), SUBSTITUTE('Network Data'!B92," ","")&amp;"_U"&amp;" = Flowto("&amp;SUBSTITUTE('Network Data'!B92," ","")&amp;") - "&amp;SUBSTITUTE('Network Data'!B92," ","")&amp;"_P"&amp;" - "&amp;SUBSTITUTE('Network Data'!B92," ","")&amp;"_R"&amp;" - "&amp;SUBSTITUTE('Network Data'!B92," ","")&amp;"_EX", IF(AND('Network Data'!$C$6=0,'Network Data'!$C$7=1,'Network Data'!C92 = 0, 'Network Data'!D92=0,'Network Data'!F92=1,'Network Data'!G92&gt;0), SUBSTITUTE('Network Data'!B92," ","")&amp;"_U"&amp;" = Flowto("&amp;SUBSTITUTE('Network Data'!B92," ","")&amp;") - "&amp;SUBSTITUTE('Network Data'!B92," ","")&amp;"_P"&amp;" - "&amp;SUBSTITUTE('Network Data'!B92," ","")&amp;"_EX", IF(AND('Network Data'!$C$6=0,'Network Data'!$C$7=1,'Network Data'!C92 = 0, 'Network Data'!D92=0,'Network Data'!F92=0,'Network Data'!G92&gt;0), SUBSTITUTE('Network Data'!B92," ","")&amp;"_U"&amp;" = Flowto("&amp;SUBSTITUTE('Network Data'!B92," ","")&amp;") - "&amp;SUBSTITUTE('Network Data'!B92," ","")&amp;"_P",IF(AND('Network Data'!$C$6=1,'Network Data'!$C$7=1,'Network Data'!C92 = 0, 'Network Data'!D92=0,'Network Data'!F92=0,'Network Data'!G92&gt;0), SUBSTITUTE('Network Data'!B92," ","")&amp;"_U"&amp;" = Flowto("&amp;SUBSTITUTE('Network Data'!B92," ","")&amp;") - "&amp;SUBSTITUTE('Network Data'!B92," ","")&amp;"_P - "&amp;SUBSTITUTE('Network Data'!B92," ","")&amp;"_R","")))))))</f>
        <v/>
      </c>
      <c r="BH86" t="str">
        <f>IF(AND('Network Data'!$C$6 = 1, 'Network Data'!C92 = 0, 'Network Data'!D92 = 0,'Network Data'!G92 &gt; 0, 'Network Data'!T92 &gt; 0),SUBSTITUTE('Network Data'!B92," ","")&amp;"_AE"&amp;" = "&amp;SUBSTITUTE('Network Data'!B92," ","")&amp;"_P"&amp;" + "&amp;SUBSTITUTE('Network Data'!B92," ","")&amp;"_R", IF(AND('Network Data'!$C$6 = 0, 'Network Data'!C92 = 0, 'Network Data'!D92 = 0,'Network Data'!G92 &gt; 0, 'Network Data'!T92 &gt; 0),SUBSTITUTE('Network Data'!B92," ","")&amp;" = "&amp;SUBSTITUTE('Network Data'!B92," ","")&amp;"_P",IF(AND('Network Data'!$C$6 = 1, 'Network Data'!C92 = 0, 'Network Data'!D92 = 0,'Network Data'!G92 &gt; 0, 'Network Data'!U92 &gt; 0),SUBSTITUTE('Network Data'!B92," ","")&amp;"_AE"&amp;" = "&amp;SUBSTITUTE('Network Data'!B92," ","")&amp;"_P"&amp;" + "&amp;SUBSTITUTE('Network Data'!B92," ","")&amp;"_R", IF(AND('Network Data'!$C$6 = 0, 'Network Data'!C92 = 0, 'Network Data'!D92 = 0,'Network Data'!G92 &gt; 0, 'Network Data'!U92 &gt; 0),SUBSTITUTE('Network Data'!B92," ","")&amp;" = "&amp;SUBSTITUTE('Network Data'!B92," ","")&amp;"_P",""))))</f>
        <v/>
      </c>
      <c r="BL86" t="str">
        <f xml:space="preserve"> IF('Network Data'!W92 &gt; 0, 'Network Data'!W92, "")</f>
        <v/>
      </c>
      <c r="BR86" t="str">
        <f>IF('Network Data'!V92&gt;0,SUBSTITUTE('Network Data'!V92, ",",""),"")</f>
        <v/>
      </c>
      <c r="BZ86" t="str">
        <f>IF(AND('Network Data'!$C$6=1,'Network Data'!C92=0,'Network Data'!D92=1,'Network Data'!G92&gt;0),SUBSTITUTE('Network Data'!B92," ","")&amp;"_GPP: CO2 -&gt; "&amp;SUBSTITUTE('Network Data'!B92," ",""),"")</f>
        <v/>
      </c>
      <c r="CB86" s="98"/>
      <c r="CD86" t="str">
        <f>IF(AND('Network Data'!$C$6 = 1,'Network Data'!C92 = 0, 'Network Data'!D92 = 1, 'Network Data'!G92 &gt; 0), SUBSTITUTE('Network Data'!B92, " ", "")&amp;"_R: "&amp;SUBSTITUTE('Network Data'!B92, " ", "")&amp;" -&gt; CO2", "")</f>
        <v/>
      </c>
      <c r="CE86" t="str">
        <f>IF(AND('Network Data'!$C$6 = 1,'Network Data'!C92 = 0, 'Network Data'!D92 = 0, 'Network Data'!G92 &gt; 0), SUBSTITUTE('Network Data'!B92, " ", "")&amp;"_R: "&amp;SUBSTITUTE('Network Data'!B92, " ", "")&amp;" -&gt; CO2", "")</f>
        <v/>
      </c>
      <c r="CG86" s="98"/>
      <c r="CI86" t="str">
        <f>IF(AND('Network Data'!C92 = 1, 'Network Data'!E92 = 1, 'Network Data'!G92 &gt; 0), SUBSTITUTE('Network Data'!B92, " ", "")&amp;"NLNode_IN: "&amp;SUBSTITUTE('Network Data'!B92, " ", "")&amp;"NLNodeInput -&gt; "&amp;SUBSTITUTE('Network Data'!B92, ",", "")&amp;"NLNode", IF(AND('Network Data'!C92 = 0, 'Network Data'!E92 = 1, 'Network Data'!G92 &gt; 0), SUBSTITUTE('Network Data'!B92, " ", "")&amp;"_IN: "&amp;SUBSTITUTE('Network Data'!B92, " ", "")&amp;"Input -&gt; "&amp;SUBSTITUTE('Network Data'!B92, ",", ""),""))</f>
        <v/>
      </c>
      <c r="CK86" s="98"/>
      <c r="CM86" t="str">
        <f>IF(AND('Network Data'!C92 = 1, 'Network Data'!F92 = 1, 'Network Data'!G92 &gt; 0), SUBSTITUTE('Network Data'!B92, " ", "")&amp;"NLNode_EX: "&amp;SUBSTITUTE('Network Data'!B92, " ", "")&amp;"NLNode -&gt; "&amp;SUBSTITUTE('Network Data'!B92, ",", "")&amp;"NLNodeExport", IF(AND('Network Data'!C92 = 0, 'Network Data'!F92 = 1, 'Network Data'!G92 &gt; 0), SUBSTITUTE('Network Data'!B92, " ", "")&amp;"_EX: "&amp;SUBSTITUTE('Network Data'!B92, " ", "")&amp;" -&gt; "&amp;SUBSTITUTE('Network Data'!B92, ",", "")&amp;"Export",""))</f>
        <v/>
      </c>
      <c r="CP86" t="str">
        <f>IF(AND('Network Data'!$C$6=1, 'Network Data'!C92=0,'Network Data'!D92=1,'Network Data'!G92&gt;0, 'Network Data'!L92&gt;0), SUBSTITUTE('Network Data'!B92," ",".")&amp;"_GPP &gt; "&amp;SUBSTITUTE('Network Data'!L92," ","."), IF(AND('Network Data'!$C$6=1, 'Network Data'!C92=0,'Network Data'!D92=0,'Network Data'!G92&gt;0, 'Network Data'!L92&gt;0), SUBSTITUTE('Network Data'!B92," ",".")&amp;"Q &gt; "&amp;SUBSTITUTE('Network Data'!L92," ","."), IF(AND('Network Data'!$C$6=0, 'Network Data'!C92=0,'Network Data'!D92=0,'Network Data'!G92&gt;0, 'Network Data'!L92&gt;0), SUBSTITUTE('Network Data'!B92," ",".")&amp;"Q &gt; "&amp;SUBSTITUTE('Network Data'!L92," ","."),"")))</f>
        <v/>
      </c>
      <c r="CQ86" t="str">
        <f>IF(AND('Network Data'!$C$6=1, 'Network Data'!C92=0,'Network Data'!D92=0,'Network Data'!G92&gt;0, 'Network Data'!L92&gt;0), SUBSTITUTE('Network Data'!B92," ",".")&amp;"Q &gt; "&amp;SUBSTITUTE('Network Data'!L92," ","."), IF(AND('Network Data'!$C$6=0, 'Network Data'!C92=0,'Network Data'!D92=0,'Network Data'!G92&gt;0, 'Network Data'!L92&gt;0), SUBSTITUTE('Network Data'!B92," ",".")&amp;"Q &gt; "&amp;SUBSTITUTE('Network Data'!L92," ","."),""))</f>
        <v/>
      </c>
      <c r="CR86" t="str">
        <f>IF(AND('Network Data'!$C$6=1, 'Network Data'!C92=0,'Network Data'!D92=1,'Network Data'!G92&gt;0, 'Network Data'!M92&gt;0), SUBSTITUTE('Network Data'!B92," ",".")&amp;"_GPP &lt; "&amp;SUBSTITUTE('Network Data'!M92," ","."),"")</f>
        <v/>
      </c>
      <c r="CS86" t="str">
        <f>IF(AND('Network Data'!$C$6=1, 'Network Data'!C92=0,'Network Data'!D92=0,'Network Data'!G92&gt;0, 'Network Data'!M92&gt;0), SUBSTITUTE('Network Data'!B92," ",".")&amp;"Q &lt; "&amp;SUBSTITUTE('Network Data'!M92," ","."),IF(AND('Network Data'!$C$6=0, 'Network Data'!C92=0,'Network Data'!D92=0,'Network Data'!G92&gt;0, 'Network Data'!M92&gt;0), SUBSTITUTE('Network Data'!B92," ",".")&amp;"Q &lt; "&amp;SUBSTITUTE('Network Data'!M92," ","."),""))</f>
        <v/>
      </c>
      <c r="CT86" t="str">
        <f>IF('Network Data'!M92&lt;'Network Data'!L92, "Warning, incompatible constraint", "" )</f>
        <v/>
      </c>
      <c r="CU86" t="str">
        <f>IF(AND('Network Data'!$C$6=1, 'Network Data'!C92 = 0, 'Network Data'!D92 = 1, 'Network Data'!G92 &gt; 0, 'Network Data'!N92&gt;0), SUBSTITUTE('Network Data'!B92, " ", ".")&amp;"_NPP"&amp;" &gt; "&amp;SUBSTITUTE('Network Data'!N92, ",","."), "")</f>
        <v/>
      </c>
      <c r="CV86" t="str">
        <f>IF(AND('Network Data'!$C$6=1, 'Network Data'!C92 = 0, 'Network Data'!D92 = 0, 'Network Data'!G92 &gt; 0, 'Network Data'!N92&gt;0), SUBSTITUTE('Network Data'!B92, " ", ".")&amp;"_P"&amp;" &gt; "&amp;SUBSTITUTE('Network Data'!N92, ",","."), IF(AND('Network Data'!$C$6=0, 'Network Data'!C92 = 0, 'Network Data'!G92 &gt; 0, 'Network Data'!N92&gt;0), SUBSTITUTE('Network Data'!B92, " ", ".")&amp;"_P"&amp;" &gt; "&amp;SUBSTITUTE('Network Data'!N92, ",","."),""))</f>
        <v/>
      </c>
      <c r="CW86" t="str">
        <f>IF(AND('Network Data'!$C$6=1, 'Network Data'!C92 = 0, 'Network Data'!D92 = 1, 'Network Data'!G92 &gt; 0, 'Network Data'!O92&gt;0), SUBSTITUTE('Network Data'!B92, " ", ".")&amp;"_NPP"&amp;" &lt; "&amp;SUBSTITUTE('Network Data'!O92, ",","."), "")</f>
        <v/>
      </c>
      <c r="CX86" t="str">
        <f>IF(AND('Network Data'!$C$6=1, 'Network Data'!C92 = 0, 'Network Data'!D92 = 0, 'Network Data'!G92 &gt; 0, 'Network Data'!O92&gt;0), SUBSTITUTE('Network Data'!B92, " ", ".")&amp;"_P"&amp;" &lt; "&amp;SUBSTITUTE('Network Data'!O92, ",","."), IF(AND('Network Data'!$C$6=0, 'Network Data'!C92 = 0, 'Network Data'!G92 &gt; 0, 'Network Data'!O92&gt;0), SUBSTITUTE('Network Data'!B92, " ", ".")&amp;"_P"&amp;" &lt; "&amp;SUBSTITUTE('Network Data'!O92, ",","."),""))</f>
        <v/>
      </c>
      <c r="CY86" t="str">
        <f>IF('Network Data'!O92&lt;'Network Data'!N92, "Warning, incompatible constraint", "" )</f>
        <v/>
      </c>
      <c r="CZ86" t="str">
        <f>IF(AND('Network Data'!$C$6 = 1, 'Network Data'!C92 = 0, 'Network Data'!D92 = 1, 'Network Data'!G92 &gt; 0, 'Network Data'!P92 &gt; 0), SUBSTITUTE('Network Data'!B92, " ", ".")&amp;"_R &gt; "&amp;SUBSTITUTE('Network Data'!P92, ",","."),"")</f>
        <v/>
      </c>
      <c r="DA86" t="str">
        <f>IF(AND('Network Data'!$C$6 = 1, 'Network Data'!C92 = 0, 'Network Data'!D92 = 0, 'Network Data'!G92 &gt; 0, 'Network Data'!P92 &gt; 0), SUBSTITUTE('Network Data'!B92, " ", ".")&amp;"_R &gt; "&amp;SUBSTITUTE('Network Data'!P92, ",","."),"")</f>
        <v/>
      </c>
      <c r="DB86" t="str">
        <f>IF(AND('Network Data'!$C$6 = 1, 'Network Data'!C92 = 0, 'Network Data'!D92 = 1, 'Network Data'!G92 &gt; 0, 'Network Data'!Q92 &gt; 0), SUBSTITUTE('Network Data'!B92, " ", ".")&amp;"_R &lt; "&amp;SUBSTITUTE('Network Data'!Q92, ",","."),"")</f>
        <v/>
      </c>
      <c r="DC86" t="str">
        <f>IF(AND('Network Data'!$C$6 = 1, 'Network Data'!C92 = 0, 'Network Data'!D92 = 0, 'Network Data'!G92 &gt; 0, 'Network Data'!Q92 &gt; 0), SUBSTITUTE('Network Data'!B92, " ", ".")&amp;"_R &lt; "&amp;SUBSTITUTE('Network Data'!Q92, ",","."),"")</f>
        <v/>
      </c>
      <c r="DD86" t="str">
        <f>IF(AND('Network Data'!$C$7 = 1, 'Network Data'!C92 = 0, 'Network Data'!D92 =1, 'Network Data'!G92 &gt; 0, 'Network Data'!R92 &gt; 0), SUBSTITUTE('Network Data'!B92, ",",".")&amp;"_U &gt; "&amp;SUBSTITUTE('Network Data'!R92, ",","."),"")</f>
        <v/>
      </c>
      <c r="DE86" t="str">
        <f>IF(AND('Network Data'!$C$7 = 1, 'Network Data'!C92 = 0, 'Network Data'!D92 =0, 'Network Data'!G92 &gt; 0, 'Network Data'!R92 &gt; 0), SUBSTITUTE('Network Data'!B92, ",",".")&amp;"_U &gt; "&amp;SUBSTITUTE('Network Data'!R92, ",","."),"")</f>
        <v/>
      </c>
      <c r="DF86" t="str">
        <f>IF(AND('Network Data'!$C$7 = 1, 'Network Data'!C92 = 0, 'Network Data'!D92 = 1, 'Network Data'!G92 &gt; 0, 'Network Data'!S92 &gt; 0), SUBSTITUTE('Network Data'!B92, ",",".")&amp;"_U &lt; "&amp;SUBSTITUTE('Network Data'!S92, ",","."),"")</f>
        <v/>
      </c>
      <c r="DG86" t="str">
        <f>IF(AND('Network Data'!$C$7 = 1, 'Network Data'!C92 = 0, 'Network Data'!D92 = 0, 'Network Data'!G92 &gt; 0, 'Network Data'!S92 &gt; 0), SUBSTITUTE('Network Data'!B92, ",",".")&amp;"_U &lt; "&amp;SUBSTITUTE('Network Data'!S92, ",","."),"")</f>
        <v/>
      </c>
      <c r="DJ86" t="str">
        <f>IF(AND('Network Data'!C92 = 0, 'Network Data'!E92 = 1,'Network Data'!G92 &gt; 0, 'Network Data'!H92 &gt; 0), SUBSTITUTE('Network Data'!B92, " ", ".")&amp;"_IN &gt; "&amp;SUBSTITUTE('Network Data'!H92,",","."), IF(AND('Network Data'!C92 = 1, 'Network Data'!E92 = 1,'Network Data'!G92 &gt; 0, 'Network Data'!H92 &gt; 0), SUBSTITUTE('Network Data'!B92, " ", ".")&amp;"NLNode_IN &gt; "&amp;SUBSTITUTE('Network Data'!H92,",","."), ""))</f>
        <v/>
      </c>
      <c r="DL86" t="str">
        <f>IF(AND('Network Data'!C92 = 0, 'Network Data'!E92 = 1,'Network Data'!G92 &gt; 0, 'Network Data'!I92 &gt; 0), SUBSTITUTE('Network Data'!B92, " ", ".")&amp;"_IN &lt; "&amp;SUBSTITUTE('Network Data'!I92,",","."), IF(AND('Network Data'!C92 = 1, 'Network Data'!E92 = 1,'Network Data'!G92 &gt; 0, 'Network Data'!H92 &gt; 0), SUBSTITUTE('Network Data'!B92, " ", ".")&amp;"NLNode_IN &lt; "&amp;SUBSTITUTE('Network Data'!I92,",","."), ""))</f>
        <v/>
      </c>
      <c r="DP86" t="str">
        <f>IF(AND('Network Data'!C92 = 0, 'Network Data'!F92 = 1,'Network Data'!G92 &gt; 0, 'Network Data'!J92 &gt; 0), SUBSTITUTE('Network Data'!B92, " ", ".")&amp;"_EX &gt; "&amp;SUBSTITUTE('Network Data'!J92,",","."), IF(AND('Network Data'!C92 = 1, 'Network Data'!F92 = 1,'Network Data'!G92 &gt; 0, 'Network Data'!J92 &gt; 0), SUBSTITUTE('Network Data'!B92, " ", ".")&amp;"NLNode_EX &gt; "&amp;SUBSTITUTE('Network Data'!J92,",","."), ""))</f>
        <v/>
      </c>
      <c r="DR86" t="str">
        <f>IF(AND('Network Data'!C92 = 0, 'Network Data'!F92 = 1,'Network Data'!G92 &gt; 0, 'Network Data'!K92 &gt; 0), SUBSTITUTE('Network Data'!B92, " ", ".")&amp;"_EX &lt; "&amp;SUBSTITUTE('Network Data'!K92,",","."), IF(AND('Network Data'!C92 = 1, 'Network Data'!F92 = 1,'Network Data'!G92 &gt; 0, 'Network Data'!K92 &gt; 0), SUBSTITUTE('Network Data'!B92, " ", ".")&amp;"NLNode_EX &lt; "&amp;SUBSTITUTE('Network Data'!K92,",","."), ""))</f>
        <v/>
      </c>
      <c r="DV86" t="str">
        <f>IF(AND('Network Data'!C92=0, 'Network Data'!D92=0, 'Network Data'!G92&gt;0, 'Network Data'!T92&gt;0), SUBSTITUTE('Network Data'!B92," ",".")&amp;"_AE &gt; "&amp;SUBSTITUTE('Network Data'!T92,",","."),"")</f>
        <v/>
      </c>
      <c r="DW86" t="str">
        <f>IF(AND('Network Data'!C92=0, 'Network Data'!D92=0, 'Network Data'!G92&gt;0, 'Network Data'!U92&gt;0), SUBSTITUTE('Network Data'!B92," ",".")&amp;"_AE &lt; "&amp;SUBSTITUTE('Network Data'!U92,",","."),"")</f>
        <v/>
      </c>
      <c r="EA86" t="str">
        <f>IF(AND('Network Data'!X92 &gt;0), 'Network Data'!X92, "")</f>
        <v/>
      </c>
      <c r="EB86" s="22"/>
      <c r="EC86" s="22"/>
      <c r="FD86"/>
      <c r="FE86"/>
      <c r="FF86"/>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row>
    <row r="87" spans="1:218" x14ac:dyDescent="0.3">
      <c r="A87" s="7">
        <v>82</v>
      </c>
      <c r="B87" t="str">
        <f>IF(AND('Network Data'!C93 = 0, 'Network Data'!G93 &gt;0), SUBSTITUTE('Network Data'!B93, " ", ""), IF(AND('Network Data'!C93 = 1, 'Network Data'!G93 &gt; 0), SUBSTITUTE('Network Data'!B93&amp;"NLNode", " ",""), ""))</f>
        <v/>
      </c>
      <c r="H87" s="98"/>
      <c r="AE87" t="str">
        <f>IF(AND('Network Data'!C93 = 0, 'Network Data'!G93 &gt;0), SUBSTITUTE('Network Data'!B93, " ", "")&amp;" = "&amp;SUBSTITUTE('Network Data'!G93, ",", "."), "")</f>
        <v/>
      </c>
      <c r="AF87" t="str">
        <f>IF(AND('Network Data'!C93 = 1, 'Network Data'!G93 &gt;0), SUBSTITUTE('Network Data'!B93, " ", "")&amp;"NLNode"&amp;" = "&amp;SUBSTITUTE('Network Data'!G93, ",", "."), "")</f>
        <v/>
      </c>
      <c r="AM87" t="str">
        <f>IF(AND('Network Data'!C93 = 0, 'Network Data'!G93 &gt; 0, 'Network Data'!E93 = 1), SUBSTITUTE('Network Data'!B93, " ", "")&amp;"Input", IF(AND('Network Data'!C93 = 1, 'Network Data'!G93 &gt; 0, 'Network Data'!E93 = 1), SUBSTITUTE('Network Data'!B93, " ", "")&amp;"NLNodeInput",""))</f>
        <v/>
      </c>
      <c r="AN87" t="str">
        <f>IF(AND('Network Data'!C93 = 0, 'Network Data'!G93 &gt; 0, 'Network Data'!F93 = 1), SUBSTITUTE('Network Data'!B93, " ", "")&amp;"Export", IF(AND('Network Data'!C93 = 1, 'Network Data'!G93 &gt; 0, 'Network Data'!F93 = 1), SUBSTITUTE('Network Data'!B93, " ", "")&amp;"NLNodeExport",""))</f>
        <v/>
      </c>
      <c r="AV87" t="str">
        <f>IF(AND('Network Data'!$C$6=1, 'Network Data'!C93 = 0, 'Network Data'!D93=1,'Network Data'!G93&gt;0,'Network Data'!E93=1), SUBSTITUTE('Network Data'!B93," ","")&amp;"_GPP"&amp;" = "&amp;"Flowto("&amp;SUBSTITUTE('Network Data'!B93," ","")&amp;")"&amp;" - "&amp;SUBSTITUTE('Network Data'!B93," ","")&amp;"_IN", IF(AND('Network Data'!$C$6=1, 'Network Data'!C93 = 0, 'Network Data'!D93=1,'Network Data'!G93&gt;0,'Network Data'!E93=0), SUBSTITUTE('Network Data'!B93," ","")&amp;"_GPP"&amp;" = "&amp;"Flowto("&amp;SUBSTITUTE('Network Data'!B93," ","")&amp;")", IF(OR('Network Data'!$C$6=1, 'Network Data'!$C$6=0), IF(AND('Network Data'!C93 = 0,'Network Data'!G93&gt;0,'Network Data'!E93=1), SUBSTITUTE('Network Data'!B93," ","")&amp;"_Q"&amp;" = "&amp;"Flowto("&amp;SUBSTITUTE('Network Data'!B93," ","")&amp;")"&amp;" - "&amp;SUBSTITUTE('Network Data'!B93," ","")&amp;"_IN", IF(AND('Network Data'!C93 = 0,'Network Data'!G93&gt;0,'Network Data'!E93=0), SUBSTITUTE('Network Data'!B93," ","")&amp;"_Q"&amp;" = "&amp;"Flowto("&amp;SUBSTITUTE('Network Data'!B93," ","")&amp;")","")))))</f>
        <v/>
      </c>
      <c r="AZ87" t="str">
        <f>IF(AND('Network Data'!$C$6=1,'Network Data'!$C$7=1,'Network Data'!C93 = 0,'Network Data'!D93 = 1,'Network Data'!G93&gt;0,'Network Data'!F93=1),SUBSTITUTE('Network Data'!B93," ","")&amp;"_NPP"&amp;" = Flowfrom("&amp;SUBSTITUTE('Network Data'!B93," ","")&amp;") - "&amp;SUBSTITUTE('Network Data'!B93," ","")&amp;"_R"&amp;" - "&amp;SUBSTITUTE('Network Data'!B93," ","")&amp;"_U"&amp;" - "&amp;SUBSTITUTE('Network Data'!B93," ","")&amp;"_EX", IF(AND('Network Data'!$C$6=1,'Network Data'!$C$7=0,'Network Data'!C93 = 0,'Network Data'!D93 = 1,'Network Data'!G93&gt;0,'Network Data'!F93=1),SUBSTITUTE('Network Data'!B93," ","")&amp;"_NPP"&amp;" = Flowfrom("&amp;SUBSTITUTE('Network Data'!B93," ","")&amp;") - "&amp;SUBSTITUTE('Network Data'!B93," ","")&amp;"_R - "&amp;SUBSTITUTE('Network Data'!B93," ","")&amp;"_EX", IF(AND('Network Data'!$C$6=0,'Network Data'!$C$7=1,'Network Data'!C93 = 0,'Network Data'!D93 = 1,'Network Data'!G93&gt;0,'Network Data'!F93=0),SUBSTITUTE('Network Data'!B93," ","")&amp;"_NPP"&amp;" = Flowfrom("&amp;SUBSTITUTE('Network Data'!B93," ","")&amp;") - "&amp;SUBSTITUTE('Network Data'!B93," ","")&amp;"_U - "&amp;SUBSTITUTE('Network Data'!B93," ","")&amp;"_EX", IF(AND('Network Data'!$C$6=1,'Network Data'!$C$7=0,'Network Data'!C93 = 0,'Network Data'!D93 = 1,'Network Data'!G93&gt;0,'Network Data'!F93=0),SUBSTITUTE('Network Data'!B93," ","")&amp;"_NPP"&amp;" = Flowfrom("&amp;SUBSTITUTE('Network Data'!B93," ","")&amp;") - "&amp;SUBSTITUTE('Network Data'!B93," ","")&amp;"_R", IF(AND('Network Data'!$C$6=0,'Network Data'!$C$7=0,'Network Data'!C93 = 0,'Network Data'!D93 = 1,'Network Data'!G93&gt;0,'Network Data'!F93=1),SUBSTITUTE('Network Data'!B93," ","")&amp;"_NPP"&amp;" = Flowfrom("&amp;SUBSTITUTE('Network Data'!B93," ","")&amp;") - "&amp;SUBSTITUTE('Network Data'!B93," ","")&amp;"_EX", IF(AND('Network Data'!$C$6=1,'Network Data'!$C$7=1,'Network Data'!C93 = 0,'Network Data'!D93 = 1,'Network Data'!G93&gt;0,'Network Data'!F93=0),SUBSTITUTE('Network Data'!B93," ","")&amp;"_NPP"&amp;" = Flowfrom("&amp;SUBSTITUTE('Network Data'!B93," ","")&amp;") - "&amp;SUBSTITUTE('Network Data'!B93," ","")&amp;"_R"&amp;" - "&amp;SUBSTITUTE('Network Data'!B93," ","")&amp;"_U", IF(AND('Network Data'!$C$6=0,'Network Data'!$C$7=0,'Network Data'!C93 = 0,'Network Data'!D93 = 1,'Network Data'!G93&gt;0,'Network Data'!F93=0),SUBSTITUTE('Network Data'!B93," ","")&amp;"_NPP"&amp;" = Flowfrom("&amp;SUBSTITUTE('Network Data'!B93," ","")&amp;") ", IF(AND('Network Data'!$C$6=1,'Network Data'!$C$7=1,'Network Data'!C93 = 0,'Network Data'!D93 = 0,'Network Data'!G93&gt;0,'Network Data'!F93=1),SUBSTITUTE('Network Data'!B93," ","")&amp;"_P"&amp;" = Flowfrom("&amp;SUBSTITUTE('Network Data'!B93," ","")&amp;") - "&amp;SUBSTITUTE('Network Data'!B93," ","")&amp;"_R"&amp;" - "&amp;SUBSTITUTE('Network Data'!B93," ","")&amp;"_U"&amp;" - "&amp;SUBSTITUTE('Network Data'!B93," ","")&amp;"_EX", IF(AND('Network Data'!$C$6=1,'Network Data'!$C$7=0,'Network Data'!C93 = 0,'Network Data'!D93 = 0,'Network Data'!G93&gt;0,'Network Data'!F93=1),SUBSTITUTE('Network Data'!B93," ","")&amp;"_P"&amp;" = Flowfrom("&amp;SUBSTITUTE('Network Data'!B93," ","")&amp;") - "&amp;SUBSTITUTE('Network Data'!B93," ","")&amp;"_R - "&amp;SUBSTITUTE('Network Data'!B93," ","")&amp;"_EX", IF(AND('Network Data'!$C$6=0,'Network Data'!$C$7=1,'Network Data'!C93 = 0,'Network Data'!D93 = 0,'Network Data'!G93&gt;0,'Network Data'!F93=0),SUBSTITUTE('Network Data'!B93," ","")&amp;"_P"&amp;" = Flowfrom("&amp;SUBSTITUTE('Network Data'!B93," ","")&amp;") - "&amp;SUBSTITUTE('Network Data'!B93," ","")&amp;"_U - "&amp;SUBSTITUTE('Network Data'!B93," ","")&amp;"_EX", IF(AND('Network Data'!$C$6=1,'Network Data'!$C$7=0,'Network Data'!C93 = 0,'Network Data'!D93 = 0,'Network Data'!G93&gt;0,'Network Data'!F93=0),SUBSTITUTE('Network Data'!B93," ","")&amp;"_P"&amp;" = Flowfrom("&amp;SUBSTITUTE('Network Data'!B93," ","")&amp;") - "&amp;SUBSTITUTE('Network Data'!B93," ","")&amp;"_R", IF(AND('Network Data'!$C$6=0,'Network Data'!$C$7=0,'Network Data'!C93 = 0,'Network Data'!D93 = 0,'Network Data'!G93&gt;0,'Network Data'!F93=1),SUBSTITUTE('Network Data'!B93," ","")&amp;"_P"&amp;" = Flowfrom("&amp;SUBSTITUTE('Network Data'!B93," ","")&amp;") - "&amp;SUBSTITUTE('Network Data'!B93," ","")&amp;"_EX", IF(AND('Network Data'!$C$6=1,'Network Data'!$C$7=1,'Network Data'!C93 = 0,'Network Data'!D93 = 0,'Network Data'!G93&gt;0,'Network Data'!F93=0),SUBSTITUTE('Network Data'!B93," ","")&amp;"_P"&amp;" = Flowfrom("&amp;SUBSTITUTE('Network Data'!B93," ","")&amp;") - "&amp;SUBSTITUTE('Network Data'!B93," ","")&amp;"_R"&amp;" - "&amp;SUBSTITUTE('Network Data'!B93," ","")&amp;"_U", IF(AND('Network Data'!$C$6=0,'Network Data'!$C$7=0,'Network Data'!C93 = 0,'Network Data'!D93 = 0,'Network Data'!G93&gt;0,'Network Data'!F93=0),SUBSTITUTE('Network Data'!B93," ","")&amp;"_P"&amp;" = Flowfrom("&amp;SUBSTITUTE('Network Data'!B93," ","")&amp;") ", ""))))))))))))))</f>
        <v/>
      </c>
      <c r="BD87" t="str">
        <f>IF(AND('Network Data'!$C$6=1,'Network Data'!$C$7=1,'Network Data'!C93 = 0, 'Network Data'!D93=1,'Network Data'!F93=1,'Network Data'!G93&gt;0), SUBSTITUTE('Network Data'!B93," ","")&amp;"_U"&amp;" = Flowto("&amp;SUBSTITUTE('Network Data'!B93," ","")&amp;") - "&amp;SUBSTITUTE('Network Data'!B93," ","")&amp;"_NPP"&amp;" - "&amp;SUBSTITUTE('Network Data'!B93," ","")&amp;"_R"&amp;" - "&amp;SUBSTITUTE('Network Data'!B93," ","")&amp;"_EX", IF(AND('Network Data'!$C$6=0,'Network Data'!$C$7=1,'Network Data'!C93 = 0, 'Network Data'!D93=1,'Network Data'!F93=1,'Network Data'!G93&gt;0), SUBSTITUTE('Network Data'!B93," ","")&amp;"_U"&amp;" = Flowto("&amp;SUBSTITUTE('Network Data'!B93," ","")&amp;") - "&amp;SUBSTITUTE('Network Data'!B93," ","")&amp;"_P"&amp;" - "&amp;SUBSTITUTE('Network Data'!B93," ","")&amp;"_EX", IF(AND('Network Data'!$C$6=0,'Network Data'!$C$7=1,'Network Data'!C93 = 0, 'Network Data'!D93=1,'Network Data'!F93=0,'Network Data'!G93&gt;0), SUBSTITUTE('Network Data'!B93," ","")&amp;"_U"&amp;" = Flowto("&amp;SUBSTITUTE('Network Data'!B93," ","")&amp;") - "&amp;SUBSTITUTE('Network Data'!B93," ","")&amp;"_P",IF(AND('Network Data'!$C$6=1,'Network Data'!$C$7=1,'Network Data'!C93 = 0, 'Network Data'!D93=0,'Network Data'!F93=1,'Network Data'!G93&gt;0), SUBSTITUTE('Network Data'!B93," ","")&amp;"_U"&amp;" = Flowto("&amp;SUBSTITUTE('Network Data'!B93," ","")&amp;") - "&amp;SUBSTITUTE('Network Data'!B93," ","")&amp;"_P"&amp;" - "&amp;SUBSTITUTE('Network Data'!B93," ","")&amp;"_R"&amp;" - "&amp;SUBSTITUTE('Network Data'!B93," ","")&amp;"_EX", IF(AND('Network Data'!$C$6=0,'Network Data'!$C$7=1,'Network Data'!C93 = 0, 'Network Data'!D93=0,'Network Data'!F93=1,'Network Data'!G93&gt;0), SUBSTITUTE('Network Data'!B93," ","")&amp;"_U"&amp;" = Flowto("&amp;SUBSTITUTE('Network Data'!B93," ","")&amp;") - "&amp;SUBSTITUTE('Network Data'!B93," ","")&amp;"_P"&amp;" - "&amp;SUBSTITUTE('Network Data'!B93," ","")&amp;"_EX", IF(AND('Network Data'!$C$6=0,'Network Data'!$C$7=1,'Network Data'!C93 = 0, 'Network Data'!D93=0,'Network Data'!F93=0,'Network Data'!G93&gt;0), SUBSTITUTE('Network Data'!B93," ","")&amp;"_U"&amp;" = Flowto("&amp;SUBSTITUTE('Network Data'!B93," ","")&amp;") - "&amp;SUBSTITUTE('Network Data'!B93," ","")&amp;"_P",IF(AND('Network Data'!$C$6=1,'Network Data'!$C$7=1,'Network Data'!C93 = 0, 'Network Data'!D93=0,'Network Data'!F93=0,'Network Data'!G93&gt;0), SUBSTITUTE('Network Data'!B93," ","")&amp;"_U"&amp;" = Flowto("&amp;SUBSTITUTE('Network Data'!B93," ","")&amp;") - "&amp;SUBSTITUTE('Network Data'!B93," ","")&amp;"_P - "&amp;SUBSTITUTE('Network Data'!B93," ","")&amp;"_R","")))))))</f>
        <v/>
      </c>
      <c r="BH87" t="str">
        <f>IF(AND('Network Data'!$C$6 = 1, 'Network Data'!C93 = 0, 'Network Data'!D93 = 0,'Network Data'!G93 &gt; 0, 'Network Data'!T93 &gt; 0),SUBSTITUTE('Network Data'!B93," ","")&amp;"_AE"&amp;" = "&amp;SUBSTITUTE('Network Data'!B93," ","")&amp;"_P"&amp;" + "&amp;SUBSTITUTE('Network Data'!B93," ","")&amp;"_R", IF(AND('Network Data'!$C$6 = 0, 'Network Data'!C93 = 0, 'Network Data'!D93 = 0,'Network Data'!G93 &gt; 0, 'Network Data'!T93 &gt; 0),SUBSTITUTE('Network Data'!B93," ","")&amp;" = "&amp;SUBSTITUTE('Network Data'!B93," ","")&amp;"_P",IF(AND('Network Data'!$C$6 = 1, 'Network Data'!C93 = 0, 'Network Data'!D93 = 0,'Network Data'!G93 &gt; 0, 'Network Data'!U93 &gt; 0),SUBSTITUTE('Network Data'!B93," ","")&amp;"_AE"&amp;" = "&amp;SUBSTITUTE('Network Data'!B93," ","")&amp;"_P"&amp;" + "&amp;SUBSTITUTE('Network Data'!B93," ","")&amp;"_R", IF(AND('Network Data'!$C$6 = 0, 'Network Data'!C93 = 0, 'Network Data'!D93 = 0,'Network Data'!G93 &gt; 0, 'Network Data'!U93 &gt; 0),SUBSTITUTE('Network Data'!B93," ","")&amp;" = "&amp;SUBSTITUTE('Network Data'!B93," ","")&amp;"_P",""))))</f>
        <v/>
      </c>
      <c r="BL87" t="str">
        <f xml:space="preserve"> IF('Network Data'!W93 &gt; 0, 'Network Data'!W93, "")</f>
        <v/>
      </c>
      <c r="BR87" t="str">
        <f>IF('Network Data'!V93&gt;0,SUBSTITUTE('Network Data'!V93, ",",""),"")</f>
        <v/>
      </c>
      <c r="BZ87" t="str">
        <f>IF(AND('Network Data'!$C$6=1,'Network Data'!C93=0,'Network Data'!D93=1,'Network Data'!G93&gt;0),SUBSTITUTE('Network Data'!B93," ","")&amp;"_GPP: CO2 -&gt; "&amp;SUBSTITUTE('Network Data'!B93," ",""),"")</f>
        <v/>
      </c>
      <c r="CB87" s="98"/>
      <c r="CD87" t="str">
        <f>IF(AND('Network Data'!$C$6 = 1,'Network Data'!C93 = 0, 'Network Data'!D93 = 1, 'Network Data'!G93 &gt; 0), SUBSTITUTE('Network Data'!B93, " ", "")&amp;"_R: "&amp;SUBSTITUTE('Network Data'!B93, " ", "")&amp;" -&gt; CO2", "")</f>
        <v/>
      </c>
      <c r="CE87" t="str">
        <f>IF(AND('Network Data'!$C$6 = 1,'Network Data'!C93 = 0, 'Network Data'!D93 = 0, 'Network Data'!G93 &gt; 0), SUBSTITUTE('Network Data'!B93, " ", "")&amp;"_R: "&amp;SUBSTITUTE('Network Data'!B93, " ", "")&amp;" -&gt; CO2", "")</f>
        <v/>
      </c>
      <c r="CG87" s="98"/>
      <c r="CI87" t="str">
        <f>IF(AND('Network Data'!C93 = 1, 'Network Data'!E93 = 1, 'Network Data'!G93 &gt; 0), SUBSTITUTE('Network Data'!B93, " ", "")&amp;"NLNode_IN: "&amp;SUBSTITUTE('Network Data'!B93, " ", "")&amp;"NLNodeInput -&gt; "&amp;SUBSTITUTE('Network Data'!B93, ",", "")&amp;"NLNode", IF(AND('Network Data'!C93 = 0, 'Network Data'!E93 = 1, 'Network Data'!G93 &gt; 0), SUBSTITUTE('Network Data'!B93, " ", "")&amp;"_IN: "&amp;SUBSTITUTE('Network Data'!B93, " ", "")&amp;"Input -&gt; "&amp;SUBSTITUTE('Network Data'!B93, ",", ""),""))</f>
        <v/>
      </c>
      <c r="CK87" s="98"/>
      <c r="CM87" t="str">
        <f>IF(AND('Network Data'!C93 = 1, 'Network Data'!F93 = 1, 'Network Data'!G93 &gt; 0), SUBSTITUTE('Network Data'!B93, " ", "")&amp;"NLNode_EX: "&amp;SUBSTITUTE('Network Data'!B93, " ", "")&amp;"NLNode -&gt; "&amp;SUBSTITUTE('Network Data'!B93, ",", "")&amp;"NLNodeExport", IF(AND('Network Data'!C93 = 0, 'Network Data'!F93 = 1, 'Network Data'!G93 &gt; 0), SUBSTITUTE('Network Data'!B93, " ", "")&amp;"_EX: "&amp;SUBSTITUTE('Network Data'!B93, " ", "")&amp;" -&gt; "&amp;SUBSTITUTE('Network Data'!B93, ",", "")&amp;"Export",""))</f>
        <v/>
      </c>
      <c r="CP87" t="str">
        <f>IF(AND('Network Data'!$C$6=1, 'Network Data'!C93=0,'Network Data'!D93=1,'Network Data'!G93&gt;0, 'Network Data'!L93&gt;0), SUBSTITUTE('Network Data'!B93," ",".")&amp;"_GPP &gt; "&amp;SUBSTITUTE('Network Data'!L93," ","."), IF(AND('Network Data'!$C$6=1, 'Network Data'!C93=0,'Network Data'!D93=0,'Network Data'!G93&gt;0, 'Network Data'!L93&gt;0), SUBSTITUTE('Network Data'!B93," ",".")&amp;"Q &gt; "&amp;SUBSTITUTE('Network Data'!L93," ","."), IF(AND('Network Data'!$C$6=0, 'Network Data'!C93=0,'Network Data'!D93=0,'Network Data'!G93&gt;0, 'Network Data'!L93&gt;0), SUBSTITUTE('Network Data'!B93," ",".")&amp;"Q &gt; "&amp;SUBSTITUTE('Network Data'!L93," ","."),"")))</f>
        <v/>
      </c>
      <c r="CQ87" t="str">
        <f>IF(AND('Network Data'!$C$6=1, 'Network Data'!C93=0,'Network Data'!D93=0,'Network Data'!G93&gt;0, 'Network Data'!L93&gt;0), SUBSTITUTE('Network Data'!B93," ",".")&amp;"Q &gt; "&amp;SUBSTITUTE('Network Data'!L93," ","."), IF(AND('Network Data'!$C$6=0, 'Network Data'!C93=0,'Network Data'!D93=0,'Network Data'!G93&gt;0, 'Network Data'!L93&gt;0), SUBSTITUTE('Network Data'!B93," ",".")&amp;"Q &gt; "&amp;SUBSTITUTE('Network Data'!L93," ","."),""))</f>
        <v/>
      </c>
      <c r="CR87" t="str">
        <f>IF(AND('Network Data'!$C$6=1, 'Network Data'!C93=0,'Network Data'!D93=1,'Network Data'!G93&gt;0, 'Network Data'!M93&gt;0), SUBSTITUTE('Network Data'!B93," ",".")&amp;"_GPP &lt; "&amp;SUBSTITUTE('Network Data'!M93," ","."),"")</f>
        <v/>
      </c>
      <c r="CS87" t="str">
        <f>IF(AND('Network Data'!$C$6=1, 'Network Data'!C93=0,'Network Data'!D93=0,'Network Data'!G93&gt;0, 'Network Data'!M93&gt;0), SUBSTITUTE('Network Data'!B93," ",".")&amp;"Q &lt; "&amp;SUBSTITUTE('Network Data'!M93," ","."),IF(AND('Network Data'!$C$6=0, 'Network Data'!C93=0,'Network Data'!D93=0,'Network Data'!G93&gt;0, 'Network Data'!M93&gt;0), SUBSTITUTE('Network Data'!B93," ",".")&amp;"Q &lt; "&amp;SUBSTITUTE('Network Data'!M93," ","."),""))</f>
        <v/>
      </c>
      <c r="CT87" t="str">
        <f>IF('Network Data'!M93&lt;'Network Data'!L93, "Warning, incompatible constraint", "" )</f>
        <v/>
      </c>
      <c r="CU87" t="str">
        <f>IF(AND('Network Data'!$C$6=1, 'Network Data'!C93 = 0, 'Network Data'!D93 = 1, 'Network Data'!G93 &gt; 0, 'Network Data'!N93&gt;0), SUBSTITUTE('Network Data'!B93, " ", ".")&amp;"_NPP"&amp;" &gt; "&amp;SUBSTITUTE('Network Data'!N93, ",","."), "")</f>
        <v/>
      </c>
      <c r="CV87" t="str">
        <f>IF(AND('Network Data'!$C$6=1, 'Network Data'!C93 = 0, 'Network Data'!D93 = 0, 'Network Data'!G93 &gt; 0, 'Network Data'!N93&gt;0), SUBSTITUTE('Network Data'!B93, " ", ".")&amp;"_P"&amp;" &gt; "&amp;SUBSTITUTE('Network Data'!N93, ",","."), IF(AND('Network Data'!$C$6=0, 'Network Data'!C93 = 0, 'Network Data'!G93 &gt; 0, 'Network Data'!N93&gt;0), SUBSTITUTE('Network Data'!B93, " ", ".")&amp;"_P"&amp;" &gt; "&amp;SUBSTITUTE('Network Data'!N93, ",","."),""))</f>
        <v/>
      </c>
      <c r="CW87" t="str">
        <f>IF(AND('Network Data'!$C$6=1, 'Network Data'!C93 = 0, 'Network Data'!D93 = 1, 'Network Data'!G93 &gt; 0, 'Network Data'!O93&gt;0), SUBSTITUTE('Network Data'!B93, " ", ".")&amp;"_NPP"&amp;" &lt; "&amp;SUBSTITUTE('Network Data'!O93, ",","."), "")</f>
        <v/>
      </c>
      <c r="CX87" t="str">
        <f>IF(AND('Network Data'!$C$6=1, 'Network Data'!C93 = 0, 'Network Data'!D93 = 0, 'Network Data'!G93 &gt; 0, 'Network Data'!O93&gt;0), SUBSTITUTE('Network Data'!B93, " ", ".")&amp;"_P"&amp;" &lt; "&amp;SUBSTITUTE('Network Data'!O93, ",","."), IF(AND('Network Data'!$C$6=0, 'Network Data'!C93 = 0, 'Network Data'!G93 &gt; 0, 'Network Data'!O93&gt;0), SUBSTITUTE('Network Data'!B93, " ", ".")&amp;"_P"&amp;" &lt; "&amp;SUBSTITUTE('Network Data'!O93, ",","."),""))</f>
        <v/>
      </c>
      <c r="CY87" t="str">
        <f>IF('Network Data'!O93&lt;'Network Data'!N93, "Warning, incompatible constraint", "" )</f>
        <v/>
      </c>
      <c r="CZ87" t="str">
        <f>IF(AND('Network Data'!$C$6 = 1, 'Network Data'!C93 = 0, 'Network Data'!D93 = 1, 'Network Data'!G93 &gt; 0, 'Network Data'!P93 &gt; 0), SUBSTITUTE('Network Data'!B93, " ", ".")&amp;"_R &gt; "&amp;SUBSTITUTE('Network Data'!P93, ",","."),"")</f>
        <v/>
      </c>
      <c r="DA87" t="str">
        <f>IF(AND('Network Data'!$C$6 = 1, 'Network Data'!C93 = 0, 'Network Data'!D93 = 0, 'Network Data'!G93 &gt; 0, 'Network Data'!P93 &gt; 0), SUBSTITUTE('Network Data'!B93, " ", ".")&amp;"_R &gt; "&amp;SUBSTITUTE('Network Data'!P93, ",","."),"")</f>
        <v/>
      </c>
      <c r="DB87" t="str">
        <f>IF(AND('Network Data'!$C$6 = 1, 'Network Data'!C93 = 0, 'Network Data'!D93 = 1, 'Network Data'!G93 &gt; 0, 'Network Data'!Q93 &gt; 0), SUBSTITUTE('Network Data'!B93, " ", ".")&amp;"_R &lt; "&amp;SUBSTITUTE('Network Data'!Q93, ",","."),"")</f>
        <v/>
      </c>
      <c r="DC87" t="str">
        <f>IF(AND('Network Data'!$C$6 = 1, 'Network Data'!C93 = 0, 'Network Data'!D93 = 0, 'Network Data'!G93 &gt; 0, 'Network Data'!Q93 &gt; 0), SUBSTITUTE('Network Data'!B93, " ", ".")&amp;"_R &lt; "&amp;SUBSTITUTE('Network Data'!Q93, ",","."),"")</f>
        <v/>
      </c>
      <c r="DD87" t="str">
        <f>IF(AND('Network Data'!$C$7 = 1, 'Network Data'!C93 = 0, 'Network Data'!D93 =1, 'Network Data'!G93 &gt; 0, 'Network Data'!R93 &gt; 0), SUBSTITUTE('Network Data'!B93, ",",".")&amp;"_U &gt; "&amp;SUBSTITUTE('Network Data'!R93, ",","."),"")</f>
        <v/>
      </c>
      <c r="DE87" t="str">
        <f>IF(AND('Network Data'!$C$7 = 1, 'Network Data'!C93 = 0, 'Network Data'!D93 =0, 'Network Data'!G93 &gt; 0, 'Network Data'!R93 &gt; 0), SUBSTITUTE('Network Data'!B93, ",",".")&amp;"_U &gt; "&amp;SUBSTITUTE('Network Data'!R93, ",","."),"")</f>
        <v/>
      </c>
      <c r="DF87" t="str">
        <f>IF(AND('Network Data'!$C$7 = 1, 'Network Data'!C93 = 0, 'Network Data'!D93 = 1, 'Network Data'!G93 &gt; 0, 'Network Data'!S93 &gt; 0), SUBSTITUTE('Network Data'!B93, ",",".")&amp;"_U &lt; "&amp;SUBSTITUTE('Network Data'!S93, ",","."),"")</f>
        <v/>
      </c>
      <c r="DG87" t="str">
        <f>IF(AND('Network Data'!$C$7 = 1, 'Network Data'!C93 = 0, 'Network Data'!D93 = 0, 'Network Data'!G93 &gt; 0, 'Network Data'!S93 &gt; 0), SUBSTITUTE('Network Data'!B93, ",",".")&amp;"_U &lt; "&amp;SUBSTITUTE('Network Data'!S93, ",","."),"")</f>
        <v/>
      </c>
      <c r="DJ87" t="str">
        <f>IF(AND('Network Data'!C93 = 0, 'Network Data'!E93 = 1,'Network Data'!G93 &gt; 0, 'Network Data'!H93 &gt; 0), SUBSTITUTE('Network Data'!B93, " ", ".")&amp;"_IN &gt; "&amp;SUBSTITUTE('Network Data'!H93,",","."), IF(AND('Network Data'!C93 = 1, 'Network Data'!E93 = 1,'Network Data'!G93 &gt; 0, 'Network Data'!H93 &gt; 0), SUBSTITUTE('Network Data'!B93, " ", ".")&amp;"NLNode_IN &gt; "&amp;SUBSTITUTE('Network Data'!H93,",","."), ""))</f>
        <v/>
      </c>
      <c r="DL87" t="str">
        <f>IF(AND('Network Data'!C93 = 0, 'Network Data'!E93 = 1,'Network Data'!G93 &gt; 0, 'Network Data'!I93 &gt; 0), SUBSTITUTE('Network Data'!B93, " ", ".")&amp;"_IN &lt; "&amp;SUBSTITUTE('Network Data'!I93,",","."), IF(AND('Network Data'!C93 = 1, 'Network Data'!E93 = 1,'Network Data'!G93 &gt; 0, 'Network Data'!H93 &gt; 0), SUBSTITUTE('Network Data'!B93, " ", ".")&amp;"NLNode_IN &lt; "&amp;SUBSTITUTE('Network Data'!I93,",","."), ""))</f>
        <v/>
      </c>
      <c r="DP87" t="str">
        <f>IF(AND('Network Data'!C93 = 0, 'Network Data'!F93 = 1,'Network Data'!G93 &gt; 0, 'Network Data'!J93 &gt; 0), SUBSTITUTE('Network Data'!B93, " ", ".")&amp;"_EX &gt; "&amp;SUBSTITUTE('Network Data'!J93,",","."), IF(AND('Network Data'!C93 = 1, 'Network Data'!F93 = 1,'Network Data'!G93 &gt; 0, 'Network Data'!J93 &gt; 0), SUBSTITUTE('Network Data'!B93, " ", ".")&amp;"NLNode_EX &gt; "&amp;SUBSTITUTE('Network Data'!J93,",","."), ""))</f>
        <v/>
      </c>
      <c r="DR87" t="str">
        <f>IF(AND('Network Data'!C93 = 0, 'Network Data'!F93 = 1,'Network Data'!G93 &gt; 0, 'Network Data'!K93 &gt; 0), SUBSTITUTE('Network Data'!B93, " ", ".")&amp;"_EX &lt; "&amp;SUBSTITUTE('Network Data'!K93,",","."), IF(AND('Network Data'!C93 = 1, 'Network Data'!F93 = 1,'Network Data'!G93 &gt; 0, 'Network Data'!K93 &gt; 0), SUBSTITUTE('Network Data'!B93, " ", ".")&amp;"NLNode_EX &lt; "&amp;SUBSTITUTE('Network Data'!K93,",","."), ""))</f>
        <v/>
      </c>
      <c r="DV87" t="str">
        <f>IF(AND('Network Data'!C93=0, 'Network Data'!D93=0, 'Network Data'!G93&gt;0, 'Network Data'!T93&gt;0), SUBSTITUTE('Network Data'!B93," ",".")&amp;"_AE &gt; "&amp;SUBSTITUTE('Network Data'!T93,",","."),"")</f>
        <v/>
      </c>
      <c r="DW87" t="str">
        <f>IF(AND('Network Data'!C93=0, 'Network Data'!D93=0, 'Network Data'!G93&gt;0, 'Network Data'!U93&gt;0), SUBSTITUTE('Network Data'!B93," ",".")&amp;"_AE &lt; "&amp;SUBSTITUTE('Network Data'!U93,",","."),"")</f>
        <v/>
      </c>
      <c r="EA87" t="str">
        <f>IF(AND('Network Data'!X93 &gt;0), 'Network Data'!X93, "")</f>
        <v/>
      </c>
      <c r="EB87" s="22"/>
      <c r="EC87" s="22"/>
      <c r="FD87"/>
      <c r="FE87"/>
      <c r="FF87"/>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row>
    <row r="88" spans="1:218" x14ac:dyDescent="0.3">
      <c r="A88" s="7">
        <v>83</v>
      </c>
      <c r="B88" t="str">
        <f>IF(AND('Network Data'!C94 = 0, 'Network Data'!G94 &gt;0), SUBSTITUTE('Network Data'!B94, " ", ""), IF(AND('Network Data'!C94 = 1, 'Network Data'!G94 &gt; 0), SUBSTITUTE('Network Data'!B94&amp;"NLNode", " ",""), ""))</f>
        <v/>
      </c>
      <c r="H88" s="98"/>
      <c r="AE88" t="str">
        <f>IF(AND('Network Data'!C94 = 0, 'Network Data'!G94 &gt;0), SUBSTITUTE('Network Data'!B94, " ", "")&amp;" = "&amp;SUBSTITUTE('Network Data'!G94, ",", "."), "")</f>
        <v/>
      </c>
      <c r="AF88" t="str">
        <f>IF(AND('Network Data'!C94 = 1, 'Network Data'!G94 &gt;0), SUBSTITUTE('Network Data'!B94, " ", "")&amp;"NLNode"&amp;" = "&amp;SUBSTITUTE('Network Data'!G94, ",", "."), "")</f>
        <v/>
      </c>
      <c r="AM88" t="str">
        <f>IF(AND('Network Data'!C94 = 0, 'Network Data'!G94 &gt; 0, 'Network Data'!E94 = 1), SUBSTITUTE('Network Data'!B94, " ", "")&amp;"Input", IF(AND('Network Data'!C94 = 1, 'Network Data'!G94 &gt; 0, 'Network Data'!E94 = 1), SUBSTITUTE('Network Data'!B94, " ", "")&amp;"NLNodeInput",""))</f>
        <v/>
      </c>
      <c r="AN88" t="str">
        <f>IF(AND('Network Data'!C94 = 0, 'Network Data'!G94 &gt; 0, 'Network Data'!F94 = 1), SUBSTITUTE('Network Data'!B94, " ", "")&amp;"Export", IF(AND('Network Data'!C94 = 1, 'Network Data'!G94 &gt; 0, 'Network Data'!F94 = 1), SUBSTITUTE('Network Data'!B94, " ", "")&amp;"NLNodeExport",""))</f>
        <v/>
      </c>
      <c r="AV88" t="str">
        <f>IF(AND('Network Data'!$C$6=1, 'Network Data'!C94 = 0, 'Network Data'!D94=1,'Network Data'!G94&gt;0,'Network Data'!E94=1), SUBSTITUTE('Network Data'!B94," ","")&amp;"_GPP"&amp;" = "&amp;"Flowto("&amp;SUBSTITUTE('Network Data'!B94," ","")&amp;")"&amp;" - "&amp;SUBSTITUTE('Network Data'!B94," ","")&amp;"_IN", IF(AND('Network Data'!$C$6=1, 'Network Data'!C94 = 0, 'Network Data'!D94=1,'Network Data'!G94&gt;0,'Network Data'!E94=0), SUBSTITUTE('Network Data'!B94," ","")&amp;"_GPP"&amp;" = "&amp;"Flowto("&amp;SUBSTITUTE('Network Data'!B94," ","")&amp;")", IF(OR('Network Data'!$C$6=1, 'Network Data'!$C$6=0), IF(AND('Network Data'!C94 = 0,'Network Data'!G94&gt;0,'Network Data'!E94=1), SUBSTITUTE('Network Data'!B94," ","")&amp;"_Q"&amp;" = "&amp;"Flowto("&amp;SUBSTITUTE('Network Data'!B94," ","")&amp;")"&amp;" - "&amp;SUBSTITUTE('Network Data'!B94," ","")&amp;"_IN", IF(AND('Network Data'!C94 = 0,'Network Data'!G94&gt;0,'Network Data'!E94=0), SUBSTITUTE('Network Data'!B94," ","")&amp;"_Q"&amp;" = "&amp;"Flowto("&amp;SUBSTITUTE('Network Data'!B94," ","")&amp;")","")))))</f>
        <v/>
      </c>
      <c r="AZ88" t="str">
        <f>IF(AND('Network Data'!$C$6=1,'Network Data'!$C$7=1,'Network Data'!C94 = 0,'Network Data'!D94 = 1,'Network Data'!G94&gt;0,'Network Data'!F94=1),SUBSTITUTE('Network Data'!B94," ","")&amp;"_NPP"&amp;" = Flowfrom("&amp;SUBSTITUTE('Network Data'!B94," ","")&amp;") - "&amp;SUBSTITUTE('Network Data'!B94," ","")&amp;"_R"&amp;" - "&amp;SUBSTITUTE('Network Data'!B94," ","")&amp;"_U"&amp;" - "&amp;SUBSTITUTE('Network Data'!B94," ","")&amp;"_EX", IF(AND('Network Data'!$C$6=1,'Network Data'!$C$7=0,'Network Data'!C94 = 0,'Network Data'!D94 = 1,'Network Data'!G94&gt;0,'Network Data'!F94=1),SUBSTITUTE('Network Data'!B94," ","")&amp;"_NPP"&amp;" = Flowfrom("&amp;SUBSTITUTE('Network Data'!B94," ","")&amp;") - "&amp;SUBSTITUTE('Network Data'!B94," ","")&amp;"_R - "&amp;SUBSTITUTE('Network Data'!B94," ","")&amp;"_EX", IF(AND('Network Data'!$C$6=0,'Network Data'!$C$7=1,'Network Data'!C94 = 0,'Network Data'!D94 = 1,'Network Data'!G94&gt;0,'Network Data'!F94=0),SUBSTITUTE('Network Data'!B94," ","")&amp;"_NPP"&amp;" = Flowfrom("&amp;SUBSTITUTE('Network Data'!B94," ","")&amp;") - "&amp;SUBSTITUTE('Network Data'!B94," ","")&amp;"_U - "&amp;SUBSTITUTE('Network Data'!B94," ","")&amp;"_EX", IF(AND('Network Data'!$C$6=1,'Network Data'!$C$7=0,'Network Data'!C94 = 0,'Network Data'!D94 = 1,'Network Data'!G94&gt;0,'Network Data'!F94=0),SUBSTITUTE('Network Data'!B94," ","")&amp;"_NPP"&amp;" = Flowfrom("&amp;SUBSTITUTE('Network Data'!B94," ","")&amp;") - "&amp;SUBSTITUTE('Network Data'!B94," ","")&amp;"_R", IF(AND('Network Data'!$C$6=0,'Network Data'!$C$7=0,'Network Data'!C94 = 0,'Network Data'!D94 = 1,'Network Data'!G94&gt;0,'Network Data'!F94=1),SUBSTITUTE('Network Data'!B94," ","")&amp;"_NPP"&amp;" = Flowfrom("&amp;SUBSTITUTE('Network Data'!B94," ","")&amp;") - "&amp;SUBSTITUTE('Network Data'!B94," ","")&amp;"_EX", IF(AND('Network Data'!$C$6=1,'Network Data'!$C$7=1,'Network Data'!C94 = 0,'Network Data'!D94 = 1,'Network Data'!G94&gt;0,'Network Data'!F94=0),SUBSTITUTE('Network Data'!B94," ","")&amp;"_NPP"&amp;" = Flowfrom("&amp;SUBSTITUTE('Network Data'!B94," ","")&amp;") - "&amp;SUBSTITUTE('Network Data'!B94," ","")&amp;"_R"&amp;" - "&amp;SUBSTITUTE('Network Data'!B94," ","")&amp;"_U", IF(AND('Network Data'!$C$6=0,'Network Data'!$C$7=0,'Network Data'!C94 = 0,'Network Data'!D94 = 1,'Network Data'!G94&gt;0,'Network Data'!F94=0),SUBSTITUTE('Network Data'!B94," ","")&amp;"_NPP"&amp;" = Flowfrom("&amp;SUBSTITUTE('Network Data'!B94," ","")&amp;") ", IF(AND('Network Data'!$C$6=1,'Network Data'!$C$7=1,'Network Data'!C94 = 0,'Network Data'!D94 = 0,'Network Data'!G94&gt;0,'Network Data'!F94=1),SUBSTITUTE('Network Data'!B94," ","")&amp;"_P"&amp;" = Flowfrom("&amp;SUBSTITUTE('Network Data'!B94," ","")&amp;") - "&amp;SUBSTITUTE('Network Data'!B94," ","")&amp;"_R"&amp;" - "&amp;SUBSTITUTE('Network Data'!B94," ","")&amp;"_U"&amp;" - "&amp;SUBSTITUTE('Network Data'!B94," ","")&amp;"_EX", IF(AND('Network Data'!$C$6=1,'Network Data'!$C$7=0,'Network Data'!C94 = 0,'Network Data'!D94 = 0,'Network Data'!G94&gt;0,'Network Data'!F94=1),SUBSTITUTE('Network Data'!B94," ","")&amp;"_P"&amp;" = Flowfrom("&amp;SUBSTITUTE('Network Data'!B94," ","")&amp;") - "&amp;SUBSTITUTE('Network Data'!B94," ","")&amp;"_R - "&amp;SUBSTITUTE('Network Data'!B94," ","")&amp;"_EX", IF(AND('Network Data'!$C$6=0,'Network Data'!$C$7=1,'Network Data'!C94 = 0,'Network Data'!D94 = 0,'Network Data'!G94&gt;0,'Network Data'!F94=0),SUBSTITUTE('Network Data'!B94," ","")&amp;"_P"&amp;" = Flowfrom("&amp;SUBSTITUTE('Network Data'!B94," ","")&amp;") - "&amp;SUBSTITUTE('Network Data'!B94," ","")&amp;"_U - "&amp;SUBSTITUTE('Network Data'!B94," ","")&amp;"_EX", IF(AND('Network Data'!$C$6=1,'Network Data'!$C$7=0,'Network Data'!C94 = 0,'Network Data'!D94 = 0,'Network Data'!G94&gt;0,'Network Data'!F94=0),SUBSTITUTE('Network Data'!B94," ","")&amp;"_P"&amp;" = Flowfrom("&amp;SUBSTITUTE('Network Data'!B94," ","")&amp;") - "&amp;SUBSTITUTE('Network Data'!B94," ","")&amp;"_R", IF(AND('Network Data'!$C$6=0,'Network Data'!$C$7=0,'Network Data'!C94 = 0,'Network Data'!D94 = 0,'Network Data'!G94&gt;0,'Network Data'!F94=1),SUBSTITUTE('Network Data'!B94," ","")&amp;"_P"&amp;" = Flowfrom("&amp;SUBSTITUTE('Network Data'!B94," ","")&amp;") - "&amp;SUBSTITUTE('Network Data'!B94," ","")&amp;"_EX", IF(AND('Network Data'!$C$6=1,'Network Data'!$C$7=1,'Network Data'!C94 = 0,'Network Data'!D94 = 0,'Network Data'!G94&gt;0,'Network Data'!F94=0),SUBSTITUTE('Network Data'!B94," ","")&amp;"_P"&amp;" = Flowfrom("&amp;SUBSTITUTE('Network Data'!B94," ","")&amp;") - "&amp;SUBSTITUTE('Network Data'!B94," ","")&amp;"_R"&amp;" - "&amp;SUBSTITUTE('Network Data'!B94," ","")&amp;"_U", IF(AND('Network Data'!$C$6=0,'Network Data'!$C$7=0,'Network Data'!C94 = 0,'Network Data'!D94 = 0,'Network Data'!G94&gt;0,'Network Data'!F94=0),SUBSTITUTE('Network Data'!B94," ","")&amp;"_P"&amp;" = Flowfrom("&amp;SUBSTITUTE('Network Data'!B94," ","")&amp;") ", ""))))))))))))))</f>
        <v/>
      </c>
      <c r="BD88" t="str">
        <f>IF(AND('Network Data'!$C$6=1,'Network Data'!$C$7=1,'Network Data'!C94 = 0, 'Network Data'!D94=1,'Network Data'!F94=1,'Network Data'!G94&gt;0), SUBSTITUTE('Network Data'!B94," ","")&amp;"_U"&amp;" = Flowto("&amp;SUBSTITUTE('Network Data'!B94," ","")&amp;") - "&amp;SUBSTITUTE('Network Data'!B94," ","")&amp;"_NPP"&amp;" - "&amp;SUBSTITUTE('Network Data'!B94," ","")&amp;"_R"&amp;" - "&amp;SUBSTITUTE('Network Data'!B94," ","")&amp;"_EX", IF(AND('Network Data'!$C$6=0,'Network Data'!$C$7=1,'Network Data'!C94 = 0, 'Network Data'!D94=1,'Network Data'!F94=1,'Network Data'!G94&gt;0), SUBSTITUTE('Network Data'!B94," ","")&amp;"_U"&amp;" = Flowto("&amp;SUBSTITUTE('Network Data'!B94," ","")&amp;") - "&amp;SUBSTITUTE('Network Data'!B94," ","")&amp;"_P"&amp;" - "&amp;SUBSTITUTE('Network Data'!B94," ","")&amp;"_EX", IF(AND('Network Data'!$C$6=0,'Network Data'!$C$7=1,'Network Data'!C94 = 0, 'Network Data'!D94=1,'Network Data'!F94=0,'Network Data'!G94&gt;0), SUBSTITUTE('Network Data'!B94," ","")&amp;"_U"&amp;" = Flowto("&amp;SUBSTITUTE('Network Data'!B94," ","")&amp;") - "&amp;SUBSTITUTE('Network Data'!B94," ","")&amp;"_P",IF(AND('Network Data'!$C$6=1,'Network Data'!$C$7=1,'Network Data'!C94 = 0, 'Network Data'!D94=0,'Network Data'!F94=1,'Network Data'!G94&gt;0), SUBSTITUTE('Network Data'!B94," ","")&amp;"_U"&amp;" = Flowto("&amp;SUBSTITUTE('Network Data'!B94," ","")&amp;") - "&amp;SUBSTITUTE('Network Data'!B94," ","")&amp;"_P"&amp;" - "&amp;SUBSTITUTE('Network Data'!B94," ","")&amp;"_R"&amp;" - "&amp;SUBSTITUTE('Network Data'!B94," ","")&amp;"_EX", IF(AND('Network Data'!$C$6=0,'Network Data'!$C$7=1,'Network Data'!C94 = 0, 'Network Data'!D94=0,'Network Data'!F94=1,'Network Data'!G94&gt;0), SUBSTITUTE('Network Data'!B94," ","")&amp;"_U"&amp;" = Flowto("&amp;SUBSTITUTE('Network Data'!B94," ","")&amp;") - "&amp;SUBSTITUTE('Network Data'!B94," ","")&amp;"_P"&amp;" - "&amp;SUBSTITUTE('Network Data'!B94," ","")&amp;"_EX", IF(AND('Network Data'!$C$6=0,'Network Data'!$C$7=1,'Network Data'!C94 = 0, 'Network Data'!D94=0,'Network Data'!F94=0,'Network Data'!G94&gt;0), SUBSTITUTE('Network Data'!B94," ","")&amp;"_U"&amp;" = Flowto("&amp;SUBSTITUTE('Network Data'!B94," ","")&amp;") - "&amp;SUBSTITUTE('Network Data'!B94," ","")&amp;"_P",IF(AND('Network Data'!$C$6=1,'Network Data'!$C$7=1,'Network Data'!C94 = 0, 'Network Data'!D94=0,'Network Data'!F94=0,'Network Data'!G94&gt;0), SUBSTITUTE('Network Data'!B94," ","")&amp;"_U"&amp;" = Flowto("&amp;SUBSTITUTE('Network Data'!B94," ","")&amp;") - "&amp;SUBSTITUTE('Network Data'!B94," ","")&amp;"_P - "&amp;SUBSTITUTE('Network Data'!B94," ","")&amp;"_R","")))))))</f>
        <v/>
      </c>
      <c r="BH88" t="str">
        <f>IF(AND('Network Data'!$C$6 = 1, 'Network Data'!C94 = 0, 'Network Data'!D94 = 0,'Network Data'!G94 &gt; 0, 'Network Data'!T94 &gt; 0),SUBSTITUTE('Network Data'!B94," ","")&amp;"_AE"&amp;" = "&amp;SUBSTITUTE('Network Data'!B94," ","")&amp;"_P"&amp;" + "&amp;SUBSTITUTE('Network Data'!B94," ","")&amp;"_R", IF(AND('Network Data'!$C$6 = 0, 'Network Data'!C94 = 0, 'Network Data'!D94 = 0,'Network Data'!G94 &gt; 0, 'Network Data'!T94 &gt; 0),SUBSTITUTE('Network Data'!B94," ","")&amp;" = "&amp;SUBSTITUTE('Network Data'!B94," ","")&amp;"_P",IF(AND('Network Data'!$C$6 = 1, 'Network Data'!C94 = 0, 'Network Data'!D94 = 0,'Network Data'!G94 &gt; 0, 'Network Data'!U94 &gt; 0),SUBSTITUTE('Network Data'!B94," ","")&amp;"_AE"&amp;" = "&amp;SUBSTITUTE('Network Data'!B94," ","")&amp;"_P"&amp;" + "&amp;SUBSTITUTE('Network Data'!B94," ","")&amp;"_R", IF(AND('Network Data'!$C$6 = 0, 'Network Data'!C94 = 0, 'Network Data'!D94 = 0,'Network Data'!G94 &gt; 0, 'Network Data'!U94 &gt; 0),SUBSTITUTE('Network Data'!B94," ","")&amp;" = "&amp;SUBSTITUTE('Network Data'!B94," ","")&amp;"_P",""))))</f>
        <v/>
      </c>
      <c r="BL88" t="str">
        <f xml:space="preserve"> IF('Network Data'!W94 &gt; 0, 'Network Data'!W94, "")</f>
        <v/>
      </c>
      <c r="BR88" t="str">
        <f>IF('Network Data'!V94&gt;0,SUBSTITUTE('Network Data'!V94, ",",""),"")</f>
        <v/>
      </c>
      <c r="BZ88" t="str">
        <f>IF(AND('Network Data'!$C$6=1,'Network Data'!C94=0,'Network Data'!D94=1,'Network Data'!G94&gt;0),SUBSTITUTE('Network Data'!B94," ","")&amp;"_GPP: CO2 -&gt; "&amp;SUBSTITUTE('Network Data'!B94," ",""),"")</f>
        <v/>
      </c>
      <c r="CB88" s="98"/>
      <c r="CD88" t="str">
        <f>IF(AND('Network Data'!$C$6 = 1,'Network Data'!C94 = 0, 'Network Data'!D94 = 1, 'Network Data'!G94 &gt; 0), SUBSTITUTE('Network Data'!B94, " ", "")&amp;"_R: "&amp;SUBSTITUTE('Network Data'!B94, " ", "")&amp;" -&gt; CO2", "")</f>
        <v/>
      </c>
      <c r="CE88" t="str">
        <f>IF(AND('Network Data'!$C$6 = 1,'Network Data'!C94 = 0, 'Network Data'!D94 = 0, 'Network Data'!G94 &gt; 0), SUBSTITUTE('Network Data'!B94, " ", "")&amp;"_R: "&amp;SUBSTITUTE('Network Data'!B94, " ", "")&amp;" -&gt; CO2", "")</f>
        <v/>
      </c>
      <c r="CG88" s="98"/>
      <c r="CI88" t="str">
        <f>IF(AND('Network Data'!C94 = 1, 'Network Data'!E94 = 1, 'Network Data'!G94 &gt; 0), SUBSTITUTE('Network Data'!B94, " ", "")&amp;"NLNode_IN: "&amp;SUBSTITUTE('Network Data'!B94, " ", "")&amp;"NLNodeInput -&gt; "&amp;SUBSTITUTE('Network Data'!B94, ",", "")&amp;"NLNode", IF(AND('Network Data'!C94 = 0, 'Network Data'!E94 = 1, 'Network Data'!G94 &gt; 0), SUBSTITUTE('Network Data'!B94, " ", "")&amp;"_IN: "&amp;SUBSTITUTE('Network Data'!B94, " ", "")&amp;"Input -&gt; "&amp;SUBSTITUTE('Network Data'!B94, ",", ""),""))</f>
        <v/>
      </c>
      <c r="CK88" s="98"/>
      <c r="CM88" t="str">
        <f>IF(AND('Network Data'!C94 = 1, 'Network Data'!F94 = 1, 'Network Data'!G94 &gt; 0), SUBSTITUTE('Network Data'!B94, " ", "")&amp;"NLNode_EX: "&amp;SUBSTITUTE('Network Data'!B94, " ", "")&amp;"NLNode -&gt; "&amp;SUBSTITUTE('Network Data'!B94, ",", "")&amp;"NLNodeExport", IF(AND('Network Data'!C94 = 0, 'Network Data'!F94 = 1, 'Network Data'!G94 &gt; 0), SUBSTITUTE('Network Data'!B94, " ", "")&amp;"_EX: "&amp;SUBSTITUTE('Network Data'!B94, " ", "")&amp;" -&gt; "&amp;SUBSTITUTE('Network Data'!B94, ",", "")&amp;"Export",""))</f>
        <v/>
      </c>
      <c r="CP88" t="str">
        <f>IF(AND('Network Data'!$C$6=1, 'Network Data'!C94=0,'Network Data'!D94=1,'Network Data'!G94&gt;0, 'Network Data'!L94&gt;0), SUBSTITUTE('Network Data'!B94," ",".")&amp;"_GPP &gt; "&amp;SUBSTITUTE('Network Data'!L94," ","."), IF(AND('Network Data'!$C$6=1, 'Network Data'!C94=0,'Network Data'!D94=0,'Network Data'!G94&gt;0, 'Network Data'!L94&gt;0), SUBSTITUTE('Network Data'!B94," ",".")&amp;"Q &gt; "&amp;SUBSTITUTE('Network Data'!L94," ","."), IF(AND('Network Data'!$C$6=0, 'Network Data'!C94=0,'Network Data'!D94=0,'Network Data'!G94&gt;0, 'Network Data'!L94&gt;0), SUBSTITUTE('Network Data'!B94," ",".")&amp;"Q &gt; "&amp;SUBSTITUTE('Network Data'!L94," ","."),"")))</f>
        <v/>
      </c>
      <c r="CQ88" t="str">
        <f>IF(AND('Network Data'!$C$6=1, 'Network Data'!C94=0,'Network Data'!D94=0,'Network Data'!G94&gt;0, 'Network Data'!L94&gt;0), SUBSTITUTE('Network Data'!B94," ",".")&amp;"Q &gt; "&amp;SUBSTITUTE('Network Data'!L94," ","."), IF(AND('Network Data'!$C$6=0, 'Network Data'!C94=0,'Network Data'!D94=0,'Network Data'!G94&gt;0, 'Network Data'!L94&gt;0), SUBSTITUTE('Network Data'!B94," ",".")&amp;"Q &gt; "&amp;SUBSTITUTE('Network Data'!L94," ","."),""))</f>
        <v/>
      </c>
      <c r="CR88" t="str">
        <f>IF(AND('Network Data'!$C$6=1, 'Network Data'!C94=0,'Network Data'!D94=1,'Network Data'!G94&gt;0, 'Network Data'!M94&gt;0), SUBSTITUTE('Network Data'!B94," ",".")&amp;"_GPP &lt; "&amp;SUBSTITUTE('Network Data'!M94," ","."),"")</f>
        <v/>
      </c>
      <c r="CS88" t="str">
        <f>IF(AND('Network Data'!$C$6=1, 'Network Data'!C94=0,'Network Data'!D94=0,'Network Data'!G94&gt;0, 'Network Data'!M94&gt;0), SUBSTITUTE('Network Data'!B94," ",".")&amp;"Q &lt; "&amp;SUBSTITUTE('Network Data'!M94," ","."),IF(AND('Network Data'!$C$6=0, 'Network Data'!C94=0,'Network Data'!D94=0,'Network Data'!G94&gt;0, 'Network Data'!M94&gt;0), SUBSTITUTE('Network Data'!B94," ",".")&amp;"Q &lt; "&amp;SUBSTITUTE('Network Data'!M94," ","."),""))</f>
        <v/>
      </c>
      <c r="CT88" t="str">
        <f>IF('Network Data'!M94&lt;'Network Data'!L94, "Warning, incompatible constraint", "" )</f>
        <v/>
      </c>
      <c r="CU88" t="str">
        <f>IF(AND('Network Data'!$C$6=1, 'Network Data'!C94 = 0, 'Network Data'!D94 = 1, 'Network Data'!G94 &gt; 0, 'Network Data'!N94&gt;0), SUBSTITUTE('Network Data'!B94, " ", ".")&amp;"_NPP"&amp;" &gt; "&amp;SUBSTITUTE('Network Data'!N94, ",","."), "")</f>
        <v/>
      </c>
      <c r="CV88" t="str">
        <f>IF(AND('Network Data'!$C$6=1, 'Network Data'!C94 = 0, 'Network Data'!D94 = 0, 'Network Data'!G94 &gt; 0, 'Network Data'!N94&gt;0), SUBSTITUTE('Network Data'!B94, " ", ".")&amp;"_P"&amp;" &gt; "&amp;SUBSTITUTE('Network Data'!N94, ",","."), IF(AND('Network Data'!$C$6=0, 'Network Data'!C94 = 0, 'Network Data'!G94 &gt; 0, 'Network Data'!N94&gt;0), SUBSTITUTE('Network Data'!B94, " ", ".")&amp;"_P"&amp;" &gt; "&amp;SUBSTITUTE('Network Data'!N94, ",","."),""))</f>
        <v/>
      </c>
      <c r="CW88" t="str">
        <f>IF(AND('Network Data'!$C$6=1, 'Network Data'!C94 = 0, 'Network Data'!D94 = 1, 'Network Data'!G94 &gt; 0, 'Network Data'!O94&gt;0), SUBSTITUTE('Network Data'!B94, " ", ".")&amp;"_NPP"&amp;" &lt; "&amp;SUBSTITUTE('Network Data'!O94, ",","."), "")</f>
        <v/>
      </c>
      <c r="CX88" t="str">
        <f>IF(AND('Network Data'!$C$6=1, 'Network Data'!C94 = 0, 'Network Data'!D94 = 0, 'Network Data'!G94 &gt; 0, 'Network Data'!O94&gt;0), SUBSTITUTE('Network Data'!B94, " ", ".")&amp;"_P"&amp;" &lt; "&amp;SUBSTITUTE('Network Data'!O94, ",","."), IF(AND('Network Data'!$C$6=0, 'Network Data'!C94 = 0, 'Network Data'!G94 &gt; 0, 'Network Data'!O94&gt;0), SUBSTITUTE('Network Data'!B94, " ", ".")&amp;"_P"&amp;" &lt; "&amp;SUBSTITUTE('Network Data'!O94, ",","."),""))</f>
        <v/>
      </c>
      <c r="CY88" t="str">
        <f>IF('Network Data'!O94&lt;'Network Data'!N94, "Warning, incompatible constraint", "" )</f>
        <v/>
      </c>
      <c r="CZ88" t="str">
        <f>IF(AND('Network Data'!$C$6 = 1, 'Network Data'!C94 = 0, 'Network Data'!D94 = 1, 'Network Data'!G94 &gt; 0, 'Network Data'!P94 &gt; 0), SUBSTITUTE('Network Data'!B94, " ", ".")&amp;"_R &gt; "&amp;SUBSTITUTE('Network Data'!P94, ",","."),"")</f>
        <v/>
      </c>
      <c r="DA88" t="str">
        <f>IF(AND('Network Data'!$C$6 = 1, 'Network Data'!C94 = 0, 'Network Data'!D94 = 0, 'Network Data'!G94 &gt; 0, 'Network Data'!P94 &gt; 0), SUBSTITUTE('Network Data'!B94, " ", ".")&amp;"_R &gt; "&amp;SUBSTITUTE('Network Data'!P94, ",","."),"")</f>
        <v/>
      </c>
      <c r="DB88" t="str">
        <f>IF(AND('Network Data'!$C$6 = 1, 'Network Data'!C94 = 0, 'Network Data'!D94 = 1, 'Network Data'!G94 &gt; 0, 'Network Data'!Q94 &gt; 0), SUBSTITUTE('Network Data'!B94, " ", ".")&amp;"_R &lt; "&amp;SUBSTITUTE('Network Data'!Q94, ",","."),"")</f>
        <v/>
      </c>
      <c r="DC88" t="str">
        <f>IF(AND('Network Data'!$C$6 = 1, 'Network Data'!C94 = 0, 'Network Data'!D94 = 0, 'Network Data'!G94 &gt; 0, 'Network Data'!Q94 &gt; 0), SUBSTITUTE('Network Data'!B94, " ", ".")&amp;"_R &lt; "&amp;SUBSTITUTE('Network Data'!Q94, ",","."),"")</f>
        <v/>
      </c>
      <c r="DD88" t="str">
        <f>IF(AND('Network Data'!$C$7 = 1, 'Network Data'!C94 = 0, 'Network Data'!D94 =1, 'Network Data'!G94 &gt; 0, 'Network Data'!R94 &gt; 0), SUBSTITUTE('Network Data'!B94, ",",".")&amp;"_U &gt; "&amp;SUBSTITUTE('Network Data'!R94, ",","."),"")</f>
        <v/>
      </c>
      <c r="DE88" t="str">
        <f>IF(AND('Network Data'!$C$7 = 1, 'Network Data'!C94 = 0, 'Network Data'!D94 =0, 'Network Data'!G94 &gt; 0, 'Network Data'!R94 &gt; 0), SUBSTITUTE('Network Data'!B94, ",",".")&amp;"_U &gt; "&amp;SUBSTITUTE('Network Data'!R94, ",","."),"")</f>
        <v/>
      </c>
      <c r="DF88" t="str">
        <f>IF(AND('Network Data'!$C$7 = 1, 'Network Data'!C94 = 0, 'Network Data'!D94 = 1, 'Network Data'!G94 &gt; 0, 'Network Data'!S94 &gt; 0), SUBSTITUTE('Network Data'!B94, ",",".")&amp;"_U &lt; "&amp;SUBSTITUTE('Network Data'!S94, ",","."),"")</f>
        <v/>
      </c>
      <c r="DG88" t="str">
        <f>IF(AND('Network Data'!$C$7 = 1, 'Network Data'!C94 = 0, 'Network Data'!D94 = 0, 'Network Data'!G94 &gt; 0, 'Network Data'!S94 &gt; 0), SUBSTITUTE('Network Data'!B94, ",",".")&amp;"_U &lt; "&amp;SUBSTITUTE('Network Data'!S94, ",","."),"")</f>
        <v/>
      </c>
      <c r="DJ88" t="str">
        <f>IF(AND('Network Data'!C94 = 0, 'Network Data'!E94 = 1,'Network Data'!G94 &gt; 0, 'Network Data'!H94 &gt; 0), SUBSTITUTE('Network Data'!B94, " ", ".")&amp;"_IN &gt; "&amp;SUBSTITUTE('Network Data'!H94,",","."), IF(AND('Network Data'!C94 = 1, 'Network Data'!E94 = 1,'Network Data'!G94 &gt; 0, 'Network Data'!H94 &gt; 0), SUBSTITUTE('Network Data'!B94, " ", ".")&amp;"NLNode_IN &gt; "&amp;SUBSTITUTE('Network Data'!H94,",","."), ""))</f>
        <v/>
      </c>
      <c r="DL88" t="str">
        <f>IF(AND('Network Data'!C94 = 0, 'Network Data'!E94 = 1,'Network Data'!G94 &gt; 0, 'Network Data'!I94 &gt; 0), SUBSTITUTE('Network Data'!B94, " ", ".")&amp;"_IN &lt; "&amp;SUBSTITUTE('Network Data'!I94,",","."), IF(AND('Network Data'!C94 = 1, 'Network Data'!E94 = 1,'Network Data'!G94 &gt; 0, 'Network Data'!H94 &gt; 0), SUBSTITUTE('Network Data'!B94, " ", ".")&amp;"NLNode_IN &lt; "&amp;SUBSTITUTE('Network Data'!I94,",","."), ""))</f>
        <v/>
      </c>
      <c r="DP88" t="str">
        <f>IF(AND('Network Data'!C94 = 0, 'Network Data'!F94 = 1,'Network Data'!G94 &gt; 0, 'Network Data'!J94 &gt; 0), SUBSTITUTE('Network Data'!B94, " ", ".")&amp;"_EX &gt; "&amp;SUBSTITUTE('Network Data'!J94,",","."), IF(AND('Network Data'!C94 = 1, 'Network Data'!F94 = 1,'Network Data'!G94 &gt; 0, 'Network Data'!J94 &gt; 0), SUBSTITUTE('Network Data'!B94, " ", ".")&amp;"NLNode_EX &gt; "&amp;SUBSTITUTE('Network Data'!J94,",","."), ""))</f>
        <v/>
      </c>
      <c r="DR88" t="str">
        <f>IF(AND('Network Data'!C94 = 0, 'Network Data'!F94 = 1,'Network Data'!G94 &gt; 0, 'Network Data'!K94 &gt; 0), SUBSTITUTE('Network Data'!B94, " ", ".")&amp;"_EX &lt; "&amp;SUBSTITUTE('Network Data'!K94,",","."), IF(AND('Network Data'!C94 = 1, 'Network Data'!F94 = 1,'Network Data'!G94 &gt; 0, 'Network Data'!K94 &gt; 0), SUBSTITUTE('Network Data'!B94, " ", ".")&amp;"NLNode_EX &lt; "&amp;SUBSTITUTE('Network Data'!K94,",","."), ""))</f>
        <v/>
      </c>
      <c r="DV88" t="str">
        <f>IF(AND('Network Data'!C94=0, 'Network Data'!D94=0, 'Network Data'!G94&gt;0, 'Network Data'!T94&gt;0), SUBSTITUTE('Network Data'!B94," ",".")&amp;"_AE &gt; "&amp;SUBSTITUTE('Network Data'!T94,",","."),"")</f>
        <v/>
      </c>
      <c r="DW88" t="str">
        <f>IF(AND('Network Data'!C94=0, 'Network Data'!D94=0, 'Network Data'!G94&gt;0, 'Network Data'!U94&gt;0), SUBSTITUTE('Network Data'!B94," ",".")&amp;"_AE &lt; "&amp;SUBSTITUTE('Network Data'!U94,",","."),"")</f>
        <v/>
      </c>
      <c r="EA88" t="str">
        <f>IF(AND('Network Data'!X94 &gt;0), 'Network Data'!X94, "")</f>
        <v/>
      </c>
      <c r="EB88" s="22"/>
      <c r="EC88" s="22"/>
      <c r="FD88"/>
      <c r="FE88"/>
      <c r="FF88"/>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row>
    <row r="89" spans="1:218" x14ac:dyDescent="0.3">
      <c r="A89" s="7">
        <v>84</v>
      </c>
      <c r="B89" t="str">
        <f>IF(AND('Network Data'!C95 = 0, 'Network Data'!G95 &gt;0), SUBSTITUTE('Network Data'!B95, " ", ""), IF(AND('Network Data'!C95 = 1, 'Network Data'!G95 &gt; 0), SUBSTITUTE('Network Data'!B95&amp;"NLNode", " ",""), ""))</f>
        <v/>
      </c>
      <c r="H89" s="98"/>
      <c r="AE89" t="str">
        <f>IF(AND('Network Data'!C95 = 0, 'Network Data'!G95 &gt;0), SUBSTITUTE('Network Data'!B95, " ", "")&amp;" = "&amp;SUBSTITUTE('Network Data'!G95, ",", "."), "")</f>
        <v/>
      </c>
      <c r="AF89" t="str">
        <f>IF(AND('Network Data'!C95 = 1, 'Network Data'!G95 &gt;0), SUBSTITUTE('Network Data'!B95, " ", "")&amp;"NLNode"&amp;" = "&amp;SUBSTITUTE('Network Data'!G95, ",", "."), "")</f>
        <v/>
      </c>
      <c r="AM89" t="str">
        <f>IF(AND('Network Data'!C95 = 0, 'Network Data'!G95 &gt; 0, 'Network Data'!E95 = 1), SUBSTITUTE('Network Data'!B95, " ", "")&amp;"Input", IF(AND('Network Data'!C95 = 1, 'Network Data'!G95 &gt; 0, 'Network Data'!E95 = 1), SUBSTITUTE('Network Data'!B95, " ", "")&amp;"NLNodeInput",""))</f>
        <v/>
      </c>
      <c r="AN89" t="str">
        <f>IF(AND('Network Data'!C95 = 0, 'Network Data'!G95 &gt; 0, 'Network Data'!F95 = 1), SUBSTITUTE('Network Data'!B95, " ", "")&amp;"Export", IF(AND('Network Data'!C95 = 1, 'Network Data'!G95 &gt; 0, 'Network Data'!F95 = 1), SUBSTITUTE('Network Data'!B95, " ", "")&amp;"NLNodeExport",""))</f>
        <v/>
      </c>
      <c r="AV89" t="str">
        <f>IF(AND('Network Data'!$C$6=1, 'Network Data'!C95 = 0, 'Network Data'!D95=1,'Network Data'!G95&gt;0,'Network Data'!E95=1), SUBSTITUTE('Network Data'!B95," ","")&amp;"_GPP"&amp;" = "&amp;"Flowto("&amp;SUBSTITUTE('Network Data'!B95," ","")&amp;")"&amp;" - "&amp;SUBSTITUTE('Network Data'!B95," ","")&amp;"_IN", IF(AND('Network Data'!$C$6=1, 'Network Data'!C95 = 0, 'Network Data'!D95=1,'Network Data'!G95&gt;0,'Network Data'!E95=0), SUBSTITUTE('Network Data'!B95," ","")&amp;"_GPP"&amp;" = "&amp;"Flowto("&amp;SUBSTITUTE('Network Data'!B95," ","")&amp;")", IF(OR('Network Data'!$C$6=1, 'Network Data'!$C$6=0), IF(AND('Network Data'!C95 = 0,'Network Data'!G95&gt;0,'Network Data'!E95=1), SUBSTITUTE('Network Data'!B95," ","")&amp;"_Q"&amp;" = "&amp;"Flowto("&amp;SUBSTITUTE('Network Data'!B95," ","")&amp;")"&amp;" - "&amp;SUBSTITUTE('Network Data'!B95," ","")&amp;"_IN", IF(AND('Network Data'!C95 = 0,'Network Data'!G95&gt;0,'Network Data'!E95=0), SUBSTITUTE('Network Data'!B95," ","")&amp;"_Q"&amp;" = "&amp;"Flowto("&amp;SUBSTITUTE('Network Data'!B95," ","")&amp;")","")))))</f>
        <v/>
      </c>
      <c r="AZ89" t="str">
        <f>IF(AND('Network Data'!$C$6=1,'Network Data'!$C$7=1,'Network Data'!C95 = 0,'Network Data'!D95 = 1,'Network Data'!G95&gt;0,'Network Data'!F95=1),SUBSTITUTE('Network Data'!B95," ","")&amp;"_NPP"&amp;" = Flowfrom("&amp;SUBSTITUTE('Network Data'!B95," ","")&amp;") - "&amp;SUBSTITUTE('Network Data'!B95," ","")&amp;"_R"&amp;" - "&amp;SUBSTITUTE('Network Data'!B95," ","")&amp;"_U"&amp;" - "&amp;SUBSTITUTE('Network Data'!B95," ","")&amp;"_EX", IF(AND('Network Data'!$C$6=1,'Network Data'!$C$7=0,'Network Data'!C95 = 0,'Network Data'!D95 = 1,'Network Data'!G95&gt;0,'Network Data'!F95=1),SUBSTITUTE('Network Data'!B95," ","")&amp;"_NPP"&amp;" = Flowfrom("&amp;SUBSTITUTE('Network Data'!B95," ","")&amp;") - "&amp;SUBSTITUTE('Network Data'!B95," ","")&amp;"_R - "&amp;SUBSTITUTE('Network Data'!B95," ","")&amp;"_EX", IF(AND('Network Data'!$C$6=0,'Network Data'!$C$7=1,'Network Data'!C95 = 0,'Network Data'!D95 = 1,'Network Data'!G95&gt;0,'Network Data'!F95=0),SUBSTITUTE('Network Data'!B95," ","")&amp;"_NPP"&amp;" = Flowfrom("&amp;SUBSTITUTE('Network Data'!B95," ","")&amp;") - "&amp;SUBSTITUTE('Network Data'!B95," ","")&amp;"_U - "&amp;SUBSTITUTE('Network Data'!B95," ","")&amp;"_EX", IF(AND('Network Data'!$C$6=1,'Network Data'!$C$7=0,'Network Data'!C95 = 0,'Network Data'!D95 = 1,'Network Data'!G95&gt;0,'Network Data'!F95=0),SUBSTITUTE('Network Data'!B95," ","")&amp;"_NPP"&amp;" = Flowfrom("&amp;SUBSTITUTE('Network Data'!B95," ","")&amp;") - "&amp;SUBSTITUTE('Network Data'!B95," ","")&amp;"_R", IF(AND('Network Data'!$C$6=0,'Network Data'!$C$7=0,'Network Data'!C95 = 0,'Network Data'!D95 = 1,'Network Data'!G95&gt;0,'Network Data'!F95=1),SUBSTITUTE('Network Data'!B95," ","")&amp;"_NPP"&amp;" = Flowfrom("&amp;SUBSTITUTE('Network Data'!B95," ","")&amp;") - "&amp;SUBSTITUTE('Network Data'!B95," ","")&amp;"_EX", IF(AND('Network Data'!$C$6=1,'Network Data'!$C$7=1,'Network Data'!C95 = 0,'Network Data'!D95 = 1,'Network Data'!G95&gt;0,'Network Data'!F95=0),SUBSTITUTE('Network Data'!B95," ","")&amp;"_NPP"&amp;" = Flowfrom("&amp;SUBSTITUTE('Network Data'!B95," ","")&amp;") - "&amp;SUBSTITUTE('Network Data'!B95," ","")&amp;"_R"&amp;" - "&amp;SUBSTITUTE('Network Data'!B95," ","")&amp;"_U", IF(AND('Network Data'!$C$6=0,'Network Data'!$C$7=0,'Network Data'!C95 = 0,'Network Data'!D95 = 1,'Network Data'!G95&gt;0,'Network Data'!F95=0),SUBSTITUTE('Network Data'!B95," ","")&amp;"_NPP"&amp;" = Flowfrom("&amp;SUBSTITUTE('Network Data'!B95," ","")&amp;") ", IF(AND('Network Data'!$C$6=1,'Network Data'!$C$7=1,'Network Data'!C95 = 0,'Network Data'!D95 = 0,'Network Data'!G95&gt;0,'Network Data'!F95=1),SUBSTITUTE('Network Data'!B95," ","")&amp;"_P"&amp;" = Flowfrom("&amp;SUBSTITUTE('Network Data'!B95," ","")&amp;") - "&amp;SUBSTITUTE('Network Data'!B95," ","")&amp;"_R"&amp;" - "&amp;SUBSTITUTE('Network Data'!B95," ","")&amp;"_U"&amp;" - "&amp;SUBSTITUTE('Network Data'!B95," ","")&amp;"_EX", IF(AND('Network Data'!$C$6=1,'Network Data'!$C$7=0,'Network Data'!C95 = 0,'Network Data'!D95 = 0,'Network Data'!G95&gt;0,'Network Data'!F95=1),SUBSTITUTE('Network Data'!B95," ","")&amp;"_P"&amp;" = Flowfrom("&amp;SUBSTITUTE('Network Data'!B95," ","")&amp;") - "&amp;SUBSTITUTE('Network Data'!B95," ","")&amp;"_R - "&amp;SUBSTITUTE('Network Data'!B95," ","")&amp;"_EX", IF(AND('Network Data'!$C$6=0,'Network Data'!$C$7=1,'Network Data'!C95 = 0,'Network Data'!D95 = 0,'Network Data'!G95&gt;0,'Network Data'!F95=0),SUBSTITUTE('Network Data'!B95," ","")&amp;"_P"&amp;" = Flowfrom("&amp;SUBSTITUTE('Network Data'!B95," ","")&amp;") - "&amp;SUBSTITUTE('Network Data'!B95," ","")&amp;"_U - "&amp;SUBSTITUTE('Network Data'!B95," ","")&amp;"_EX", IF(AND('Network Data'!$C$6=1,'Network Data'!$C$7=0,'Network Data'!C95 = 0,'Network Data'!D95 = 0,'Network Data'!G95&gt;0,'Network Data'!F95=0),SUBSTITUTE('Network Data'!B95," ","")&amp;"_P"&amp;" = Flowfrom("&amp;SUBSTITUTE('Network Data'!B95," ","")&amp;") - "&amp;SUBSTITUTE('Network Data'!B95," ","")&amp;"_R", IF(AND('Network Data'!$C$6=0,'Network Data'!$C$7=0,'Network Data'!C95 = 0,'Network Data'!D95 = 0,'Network Data'!G95&gt;0,'Network Data'!F95=1),SUBSTITUTE('Network Data'!B95," ","")&amp;"_P"&amp;" = Flowfrom("&amp;SUBSTITUTE('Network Data'!B95," ","")&amp;") - "&amp;SUBSTITUTE('Network Data'!B95," ","")&amp;"_EX", IF(AND('Network Data'!$C$6=1,'Network Data'!$C$7=1,'Network Data'!C95 = 0,'Network Data'!D95 = 0,'Network Data'!G95&gt;0,'Network Data'!F95=0),SUBSTITUTE('Network Data'!B95," ","")&amp;"_P"&amp;" = Flowfrom("&amp;SUBSTITUTE('Network Data'!B95," ","")&amp;") - "&amp;SUBSTITUTE('Network Data'!B95," ","")&amp;"_R"&amp;" - "&amp;SUBSTITUTE('Network Data'!B95," ","")&amp;"_U", IF(AND('Network Data'!$C$6=0,'Network Data'!$C$7=0,'Network Data'!C95 = 0,'Network Data'!D95 = 0,'Network Data'!G95&gt;0,'Network Data'!F95=0),SUBSTITUTE('Network Data'!B95," ","")&amp;"_P"&amp;" = Flowfrom("&amp;SUBSTITUTE('Network Data'!B95," ","")&amp;") ", ""))))))))))))))</f>
        <v/>
      </c>
      <c r="BD89" t="str">
        <f>IF(AND('Network Data'!$C$6=1,'Network Data'!$C$7=1,'Network Data'!C95 = 0, 'Network Data'!D95=1,'Network Data'!F95=1,'Network Data'!G95&gt;0), SUBSTITUTE('Network Data'!B95," ","")&amp;"_U"&amp;" = Flowto("&amp;SUBSTITUTE('Network Data'!B95," ","")&amp;") - "&amp;SUBSTITUTE('Network Data'!B95," ","")&amp;"_NPP"&amp;" - "&amp;SUBSTITUTE('Network Data'!B95," ","")&amp;"_R"&amp;" - "&amp;SUBSTITUTE('Network Data'!B95," ","")&amp;"_EX", IF(AND('Network Data'!$C$6=0,'Network Data'!$C$7=1,'Network Data'!C95 = 0, 'Network Data'!D95=1,'Network Data'!F95=1,'Network Data'!G95&gt;0), SUBSTITUTE('Network Data'!B95," ","")&amp;"_U"&amp;" = Flowto("&amp;SUBSTITUTE('Network Data'!B95," ","")&amp;") - "&amp;SUBSTITUTE('Network Data'!B95," ","")&amp;"_P"&amp;" - "&amp;SUBSTITUTE('Network Data'!B95," ","")&amp;"_EX", IF(AND('Network Data'!$C$6=0,'Network Data'!$C$7=1,'Network Data'!C95 = 0, 'Network Data'!D95=1,'Network Data'!F95=0,'Network Data'!G95&gt;0), SUBSTITUTE('Network Data'!B95," ","")&amp;"_U"&amp;" = Flowto("&amp;SUBSTITUTE('Network Data'!B95," ","")&amp;") - "&amp;SUBSTITUTE('Network Data'!B95," ","")&amp;"_P",IF(AND('Network Data'!$C$6=1,'Network Data'!$C$7=1,'Network Data'!C95 = 0, 'Network Data'!D95=0,'Network Data'!F95=1,'Network Data'!G95&gt;0), SUBSTITUTE('Network Data'!B95," ","")&amp;"_U"&amp;" = Flowto("&amp;SUBSTITUTE('Network Data'!B95," ","")&amp;") - "&amp;SUBSTITUTE('Network Data'!B95," ","")&amp;"_P"&amp;" - "&amp;SUBSTITUTE('Network Data'!B95," ","")&amp;"_R"&amp;" - "&amp;SUBSTITUTE('Network Data'!B95," ","")&amp;"_EX", IF(AND('Network Data'!$C$6=0,'Network Data'!$C$7=1,'Network Data'!C95 = 0, 'Network Data'!D95=0,'Network Data'!F95=1,'Network Data'!G95&gt;0), SUBSTITUTE('Network Data'!B95," ","")&amp;"_U"&amp;" = Flowto("&amp;SUBSTITUTE('Network Data'!B95," ","")&amp;") - "&amp;SUBSTITUTE('Network Data'!B95," ","")&amp;"_P"&amp;" - "&amp;SUBSTITUTE('Network Data'!B95," ","")&amp;"_EX", IF(AND('Network Data'!$C$6=0,'Network Data'!$C$7=1,'Network Data'!C95 = 0, 'Network Data'!D95=0,'Network Data'!F95=0,'Network Data'!G95&gt;0), SUBSTITUTE('Network Data'!B95," ","")&amp;"_U"&amp;" = Flowto("&amp;SUBSTITUTE('Network Data'!B95," ","")&amp;") - "&amp;SUBSTITUTE('Network Data'!B95," ","")&amp;"_P",IF(AND('Network Data'!$C$6=1,'Network Data'!$C$7=1,'Network Data'!C95 = 0, 'Network Data'!D95=0,'Network Data'!F95=0,'Network Data'!G95&gt;0), SUBSTITUTE('Network Data'!B95," ","")&amp;"_U"&amp;" = Flowto("&amp;SUBSTITUTE('Network Data'!B95," ","")&amp;") - "&amp;SUBSTITUTE('Network Data'!B95," ","")&amp;"_P - "&amp;SUBSTITUTE('Network Data'!B95," ","")&amp;"_R","")))))))</f>
        <v/>
      </c>
      <c r="BH89" t="str">
        <f>IF(AND('Network Data'!$C$6 = 1, 'Network Data'!C95 = 0, 'Network Data'!D95 = 0,'Network Data'!G95 &gt; 0, 'Network Data'!T95 &gt; 0),SUBSTITUTE('Network Data'!B95," ","")&amp;"_AE"&amp;" = "&amp;SUBSTITUTE('Network Data'!B95," ","")&amp;"_P"&amp;" + "&amp;SUBSTITUTE('Network Data'!B95," ","")&amp;"_R", IF(AND('Network Data'!$C$6 = 0, 'Network Data'!C95 = 0, 'Network Data'!D95 = 0,'Network Data'!G95 &gt; 0, 'Network Data'!T95 &gt; 0),SUBSTITUTE('Network Data'!B95," ","")&amp;" = "&amp;SUBSTITUTE('Network Data'!B95," ","")&amp;"_P",IF(AND('Network Data'!$C$6 = 1, 'Network Data'!C95 = 0, 'Network Data'!D95 = 0,'Network Data'!G95 &gt; 0, 'Network Data'!U95 &gt; 0),SUBSTITUTE('Network Data'!B95," ","")&amp;"_AE"&amp;" = "&amp;SUBSTITUTE('Network Data'!B95," ","")&amp;"_P"&amp;" + "&amp;SUBSTITUTE('Network Data'!B95," ","")&amp;"_R", IF(AND('Network Data'!$C$6 = 0, 'Network Data'!C95 = 0, 'Network Data'!D95 = 0,'Network Data'!G95 &gt; 0, 'Network Data'!U95 &gt; 0),SUBSTITUTE('Network Data'!B95," ","")&amp;" = "&amp;SUBSTITUTE('Network Data'!B95," ","")&amp;"_P",""))))</f>
        <v/>
      </c>
      <c r="BL89" t="str">
        <f xml:space="preserve"> IF('Network Data'!W95 &gt; 0, 'Network Data'!W95, "")</f>
        <v/>
      </c>
      <c r="BR89" t="str">
        <f>IF('Network Data'!V95&gt;0,SUBSTITUTE('Network Data'!V95, ",",""),"")</f>
        <v/>
      </c>
      <c r="BZ89" t="str">
        <f>IF(AND('Network Data'!$C$6=1,'Network Data'!C95=0,'Network Data'!D95=1,'Network Data'!G95&gt;0),SUBSTITUTE('Network Data'!B95," ","")&amp;"_GPP: CO2 -&gt; "&amp;SUBSTITUTE('Network Data'!B95," ",""),"")</f>
        <v/>
      </c>
      <c r="CB89" s="98"/>
      <c r="CD89" t="str">
        <f>IF(AND('Network Data'!$C$6 = 1,'Network Data'!C95 = 0, 'Network Data'!D95 = 1, 'Network Data'!G95 &gt; 0), SUBSTITUTE('Network Data'!B95, " ", "")&amp;"_R: "&amp;SUBSTITUTE('Network Data'!B95, " ", "")&amp;" -&gt; CO2", "")</f>
        <v/>
      </c>
      <c r="CE89" t="str">
        <f>IF(AND('Network Data'!$C$6 = 1,'Network Data'!C95 = 0, 'Network Data'!D95 = 0, 'Network Data'!G95 &gt; 0), SUBSTITUTE('Network Data'!B95, " ", "")&amp;"_R: "&amp;SUBSTITUTE('Network Data'!B95, " ", "")&amp;" -&gt; CO2", "")</f>
        <v/>
      </c>
      <c r="CG89" s="98"/>
      <c r="CI89" t="str">
        <f>IF(AND('Network Data'!C95 = 1, 'Network Data'!E95 = 1, 'Network Data'!G95 &gt; 0), SUBSTITUTE('Network Data'!B95, " ", "")&amp;"NLNode_IN: "&amp;SUBSTITUTE('Network Data'!B95, " ", "")&amp;"NLNodeInput -&gt; "&amp;SUBSTITUTE('Network Data'!B95, ",", "")&amp;"NLNode", IF(AND('Network Data'!C95 = 0, 'Network Data'!E95 = 1, 'Network Data'!G95 &gt; 0), SUBSTITUTE('Network Data'!B95, " ", "")&amp;"_IN: "&amp;SUBSTITUTE('Network Data'!B95, " ", "")&amp;"Input -&gt; "&amp;SUBSTITUTE('Network Data'!B95, ",", ""),""))</f>
        <v/>
      </c>
      <c r="CK89" s="98"/>
      <c r="CM89" t="str">
        <f>IF(AND('Network Data'!C95 = 1, 'Network Data'!F95 = 1, 'Network Data'!G95 &gt; 0), SUBSTITUTE('Network Data'!B95, " ", "")&amp;"NLNode_EX: "&amp;SUBSTITUTE('Network Data'!B95, " ", "")&amp;"NLNode -&gt; "&amp;SUBSTITUTE('Network Data'!B95, ",", "")&amp;"NLNodeExport", IF(AND('Network Data'!C95 = 0, 'Network Data'!F95 = 1, 'Network Data'!G95 &gt; 0), SUBSTITUTE('Network Data'!B95, " ", "")&amp;"_EX: "&amp;SUBSTITUTE('Network Data'!B95, " ", "")&amp;" -&gt; "&amp;SUBSTITUTE('Network Data'!B95, ",", "")&amp;"Export",""))</f>
        <v/>
      </c>
      <c r="CP89" t="str">
        <f>IF(AND('Network Data'!$C$6=1, 'Network Data'!C95=0,'Network Data'!D95=1,'Network Data'!G95&gt;0, 'Network Data'!L95&gt;0), SUBSTITUTE('Network Data'!B95," ",".")&amp;"_GPP &gt; "&amp;SUBSTITUTE('Network Data'!L95," ","."), IF(AND('Network Data'!$C$6=1, 'Network Data'!C95=0,'Network Data'!D95=0,'Network Data'!G95&gt;0, 'Network Data'!L95&gt;0), SUBSTITUTE('Network Data'!B95," ",".")&amp;"Q &gt; "&amp;SUBSTITUTE('Network Data'!L95," ","."), IF(AND('Network Data'!$C$6=0, 'Network Data'!C95=0,'Network Data'!D95=0,'Network Data'!G95&gt;0, 'Network Data'!L95&gt;0), SUBSTITUTE('Network Data'!B95," ",".")&amp;"Q &gt; "&amp;SUBSTITUTE('Network Data'!L95," ","."),"")))</f>
        <v/>
      </c>
      <c r="CQ89" t="str">
        <f>IF(AND('Network Data'!$C$6=1, 'Network Data'!C95=0,'Network Data'!D95=0,'Network Data'!G95&gt;0, 'Network Data'!L95&gt;0), SUBSTITUTE('Network Data'!B95," ",".")&amp;"Q &gt; "&amp;SUBSTITUTE('Network Data'!L95," ","."), IF(AND('Network Data'!$C$6=0, 'Network Data'!C95=0,'Network Data'!D95=0,'Network Data'!G95&gt;0, 'Network Data'!L95&gt;0), SUBSTITUTE('Network Data'!B95," ",".")&amp;"Q &gt; "&amp;SUBSTITUTE('Network Data'!L95," ","."),""))</f>
        <v/>
      </c>
      <c r="CR89" t="str">
        <f>IF(AND('Network Data'!$C$6=1, 'Network Data'!C95=0,'Network Data'!D95=1,'Network Data'!G95&gt;0, 'Network Data'!M95&gt;0), SUBSTITUTE('Network Data'!B95," ",".")&amp;"_GPP &lt; "&amp;SUBSTITUTE('Network Data'!M95," ","."),"")</f>
        <v/>
      </c>
      <c r="CS89" t="str">
        <f>IF(AND('Network Data'!$C$6=1, 'Network Data'!C95=0,'Network Data'!D95=0,'Network Data'!G95&gt;0, 'Network Data'!M95&gt;0), SUBSTITUTE('Network Data'!B95," ",".")&amp;"Q &lt; "&amp;SUBSTITUTE('Network Data'!M95," ","."),IF(AND('Network Data'!$C$6=0, 'Network Data'!C95=0,'Network Data'!D95=0,'Network Data'!G95&gt;0, 'Network Data'!M95&gt;0), SUBSTITUTE('Network Data'!B95," ",".")&amp;"Q &lt; "&amp;SUBSTITUTE('Network Data'!M95," ","."),""))</f>
        <v/>
      </c>
      <c r="CT89" t="str">
        <f>IF('Network Data'!M95&lt;'Network Data'!L95, "Warning, incompatible constraint", "" )</f>
        <v/>
      </c>
      <c r="CU89" t="str">
        <f>IF(AND('Network Data'!$C$6=1, 'Network Data'!C95 = 0, 'Network Data'!D95 = 1, 'Network Data'!G95 &gt; 0, 'Network Data'!N95&gt;0), SUBSTITUTE('Network Data'!B95, " ", ".")&amp;"_NPP"&amp;" &gt; "&amp;SUBSTITUTE('Network Data'!N95, ",","."), "")</f>
        <v/>
      </c>
      <c r="CV89" t="str">
        <f>IF(AND('Network Data'!$C$6=1, 'Network Data'!C95 = 0, 'Network Data'!D95 = 0, 'Network Data'!G95 &gt; 0, 'Network Data'!N95&gt;0), SUBSTITUTE('Network Data'!B95, " ", ".")&amp;"_P"&amp;" &gt; "&amp;SUBSTITUTE('Network Data'!N95, ",","."), IF(AND('Network Data'!$C$6=0, 'Network Data'!C95 = 0, 'Network Data'!G95 &gt; 0, 'Network Data'!N95&gt;0), SUBSTITUTE('Network Data'!B95, " ", ".")&amp;"_P"&amp;" &gt; "&amp;SUBSTITUTE('Network Data'!N95, ",","."),""))</f>
        <v/>
      </c>
      <c r="CW89" t="str">
        <f>IF(AND('Network Data'!$C$6=1, 'Network Data'!C95 = 0, 'Network Data'!D95 = 1, 'Network Data'!G95 &gt; 0, 'Network Data'!O95&gt;0), SUBSTITUTE('Network Data'!B95, " ", ".")&amp;"_NPP"&amp;" &lt; "&amp;SUBSTITUTE('Network Data'!O95, ",","."), "")</f>
        <v/>
      </c>
      <c r="CX89" t="str">
        <f>IF(AND('Network Data'!$C$6=1, 'Network Data'!C95 = 0, 'Network Data'!D95 = 0, 'Network Data'!G95 &gt; 0, 'Network Data'!O95&gt;0), SUBSTITUTE('Network Data'!B95, " ", ".")&amp;"_P"&amp;" &lt; "&amp;SUBSTITUTE('Network Data'!O95, ",","."), IF(AND('Network Data'!$C$6=0, 'Network Data'!C95 = 0, 'Network Data'!G95 &gt; 0, 'Network Data'!O95&gt;0), SUBSTITUTE('Network Data'!B95, " ", ".")&amp;"_P"&amp;" &lt; "&amp;SUBSTITUTE('Network Data'!O95, ",","."),""))</f>
        <v/>
      </c>
      <c r="CY89" t="str">
        <f>IF('Network Data'!O95&lt;'Network Data'!N95, "Warning, incompatible constraint", "" )</f>
        <v/>
      </c>
      <c r="CZ89" t="str">
        <f>IF(AND('Network Data'!$C$6 = 1, 'Network Data'!C95 = 0, 'Network Data'!D95 = 1, 'Network Data'!G95 &gt; 0, 'Network Data'!P95 &gt; 0), SUBSTITUTE('Network Data'!B95, " ", ".")&amp;"_R &gt; "&amp;SUBSTITUTE('Network Data'!P95, ",","."),"")</f>
        <v/>
      </c>
      <c r="DA89" t="str">
        <f>IF(AND('Network Data'!$C$6 = 1, 'Network Data'!C95 = 0, 'Network Data'!D95 = 0, 'Network Data'!G95 &gt; 0, 'Network Data'!P95 &gt; 0), SUBSTITUTE('Network Data'!B95, " ", ".")&amp;"_R &gt; "&amp;SUBSTITUTE('Network Data'!P95, ",","."),"")</f>
        <v/>
      </c>
      <c r="DB89" t="str">
        <f>IF(AND('Network Data'!$C$6 = 1, 'Network Data'!C95 = 0, 'Network Data'!D95 = 1, 'Network Data'!G95 &gt; 0, 'Network Data'!Q95 &gt; 0), SUBSTITUTE('Network Data'!B95, " ", ".")&amp;"_R &lt; "&amp;SUBSTITUTE('Network Data'!Q95, ",","."),"")</f>
        <v/>
      </c>
      <c r="DC89" t="str">
        <f>IF(AND('Network Data'!$C$6 = 1, 'Network Data'!C95 = 0, 'Network Data'!D95 = 0, 'Network Data'!G95 &gt; 0, 'Network Data'!Q95 &gt; 0), SUBSTITUTE('Network Data'!B95, " ", ".")&amp;"_R &lt; "&amp;SUBSTITUTE('Network Data'!Q95, ",","."),"")</f>
        <v/>
      </c>
      <c r="DD89" t="str">
        <f>IF(AND('Network Data'!$C$7 = 1, 'Network Data'!C95 = 0, 'Network Data'!D95 =1, 'Network Data'!G95 &gt; 0, 'Network Data'!R95 &gt; 0), SUBSTITUTE('Network Data'!B95, ",",".")&amp;"_U &gt; "&amp;SUBSTITUTE('Network Data'!R95, ",","."),"")</f>
        <v/>
      </c>
      <c r="DE89" t="str">
        <f>IF(AND('Network Data'!$C$7 = 1, 'Network Data'!C95 = 0, 'Network Data'!D95 =0, 'Network Data'!G95 &gt; 0, 'Network Data'!R95 &gt; 0), SUBSTITUTE('Network Data'!B95, ",",".")&amp;"_U &gt; "&amp;SUBSTITUTE('Network Data'!R95, ",","."),"")</f>
        <v/>
      </c>
      <c r="DF89" t="str">
        <f>IF(AND('Network Data'!$C$7 = 1, 'Network Data'!C95 = 0, 'Network Data'!D95 = 1, 'Network Data'!G95 &gt; 0, 'Network Data'!S95 &gt; 0), SUBSTITUTE('Network Data'!B95, ",",".")&amp;"_U &lt; "&amp;SUBSTITUTE('Network Data'!S95, ",","."),"")</f>
        <v/>
      </c>
      <c r="DG89" t="str">
        <f>IF(AND('Network Data'!$C$7 = 1, 'Network Data'!C95 = 0, 'Network Data'!D95 = 0, 'Network Data'!G95 &gt; 0, 'Network Data'!S95 &gt; 0), SUBSTITUTE('Network Data'!B95, ",",".")&amp;"_U &lt; "&amp;SUBSTITUTE('Network Data'!S95, ",","."),"")</f>
        <v/>
      </c>
      <c r="DJ89" t="str">
        <f>IF(AND('Network Data'!C95 = 0, 'Network Data'!E95 = 1,'Network Data'!G95 &gt; 0, 'Network Data'!H95 &gt; 0), SUBSTITUTE('Network Data'!B95, " ", ".")&amp;"_IN &gt; "&amp;SUBSTITUTE('Network Data'!H95,",","."), IF(AND('Network Data'!C95 = 1, 'Network Data'!E95 = 1,'Network Data'!G95 &gt; 0, 'Network Data'!H95 &gt; 0), SUBSTITUTE('Network Data'!B95, " ", ".")&amp;"NLNode_IN &gt; "&amp;SUBSTITUTE('Network Data'!H95,",","."), ""))</f>
        <v/>
      </c>
      <c r="DL89" t="str">
        <f>IF(AND('Network Data'!C95 = 0, 'Network Data'!E95 = 1,'Network Data'!G95 &gt; 0, 'Network Data'!I95 &gt; 0), SUBSTITUTE('Network Data'!B95, " ", ".")&amp;"_IN &lt; "&amp;SUBSTITUTE('Network Data'!I95,",","."), IF(AND('Network Data'!C95 = 1, 'Network Data'!E95 = 1,'Network Data'!G95 &gt; 0, 'Network Data'!H95 &gt; 0), SUBSTITUTE('Network Data'!B95, " ", ".")&amp;"NLNode_IN &lt; "&amp;SUBSTITUTE('Network Data'!I95,",","."), ""))</f>
        <v/>
      </c>
      <c r="DP89" t="str">
        <f>IF(AND('Network Data'!C95 = 0, 'Network Data'!F95 = 1,'Network Data'!G95 &gt; 0, 'Network Data'!J95 &gt; 0), SUBSTITUTE('Network Data'!B95, " ", ".")&amp;"_EX &gt; "&amp;SUBSTITUTE('Network Data'!J95,",","."), IF(AND('Network Data'!C95 = 1, 'Network Data'!F95 = 1,'Network Data'!G95 &gt; 0, 'Network Data'!J95 &gt; 0), SUBSTITUTE('Network Data'!B95, " ", ".")&amp;"NLNode_EX &gt; "&amp;SUBSTITUTE('Network Data'!J95,",","."), ""))</f>
        <v/>
      </c>
      <c r="DR89" t="str">
        <f>IF(AND('Network Data'!C95 = 0, 'Network Data'!F95 = 1,'Network Data'!G95 &gt; 0, 'Network Data'!K95 &gt; 0), SUBSTITUTE('Network Data'!B95, " ", ".")&amp;"_EX &lt; "&amp;SUBSTITUTE('Network Data'!K95,",","."), IF(AND('Network Data'!C95 = 1, 'Network Data'!F95 = 1,'Network Data'!G95 &gt; 0, 'Network Data'!K95 &gt; 0), SUBSTITUTE('Network Data'!B95, " ", ".")&amp;"NLNode_EX &lt; "&amp;SUBSTITUTE('Network Data'!K95,",","."), ""))</f>
        <v/>
      </c>
      <c r="DV89" t="str">
        <f>IF(AND('Network Data'!C95=0, 'Network Data'!D95=0, 'Network Data'!G95&gt;0, 'Network Data'!T95&gt;0), SUBSTITUTE('Network Data'!B95," ",".")&amp;"_AE &gt; "&amp;SUBSTITUTE('Network Data'!T95,",","."),"")</f>
        <v/>
      </c>
      <c r="DW89" t="str">
        <f>IF(AND('Network Data'!C95=0, 'Network Data'!D95=0, 'Network Data'!G95&gt;0, 'Network Data'!U95&gt;0), SUBSTITUTE('Network Data'!B95," ",".")&amp;"_AE &lt; "&amp;SUBSTITUTE('Network Data'!U95,",","."),"")</f>
        <v/>
      </c>
      <c r="EA89" t="str">
        <f>IF(AND('Network Data'!X95 &gt;0), 'Network Data'!X95, "")</f>
        <v/>
      </c>
      <c r="EB89" s="22"/>
      <c r="EC89" s="22"/>
      <c r="FD89"/>
      <c r="FE89"/>
      <c r="FF89"/>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row>
    <row r="90" spans="1:218" x14ac:dyDescent="0.3">
      <c r="A90" s="7">
        <v>85</v>
      </c>
      <c r="B90" t="str">
        <f>IF(AND('Network Data'!C96 = 0, 'Network Data'!G96 &gt;0), SUBSTITUTE('Network Data'!B96, " ", ""), IF(AND('Network Data'!C96 = 1, 'Network Data'!G96 &gt; 0), SUBSTITUTE('Network Data'!B96&amp;"NLNode", " ",""), ""))</f>
        <v/>
      </c>
      <c r="H90" s="98"/>
      <c r="AE90" t="str">
        <f>IF(AND('Network Data'!C96 = 0, 'Network Data'!G96 &gt;0), SUBSTITUTE('Network Data'!B96, " ", "")&amp;" = "&amp;SUBSTITUTE('Network Data'!G96, ",", "."), "")</f>
        <v/>
      </c>
      <c r="AF90" t="str">
        <f>IF(AND('Network Data'!C96 = 1, 'Network Data'!G96 &gt;0), SUBSTITUTE('Network Data'!B96, " ", "")&amp;"NLNode"&amp;" = "&amp;SUBSTITUTE('Network Data'!G96, ",", "."), "")</f>
        <v/>
      </c>
      <c r="AM90" t="str">
        <f>IF(AND('Network Data'!C96 = 0, 'Network Data'!G96 &gt; 0, 'Network Data'!E96 = 1), SUBSTITUTE('Network Data'!B96, " ", "")&amp;"Input", IF(AND('Network Data'!C96 = 1, 'Network Data'!G96 &gt; 0, 'Network Data'!E96 = 1), SUBSTITUTE('Network Data'!B96, " ", "")&amp;"NLNodeInput",""))</f>
        <v/>
      </c>
      <c r="AN90" t="str">
        <f>IF(AND('Network Data'!C96 = 0, 'Network Data'!G96 &gt; 0, 'Network Data'!F96 = 1), SUBSTITUTE('Network Data'!B96, " ", "")&amp;"Export", IF(AND('Network Data'!C96 = 1, 'Network Data'!G96 &gt; 0, 'Network Data'!F96 = 1), SUBSTITUTE('Network Data'!B96, " ", "")&amp;"NLNodeExport",""))</f>
        <v/>
      </c>
      <c r="AV90" t="str">
        <f>IF(AND('Network Data'!$C$6=1, 'Network Data'!C96 = 0, 'Network Data'!D96=1,'Network Data'!G96&gt;0,'Network Data'!E96=1), SUBSTITUTE('Network Data'!B96," ","")&amp;"_GPP"&amp;" = "&amp;"Flowto("&amp;SUBSTITUTE('Network Data'!B96," ","")&amp;")"&amp;" - "&amp;SUBSTITUTE('Network Data'!B96," ","")&amp;"_IN", IF(AND('Network Data'!$C$6=1, 'Network Data'!C96 = 0, 'Network Data'!D96=1,'Network Data'!G96&gt;0,'Network Data'!E96=0), SUBSTITUTE('Network Data'!B96," ","")&amp;"_GPP"&amp;" = "&amp;"Flowto("&amp;SUBSTITUTE('Network Data'!B96," ","")&amp;")", IF(OR('Network Data'!$C$6=1, 'Network Data'!$C$6=0), IF(AND('Network Data'!C96 = 0,'Network Data'!G96&gt;0,'Network Data'!E96=1), SUBSTITUTE('Network Data'!B96," ","")&amp;"_Q"&amp;" = "&amp;"Flowto("&amp;SUBSTITUTE('Network Data'!B96," ","")&amp;")"&amp;" - "&amp;SUBSTITUTE('Network Data'!B96," ","")&amp;"_IN", IF(AND('Network Data'!C96 = 0,'Network Data'!G96&gt;0,'Network Data'!E96=0), SUBSTITUTE('Network Data'!B96," ","")&amp;"_Q"&amp;" = "&amp;"Flowto("&amp;SUBSTITUTE('Network Data'!B96," ","")&amp;")","")))))</f>
        <v/>
      </c>
      <c r="AZ90" t="str">
        <f>IF(AND('Network Data'!$C$6=1,'Network Data'!$C$7=1,'Network Data'!C96 = 0,'Network Data'!D96 = 1,'Network Data'!G96&gt;0,'Network Data'!F96=1),SUBSTITUTE('Network Data'!B96," ","")&amp;"_NPP"&amp;" = Flowfrom("&amp;SUBSTITUTE('Network Data'!B96," ","")&amp;") - "&amp;SUBSTITUTE('Network Data'!B96," ","")&amp;"_R"&amp;" - "&amp;SUBSTITUTE('Network Data'!B96," ","")&amp;"_U"&amp;" - "&amp;SUBSTITUTE('Network Data'!B96," ","")&amp;"_EX", IF(AND('Network Data'!$C$6=1,'Network Data'!$C$7=0,'Network Data'!C96 = 0,'Network Data'!D96 = 1,'Network Data'!G96&gt;0,'Network Data'!F96=1),SUBSTITUTE('Network Data'!B96," ","")&amp;"_NPP"&amp;" = Flowfrom("&amp;SUBSTITUTE('Network Data'!B96," ","")&amp;") - "&amp;SUBSTITUTE('Network Data'!B96," ","")&amp;"_R - "&amp;SUBSTITUTE('Network Data'!B96," ","")&amp;"_EX", IF(AND('Network Data'!$C$6=0,'Network Data'!$C$7=1,'Network Data'!C96 = 0,'Network Data'!D96 = 1,'Network Data'!G96&gt;0,'Network Data'!F96=0),SUBSTITUTE('Network Data'!B96," ","")&amp;"_NPP"&amp;" = Flowfrom("&amp;SUBSTITUTE('Network Data'!B96," ","")&amp;") - "&amp;SUBSTITUTE('Network Data'!B96," ","")&amp;"_U - "&amp;SUBSTITUTE('Network Data'!B96," ","")&amp;"_EX", IF(AND('Network Data'!$C$6=1,'Network Data'!$C$7=0,'Network Data'!C96 = 0,'Network Data'!D96 = 1,'Network Data'!G96&gt;0,'Network Data'!F96=0),SUBSTITUTE('Network Data'!B96," ","")&amp;"_NPP"&amp;" = Flowfrom("&amp;SUBSTITUTE('Network Data'!B96," ","")&amp;") - "&amp;SUBSTITUTE('Network Data'!B96," ","")&amp;"_R", IF(AND('Network Data'!$C$6=0,'Network Data'!$C$7=0,'Network Data'!C96 = 0,'Network Data'!D96 = 1,'Network Data'!G96&gt;0,'Network Data'!F96=1),SUBSTITUTE('Network Data'!B96," ","")&amp;"_NPP"&amp;" = Flowfrom("&amp;SUBSTITUTE('Network Data'!B96," ","")&amp;") - "&amp;SUBSTITUTE('Network Data'!B96," ","")&amp;"_EX", IF(AND('Network Data'!$C$6=1,'Network Data'!$C$7=1,'Network Data'!C96 = 0,'Network Data'!D96 = 1,'Network Data'!G96&gt;0,'Network Data'!F96=0),SUBSTITUTE('Network Data'!B96," ","")&amp;"_NPP"&amp;" = Flowfrom("&amp;SUBSTITUTE('Network Data'!B96," ","")&amp;") - "&amp;SUBSTITUTE('Network Data'!B96," ","")&amp;"_R"&amp;" - "&amp;SUBSTITUTE('Network Data'!B96," ","")&amp;"_U", IF(AND('Network Data'!$C$6=0,'Network Data'!$C$7=0,'Network Data'!C96 = 0,'Network Data'!D96 = 1,'Network Data'!G96&gt;0,'Network Data'!F96=0),SUBSTITUTE('Network Data'!B96," ","")&amp;"_NPP"&amp;" = Flowfrom("&amp;SUBSTITUTE('Network Data'!B96," ","")&amp;") ", IF(AND('Network Data'!$C$6=1,'Network Data'!$C$7=1,'Network Data'!C96 = 0,'Network Data'!D96 = 0,'Network Data'!G96&gt;0,'Network Data'!F96=1),SUBSTITUTE('Network Data'!B96," ","")&amp;"_P"&amp;" = Flowfrom("&amp;SUBSTITUTE('Network Data'!B96," ","")&amp;") - "&amp;SUBSTITUTE('Network Data'!B96," ","")&amp;"_R"&amp;" - "&amp;SUBSTITUTE('Network Data'!B96," ","")&amp;"_U"&amp;" - "&amp;SUBSTITUTE('Network Data'!B96," ","")&amp;"_EX", IF(AND('Network Data'!$C$6=1,'Network Data'!$C$7=0,'Network Data'!C96 = 0,'Network Data'!D96 = 0,'Network Data'!G96&gt;0,'Network Data'!F96=1),SUBSTITUTE('Network Data'!B96," ","")&amp;"_P"&amp;" = Flowfrom("&amp;SUBSTITUTE('Network Data'!B96," ","")&amp;") - "&amp;SUBSTITUTE('Network Data'!B96," ","")&amp;"_R - "&amp;SUBSTITUTE('Network Data'!B96," ","")&amp;"_EX", IF(AND('Network Data'!$C$6=0,'Network Data'!$C$7=1,'Network Data'!C96 = 0,'Network Data'!D96 = 0,'Network Data'!G96&gt;0,'Network Data'!F96=0),SUBSTITUTE('Network Data'!B96," ","")&amp;"_P"&amp;" = Flowfrom("&amp;SUBSTITUTE('Network Data'!B96," ","")&amp;") - "&amp;SUBSTITUTE('Network Data'!B96," ","")&amp;"_U - "&amp;SUBSTITUTE('Network Data'!B96," ","")&amp;"_EX", IF(AND('Network Data'!$C$6=1,'Network Data'!$C$7=0,'Network Data'!C96 = 0,'Network Data'!D96 = 0,'Network Data'!G96&gt;0,'Network Data'!F96=0),SUBSTITUTE('Network Data'!B96," ","")&amp;"_P"&amp;" = Flowfrom("&amp;SUBSTITUTE('Network Data'!B96," ","")&amp;") - "&amp;SUBSTITUTE('Network Data'!B96," ","")&amp;"_R", IF(AND('Network Data'!$C$6=0,'Network Data'!$C$7=0,'Network Data'!C96 = 0,'Network Data'!D96 = 0,'Network Data'!G96&gt;0,'Network Data'!F96=1),SUBSTITUTE('Network Data'!B96," ","")&amp;"_P"&amp;" = Flowfrom("&amp;SUBSTITUTE('Network Data'!B96," ","")&amp;") - "&amp;SUBSTITUTE('Network Data'!B96," ","")&amp;"_EX", IF(AND('Network Data'!$C$6=1,'Network Data'!$C$7=1,'Network Data'!C96 = 0,'Network Data'!D96 = 0,'Network Data'!G96&gt;0,'Network Data'!F96=0),SUBSTITUTE('Network Data'!B96," ","")&amp;"_P"&amp;" = Flowfrom("&amp;SUBSTITUTE('Network Data'!B96," ","")&amp;") - "&amp;SUBSTITUTE('Network Data'!B96," ","")&amp;"_R"&amp;" - "&amp;SUBSTITUTE('Network Data'!B96," ","")&amp;"_U", IF(AND('Network Data'!$C$6=0,'Network Data'!$C$7=0,'Network Data'!C96 = 0,'Network Data'!D96 = 0,'Network Data'!G96&gt;0,'Network Data'!F96=0),SUBSTITUTE('Network Data'!B96," ","")&amp;"_P"&amp;" = Flowfrom("&amp;SUBSTITUTE('Network Data'!B96," ","")&amp;") ", ""))))))))))))))</f>
        <v/>
      </c>
      <c r="BD90" t="str">
        <f>IF(AND('Network Data'!$C$6=1,'Network Data'!$C$7=1,'Network Data'!C96 = 0, 'Network Data'!D96=1,'Network Data'!F96=1,'Network Data'!G96&gt;0), SUBSTITUTE('Network Data'!B96," ","")&amp;"_U"&amp;" = Flowto("&amp;SUBSTITUTE('Network Data'!B96," ","")&amp;") - "&amp;SUBSTITUTE('Network Data'!B96," ","")&amp;"_NPP"&amp;" - "&amp;SUBSTITUTE('Network Data'!B96," ","")&amp;"_R"&amp;" - "&amp;SUBSTITUTE('Network Data'!B96," ","")&amp;"_EX", IF(AND('Network Data'!$C$6=0,'Network Data'!$C$7=1,'Network Data'!C96 = 0, 'Network Data'!D96=1,'Network Data'!F96=1,'Network Data'!G96&gt;0), SUBSTITUTE('Network Data'!B96," ","")&amp;"_U"&amp;" = Flowto("&amp;SUBSTITUTE('Network Data'!B96," ","")&amp;") - "&amp;SUBSTITUTE('Network Data'!B96," ","")&amp;"_P"&amp;" - "&amp;SUBSTITUTE('Network Data'!B96," ","")&amp;"_EX", IF(AND('Network Data'!$C$6=0,'Network Data'!$C$7=1,'Network Data'!C96 = 0, 'Network Data'!D96=1,'Network Data'!F96=0,'Network Data'!G96&gt;0), SUBSTITUTE('Network Data'!B96," ","")&amp;"_U"&amp;" = Flowto("&amp;SUBSTITUTE('Network Data'!B96," ","")&amp;") - "&amp;SUBSTITUTE('Network Data'!B96," ","")&amp;"_P",IF(AND('Network Data'!$C$6=1,'Network Data'!$C$7=1,'Network Data'!C96 = 0, 'Network Data'!D96=0,'Network Data'!F96=1,'Network Data'!G96&gt;0), SUBSTITUTE('Network Data'!B96," ","")&amp;"_U"&amp;" = Flowto("&amp;SUBSTITUTE('Network Data'!B96," ","")&amp;") - "&amp;SUBSTITUTE('Network Data'!B96," ","")&amp;"_P"&amp;" - "&amp;SUBSTITUTE('Network Data'!B96," ","")&amp;"_R"&amp;" - "&amp;SUBSTITUTE('Network Data'!B96," ","")&amp;"_EX", IF(AND('Network Data'!$C$6=0,'Network Data'!$C$7=1,'Network Data'!C96 = 0, 'Network Data'!D96=0,'Network Data'!F96=1,'Network Data'!G96&gt;0), SUBSTITUTE('Network Data'!B96," ","")&amp;"_U"&amp;" = Flowto("&amp;SUBSTITUTE('Network Data'!B96," ","")&amp;") - "&amp;SUBSTITUTE('Network Data'!B96," ","")&amp;"_P"&amp;" - "&amp;SUBSTITUTE('Network Data'!B96," ","")&amp;"_EX", IF(AND('Network Data'!$C$6=0,'Network Data'!$C$7=1,'Network Data'!C96 = 0, 'Network Data'!D96=0,'Network Data'!F96=0,'Network Data'!G96&gt;0), SUBSTITUTE('Network Data'!B96," ","")&amp;"_U"&amp;" = Flowto("&amp;SUBSTITUTE('Network Data'!B96," ","")&amp;") - "&amp;SUBSTITUTE('Network Data'!B96," ","")&amp;"_P",IF(AND('Network Data'!$C$6=1,'Network Data'!$C$7=1,'Network Data'!C96 = 0, 'Network Data'!D96=0,'Network Data'!F96=0,'Network Data'!G96&gt;0), SUBSTITUTE('Network Data'!B96," ","")&amp;"_U"&amp;" = Flowto("&amp;SUBSTITUTE('Network Data'!B96," ","")&amp;") - "&amp;SUBSTITUTE('Network Data'!B96," ","")&amp;"_P - "&amp;SUBSTITUTE('Network Data'!B96," ","")&amp;"_R","")))))))</f>
        <v/>
      </c>
      <c r="BH90" t="str">
        <f>IF(AND('Network Data'!$C$6 = 1, 'Network Data'!C96 = 0, 'Network Data'!D96 = 0,'Network Data'!G96 &gt; 0, 'Network Data'!T96 &gt; 0),SUBSTITUTE('Network Data'!B96," ","")&amp;"_AE"&amp;" = "&amp;SUBSTITUTE('Network Data'!B96," ","")&amp;"_P"&amp;" + "&amp;SUBSTITUTE('Network Data'!B96," ","")&amp;"_R", IF(AND('Network Data'!$C$6 = 0, 'Network Data'!C96 = 0, 'Network Data'!D96 = 0,'Network Data'!G96 &gt; 0, 'Network Data'!T96 &gt; 0),SUBSTITUTE('Network Data'!B96," ","")&amp;" = "&amp;SUBSTITUTE('Network Data'!B96," ","")&amp;"_P",IF(AND('Network Data'!$C$6 = 1, 'Network Data'!C96 = 0, 'Network Data'!D96 = 0,'Network Data'!G96 &gt; 0, 'Network Data'!U96 &gt; 0),SUBSTITUTE('Network Data'!B96," ","")&amp;"_AE"&amp;" = "&amp;SUBSTITUTE('Network Data'!B96," ","")&amp;"_P"&amp;" + "&amp;SUBSTITUTE('Network Data'!B96," ","")&amp;"_R", IF(AND('Network Data'!$C$6 = 0, 'Network Data'!C96 = 0, 'Network Data'!D96 = 0,'Network Data'!G96 &gt; 0, 'Network Data'!U96 &gt; 0),SUBSTITUTE('Network Data'!B96," ","")&amp;" = "&amp;SUBSTITUTE('Network Data'!B96," ","")&amp;"_P",""))))</f>
        <v/>
      </c>
      <c r="BL90" t="str">
        <f xml:space="preserve"> IF('Network Data'!W96 &gt; 0, 'Network Data'!W96, "")</f>
        <v/>
      </c>
      <c r="BR90" t="str">
        <f>IF('Network Data'!V96&gt;0,SUBSTITUTE('Network Data'!V96, ",",""),"")</f>
        <v/>
      </c>
      <c r="BZ90" t="str">
        <f>IF(AND('Network Data'!$C$6=1,'Network Data'!C96=0,'Network Data'!D96=1,'Network Data'!G96&gt;0),SUBSTITUTE('Network Data'!B96," ","")&amp;"_GPP: CO2 -&gt; "&amp;SUBSTITUTE('Network Data'!B96," ",""),"")</f>
        <v/>
      </c>
      <c r="CB90" s="98"/>
      <c r="CD90" t="str">
        <f>IF(AND('Network Data'!$C$6 = 1,'Network Data'!C96 = 0, 'Network Data'!D96 = 1, 'Network Data'!G96 &gt; 0), SUBSTITUTE('Network Data'!B96, " ", "")&amp;"_R: "&amp;SUBSTITUTE('Network Data'!B96, " ", "")&amp;" -&gt; CO2", "")</f>
        <v/>
      </c>
      <c r="CE90" t="str">
        <f>IF(AND('Network Data'!$C$6 = 1,'Network Data'!C96 = 0, 'Network Data'!D96 = 0, 'Network Data'!G96 &gt; 0), SUBSTITUTE('Network Data'!B96, " ", "")&amp;"_R: "&amp;SUBSTITUTE('Network Data'!B96, " ", "")&amp;" -&gt; CO2", "")</f>
        <v/>
      </c>
      <c r="CG90" s="98"/>
      <c r="CI90" t="str">
        <f>IF(AND('Network Data'!C96 = 1, 'Network Data'!E96 = 1, 'Network Data'!G96 &gt; 0), SUBSTITUTE('Network Data'!B96, " ", "")&amp;"NLNode_IN: "&amp;SUBSTITUTE('Network Data'!B96, " ", "")&amp;"NLNodeInput -&gt; "&amp;SUBSTITUTE('Network Data'!B96, ",", "")&amp;"NLNode", IF(AND('Network Data'!C96 = 0, 'Network Data'!E96 = 1, 'Network Data'!G96 &gt; 0), SUBSTITUTE('Network Data'!B96, " ", "")&amp;"_IN: "&amp;SUBSTITUTE('Network Data'!B96, " ", "")&amp;"Input -&gt; "&amp;SUBSTITUTE('Network Data'!B96, ",", ""),""))</f>
        <v/>
      </c>
      <c r="CK90" s="98"/>
      <c r="CM90" t="str">
        <f>IF(AND('Network Data'!C96 = 1, 'Network Data'!F96 = 1, 'Network Data'!G96 &gt; 0), SUBSTITUTE('Network Data'!B96, " ", "")&amp;"NLNode_EX: "&amp;SUBSTITUTE('Network Data'!B96, " ", "")&amp;"NLNode -&gt; "&amp;SUBSTITUTE('Network Data'!B96, ",", "")&amp;"NLNodeExport", IF(AND('Network Data'!C96 = 0, 'Network Data'!F96 = 1, 'Network Data'!G96 &gt; 0), SUBSTITUTE('Network Data'!B96, " ", "")&amp;"_EX: "&amp;SUBSTITUTE('Network Data'!B96, " ", "")&amp;" -&gt; "&amp;SUBSTITUTE('Network Data'!B96, ",", "")&amp;"Export",""))</f>
        <v/>
      </c>
      <c r="CP90" t="str">
        <f>IF(AND('Network Data'!$C$6=1, 'Network Data'!C96=0,'Network Data'!D96=1,'Network Data'!G96&gt;0, 'Network Data'!L96&gt;0), SUBSTITUTE('Network Data'!B96," ",".")&amp;"_GPP &gt; "&amp;SUBSTITUTE('Network Data'!L96," ","."), IF(AND('Network Data'!$C$6=1, 'Network Data'!C96=0,'Network Data'!D96=0,'Network Data'!G96&gt;0, 'Network Data'!L96&gt;0), SUBSTITUTE('Network Data'!B96," ",".")&amp;"Q &gt; "&amp;SUBSTITUTE('Network Data'!L96," ","."), IF(AND('Network Data'!$C$6=0, 'Network Data'!C96=0,'Network Data'!D96=0,'Network Data'!G96&gt;0, 'Network Data'!L96&gt;0), SUBSTITUTE('Network Data'!B96," ",".")&amp;"Q &gt; "&amp;SUBSTITUTE('Network Data'!L96," ","."),"")))</f>
        <v/>
      </c>
      <c r="CQ90" t="str">
        <f>IF(AND('Network Data'!$C$6=1, 'Network Data'!C96=0,'Network Data'!D96=0,'Network Data'!G96&gt;0, 'Network Data'!L96&gt;0), SUBSTITUTE('Network Data'!B96," ",".")&amp;"Q &gt; "&amp;SUBSTITUTE('Network Data'!L96," ","."), IF(AND('Network Data'!$C$6=0, 'Network Data'!C96=0,'Network Data'!D96=0,'Network Data'!G96&gt;0, 'Network Data'!L96&gt;0), SUBSTITUTE('Network Data'!B96," ",".")&amp;"Q &gt; "&amp;SUBSTITUTE('Network Data'!L96," ","."),""))</f>
        <v/>
      </c>
      <c r="CR90" t="str">
        <f>IF(AND('Network Data'!$C$6=1, 'Network Data'!C96=0,'Network Data'!D96=1,'Network Data'!G96&gt;0, 'Network Data'!M96&gt;0), SUBSTITUTE('Network Data'!B96," ",".")&amp;"_GPP &lt; "&amp;SUBSTITUTE('Network Data'!M96," ","."),"")</f>
        <v/>
      </c>
      <c r="CS90" t="str">
        <f>IF(AND('Network Data'!$C$6=1, 'Network Data'!C96=0,'Network Data'!D96=0,'Network Data'!G96&gt;0, 'Network Data'!M96&gt;0), SUBSTITUTE('Network Data'!B96," ",".")&amp;"Q &lt; "&amp;SUBSTITUTE('Network Data'!M96," ","."),IF(AND('Network Data'!$C$6=0, 'Network Data'!C96=0,'Network Data'!D96=0,'Network Data'!G96&gt;0, 'Network Data'!M96&gt;0), SUBSTITUTE('Network Data'!B96," ",".")&amp;"Q &lt; "&amp;SUBSTITUTE('Network Data'!M96," ","."),""))</f>
        <v/>
      </c>
      <c r="CT90" t="str">
        <f>IF('Network Data'!M96&lt;'Network Data'!L96, "Warning, incompatible constraint", "" )</f>
        <v/>
      </c>
      <c r="CU90" t="str">
        <f>IF(AND('Network Data'!$C$6=1, 'Network Data'!C96 = 0, 'Network Data'!D96 = 1, 'Network Data'!G96 &gt; 0, 'Network Data'!N96&gt;0), SUBSTITUTE('Network Data'!B96, " ", ".")&amp;"_NPP"&amp;" &gt; "&amp;SUBSTITUTE('Network Data'!N96, ",","."), "")</f>
        <v/>
      </c>
      <c r="CV90" t="str">
        <f>IF(AND('Network Data'!$C$6=1, 'Network Data'!C96 = 0, 'Network Data'!D96 = 0, 'Network Data'!G96 &gt; 0, 'Network Data'!N96&gt;0), SUBSTITUTE('Network Data'!B96, " ", ".")&amp;"_P"&amp;" &gt; "&amp;SUBSTITUTE('Network Data'!N96, ",","."), IF(AND('Network Data'!$C$6=0, 'Network Data'!C96 = 0, 'Network Data'!G96 &gt; 0, 'Network Data'!N96&gt;0), SUBSTITUTE('Network Data'!B96, " ", ".")&amp;"_P"&amp;" &gt; "&amp;SUBSTITUTE('Network Data'!N96, ",","."),""))</f>
        <v/>
      </c>
      <c r="CW90" t="str">
        <f>IF(AND('Network Data'!$C$6=1, 'Network Data'!C96 = 0, 'Network Data'!D96 = 1, 'Network Data'!G96 &gt; 0, 'Network Data'!O96&gt;0), SUBSTITUTE('Network Data'!B96, " ", ".")&amp;"_NPP"&amp;" &lt; "&amp;SUBSTITUTE('Network Data'!O96, ",","."), "")</f>
        <v/>
      </c>
      <c r="CX90" t="str">
        <f>IF(AND('Network Data'!$C$6=1, 'Network Data'!C96 = 0, 'Network Data'!D96 = 0, 'Network Data'!G96 &gt; 0, 'Network Data'!O96&gt;0), SUBSTITUTE('Network Data'!B96, " ", ".")&amp;"_P"&amp;" &lt; "&amp;SUBSTITUTE('Network Data'!O96, ",","."), IF(AND('Network Data'!$C$6=0, 'Network Data'!C96 = 0, 'Network Data'!G96 &gt; 0, 'Network Data'!O96&gt;0), SUBSTITUTE('Network Data'!B96, " ", ".")&amp;"_P"&amp;" &lt; "&amp;SUBSTITUTE('Network Data'!O96, ",","."),""))</f>
        <v/>
      </c>
      <c r="CY90" t="str">
        <f>IF('Network Data'!O96&lt;'Network Data'!N96, "Warning, incompatible constraint", "" )</f>
        <v/>
      </c>
      <c r="CZ90" t="str">
        <f>IF(AND('Network Data'!$C$6 = 1, 'Network Data'!C96 = 0, 'Network Data'!D96 = 1, 'Network Data'!G96 &gt; 0, 'Network Data'!P96 &gt; 0), SUBSTITUTE('Network Data'!B96, " ", ".")&amp;"_R &gt; "&amp;SUBSTITUTE('Network Data'!P96, ",","."),"")</f>
        <v/>
      </c>
      <c r="DA90" t="str">
        <f>IF(AND('Network Data'!$C$6 = 1, 'Network Data'!C96 = 0, 'Network Data'!D96 = 0, 'Network Data'!G96 &gt; 0, 'Network Data'!P96 &gt; 0), SUBSTITUTE('Network Data'!B96, " ", ".")&amp;"_R &gt; "&amp;SUBSTITUTE('Network Data'!P96, ",","."),"")</f>
        <v/>
      </c>
      <c r="DB90" t="str">
        <f>IF(AND('Network Data'!$C$6 = 1, 'Network Data'!C96 = 0, 'Network Data'!D96 = 1, 'Network Data'!G96 &gt; 0, 'Network Data'!Q96 &gt; 0), SUBSTITUTE('Network Data'!B96, " ", ".")&amp;"_R &lt; "&amp;SUBSTITUTE('Network Data'!Q96, ",","."),"")</f>
        <v/>
      </c>
      <c r="DC90" t="str">
        <f>IF(AND('Network Data'!$C$6 = 1, 'Network Data'!C96 = 0, 'Network Data'!D96 = 0, 'Network Data'!G96 &gt; 0, 'Network Data'!Q96 &gt; 0), SUBSTITUTE('Network Data'!B96, " ", ".")&amp;"_R &lt; "&amp;SUBSTITUTE('Network Data'!Q96, ",","."),"")</f>
        <v/>
      </c>
      <c r="DD90" t="str">
        <f>IF(AND('Network Data'!$C$7 = 1, 'Network Data'!C96 = 0, 'Network Data'!D96 =1, 'Network Data'!G96 &gt; 0, 'Network Data'!R96 &gt; 0), SUBSTITUTE('Network Data'!B96, ",",".")&amp;"_U &gt; "&amp;SUBSTITUTE('Network Data'!R96, ",","."),"")</f>
        <v/>
      </c>
      <c r="DE90" t="str">
        <f>IF(AND('Network Data'!$C$7 = 1, 'Network Data'!C96 = 0, 'Network Data'!D96 =0, 'Network Data'!G96 &gt; 0, 'Network Data'!R96 &gt; 0), SUBSTITUTE('Network Data'!B96, ",",".")&amp;"_U &gt; "&amp;SUBSTITUTE('Network Data'!R96, ",","."),"")</f>
        <v/>
      </c>
      <c r="DF90" t="str">
        <f>IF(AND('Network Data'!$C$7 = 1, 'Network Data'!C96 = 0, 'Network Data'!D96 = 1, 'Network Data'!G96 &gt; 0, 'Network Data'!S96 &gt; 0), SUBSTITUTE('Network Data'!B96, ",",".")&amp;"_U &lt; "&amp;SUBSTITUTE('Network Data'!S96, ",","."),"")</f>
        <v/>
      </c>
      <c r="DG90" t="str">
        <f>IF(AND('Network Data'!$C$7 = 1, 'Network Data'!C96 = 0, 'Network Data'!D96 = 0, 'Network Data'!G96 &gt; 0, 'Network Data'!S96 &gt; 0), SUBSTITUTE('Network Data'!B96, ",",".")&amp;"_U &lt; "&amp;SUBSTITUTE('Network Data'!S96, ",","."),"")</f>
        <v/>
      </c>
      <c r="DJ90" t="str">
        <f>IF(AND('Network Data'!C96 = 0, 'Network Data'!E96 = 1,'Network Data'!G96 &gt; 0, 'Network Data'!H96 &gt; 0), SUBSTITUTE('Network Data'!B96, " ", ".")&amp;"_IN &gt; "&amp;SUBSTITUTE('Network Data'!H96,",","."), IF(AND('Network Data'!C96 = 1, 'Network Data'!E96 = 1,'Network Data'!G96 &gt; 0, 'Network Data'!H96 &gt; 0), SUBSTITUTE('Network Data'!B96, " ", ".")&amp;"NLNode_IN &gt; "&amp;SUBSTITUTE('Network Data'!H96,",","."), ""))</f>
        <v/>
      </c>
      <c r="DL90" t="str">
        <f>IF(AND('Network Data'!C96 = 0, 'Network Data'!E96 = 1,'Network Data'!G96 &gt; 0, 'Network Data'!I96 &gt; 0), SUBSTITUTE('Network Data'!B96, " ", ".")&amp;"_IN &lt; "&amp;SUBSTITUTE('Network Data'!I96,",","."), IF(AND('Network Data'!C96 = 1, 'Network Data'!E96 = 1,'Network Data'!G96 &gt; 0, 'Network Data'!H96 &gt; 0), SUBSTITUTE('Network Data'!B96, " ", ".")&amp;"NLNode_IN &lt; "&amp;SUBSTITUTE('Network Data'!I96,",","."), ""))</f>
        <v/>
      </c>
      <c r="DP90" t="str">
        <f>IF(AND('Network Data'!C96 = 0, 'Network Data'!F96 = 1,'Network Data'!G96 &gt; 0, 'Network Data'!J96 &gt; 0), SUBSTITUTE('Network Data'!B96, " ", ".")&amp;"_EX &gt; "&amp;SUBSTITUTE('Network Data'!J96,",","."), IF(AND('Network Data'!C96 = 1, 'Network Data'!F96 = 1,'Network Data'!G96 &gt; 0, 'Network Data'!J96 &gt; 0), SUBSTITUTE('Network Data'!B96, " ", ".")&amp;"NLNode_EX &gt; "&amp;SUBSTITUTE('Network Data'!J96,",","."), ""))</f>
        <v/>
      </c>
      <c r="DR90" t="str">
        <f>IF(AND('Network Data'!C96 = 0, 'Network Data'!F96 = 1,'Network Data'!G96 &gt; 0, 'Network Data'!K96 &gt; 0), SUBSTITUTE('Network Data'!B96, " ", ".")&amp;"_EX &lt; "&amp;SUBSTITUTE('Network Data'!K96,",","."), IF(AND('Network Data'!C96 = 1, 'Network Data'!F96 = 1,'Network Data'!G96 &gt; 0, 'Network Data'!K96 &gt; 0), SUBSTITUTE('Network Data'!B96, " ", ".")&amp;"NLNode_EX &lt; "&amp;SUBSTITUTE('Network Data'!K96,",","."), ""))</f>
        <v/>
      </c>
      <c r="DV90" t="str">
        <f>IF(AND('Network Data'!C96=0, 'Network Data'!D96=0, 'Network Data'!G96&gt;0, 'Network Data'!T96&gt;0), SUBSTITUTE('Network Data'!B96," ",".")&amp;"_AE &gt; "&amp;SUBSTITUTE('Network Data'!T96,",","."),"")</f>
        <v/>
      </c>
      <c r="DW90" t="str">
        <f>IF(AND('Network Data'!C96=0, 'Network Data'!D96=0, 'Network Data'!G96&gt;0, 'Network Data'!U96&gt;0), SUBSTITUTE('Network Data'!B96," ",".")&amp;"_AE &lt; "&amp;SUBSTITUTE('Network Data'!U96,",","."),"")</f>
        <v/>
      </c>
      <c r="EA90" t="str">
        <f>IF(AND('Network Data'!X96 &gt;0), 'Network Data'!X96, "")</f>
        <v/>
      </c>
      <c r="EB90" s="22"/>
      <c r="EC90" s="22"/>
      <c r="FD90"/>
      <c r="FE90"/>
      <c r="FF90"/>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row>
    <row r="91" spans="1:218" x14ac:dyDescent="0.3">
      <c r="A91" s="7">
        <v>86</v>
      </c>
      <c r="B91" t="str">
        <f>IF(AND('Network Data'!C97 = 0, 'Network Data'!G97 &gt;0), SUBSTITUTE('Network Data'!B97, " ", ""), IF(AND('Network Data'!C97 = 1, 'Network Data'!G97 &gt; 0), SUBSTITUTE('Network Data'!B97&amp;"NLNode", " ",""), ""))</f>
        <v/>
      </c>
      <c r="H91" s="98"/>
      <c r="AE91" t="str">
        <f>IF(AND('Network Data'!C97 = 0, 'Network Data'!G97 &gt;0), SUBSTITUTE('Network Data'!B97, " ", "")&amp;" = "&amp;SUBSTITUTE('Network Data'!G97, ",", "."), "")</f>
        <v/>
      </c>
      <c r="AF91" t="str">
        <f>IF(AND('Network Data'!C97 = 1, 'Network Data'!G97 &gt;0), SUBSTITUTE('Network Data'!B97, " ", "")&amp;"NLNode"&amp;" = "&amp;SUBSTITUTE('Network Data'!G97, ",", "."), "")</f>
        <v/>
      </c>
      <c r="AM91" t="str">
        <f>IF(AND('Network Data'!C97 = 0, 'Network Data'!G97 &gt; 0, 'Network Data'!E97 = 1), SUBSTITUTE('Network Data'!B97, " ", "")&amp;"Input", IF(AND('Network Data'!C97 = 1, 'Network Data'!G97 &gt; 0, 'Network Data'!E97 = 1), SUBSTITUTE('Network Data'!B97, " ", "")&amp;"NLNodeInput",""))</f>
        <v/>
      </c>
      <c r="AN91" t="str">
        <f>IF(AND('Network Data'!C97 = 0, 'Network Data'!G97 &gt; 0, 'Network Data'!F97 = 1), SUBSTITUTE('Network Data'!B97, " ", "")&amp;"Export", IF(AND('Network Data'!C97 = 1, 'Network Data'!G97 &gt; 0, 'Network Data'!F97 = 1), SUBSTITUTE('Network Data'!B97, " ", "")&amp;"NLNodeExport",""))</f>
        <v/>
      </c>
      <c r="AV91" t="str">
        <f>IF(AND('Network Data'!$C$6=1, 'Network Data'!C97 = 0, 'Network Data'!D97=1,'Network Data'!G97&gt;0,'Network Data'!E97=1), SUBSTITUTE('Network Data'!B97," ","")&amp;"_GPP"&amp;" = "&amp;"Flowto("&amp;SUBSTITUTE('Network Data'!B97," ","")&amp;")"&amp;" - "&amp;SUBSTITUTE('Network Data'!B97," ","")&amp;"_IN", IF(AND('Network Data'!$C$6=1, 'Network Data'!C97 = 0, 'Network Data'!D97=1,'Network Data'!G97&gt;0,'Network Data'!E97=0), SUBSTITUTE('Network Data'!B97," ","")&amp;"_GPP"&amp;" = "&amp;"Flowto("&amp;SUBSTITUTE('Network Data'!B97," ","")&amp;")", IF(OR('Network Data'!$C$6=1, 'Network Data'!$C$6=0), IF(AND('Network Data'!C97 = 0,'Network Data'!G97&gt;0,'Network Data'!E97=1), SUBSTITUTE('Network Data'!B97," ","")&amp;"_Q"&amp;" = "&amp;"Flowto("&amp;SUBSTITUTE('Network Data'!B97," ","")&amp;")"&amp;" - "&amp;SUBSTITUTE('Network Data'!B97," ","")&amp;"_IN", IF(AND('Network Data'!C97 = 0,'Network Data'!G97&gt;0,'Network Data'!E97=0), SUBSTITUTE('Network Data'!B97," ","")&amp;"_Q"&amp;" = "&amp;"Flowto("&amp;SUBSTITUTE('Network Data'!B97," ","")&amp;")","")))))</f>
        <v/>
      </c>
      <c r="AZ91" t="str">
        <f>IF(AND('Network Data'!$C$6=1,'Network Data'!$C$7=1,'Network Data'!C97 = 0,'Network Data'!D97 = 1,'Network Data'!G97&gt;0,'Network Data'!F97=1),SUBSTITUTE('Network Data'!B97," ","")&amp;"_NPP"&amp;" = Flowfrom("&amp;SUBSTITUTE('Network Data'!B97," ","")&amp;") - "&amp;SUBSTITUTE('Network Data'!B97," ","")&amp;"_R"&amp;" - "&amp;SUBSTITUTE('Network Data'!B97," ","")&amp;"_U"&amp;" - "&amp;SUBSTITUTE('Network Data'!B97," ","")&amp;"_EX", IF(AND('Network Data'!$C$6=1,'Network Data'!$C$7=0,'Network Data'!C97 = 0,'Network Data'!D97 = 1,'Network Data'!G97&gt;0,'Network Data'!F97=1),SUBSTITUTE('Network Data'!B97," ","")&amp;"_NPP"&amp;" = Flowfrom("&amp;SUBSTITUTE('Network Data'!B97," ","")&amp;") - "&amp;SUBSTITUTE('Network Data'!B97," ","")&amp;"_R - "&amp;SUBSTITUTE('Network Data'!B97," ","")&amp;"_EX", IF(AND('Network Data'!$C$6=0,'Network Data'!$C$7=1,'Network Data'!C97 = 0,'Network Data'!D97 = 1,'Network Data'!G97&gt;0,'Network Data'!F97=0),SUBSTITUTE('Network Data'!B97," ","")&amp;"_NPP"&amp;" = Flowfrom("&amp;SUBSTITUTE('Network Data'!B97," ","")&amp;") - "&amp;SUBSTITUTE('Network Data'!B97," ","")&amp;"_U - "&amp;SUBSTITUTE('Network Data'!B97," ","")&amp;"_EX", IF(AND('Network Data'!$C$6=1,'Network Data'!$C$7=0,'Network Data'!C97 = 0,'Network Data'!D97 = 1,'Network Data'!G97&gt;0,'Network Data'!F97=0),SUBSTITUTE('Network Data'!B97," ","")&amp;"_NPP"&amp;" = Flowfrom("&amp;SUBSTITUTE('Network Data'!B97," ","")&amp;") - "&amp;SUBSTITUTE('Network Data'!B97," ","")&amp;"_R", IF(AND('Network Data'!$C$6=0,'Network Data'!$C$7=0,'Network Data'!C97 = 0,'Network Data'!D97 = 1,'Network Data'!G97&gt;0,'Network Data'!F97=1),SUBSTITUTE('Network Data'!B97," ","")&amp;"_NPP"&amp;" = Flowfrom("&amp;SUBSTITUTE('Network Data'!B97," ","")&amp;") - "&amp;SUBSTITUTE('Network Data'!B97," ","")&amp;"_EX", IF(AND('Network Data'!$C$6=1,'Network Data'!$C$7=1,'Network Data'!C97 = 0,'Network Data'!D97 = 1,'Network Data'!G97&gt;0,'Network Data'!F97=0),SUBSTITUTE('Network Data'!B97," ","")&amp;"_NPP"&amp;" = Flowfrom("&amp;SUBSTITUTE('Network Data'!B97," ","")&amp;") - "&amp;SUBSTITUTE('Network Data'!B97," ","")&amp;"_R"&amp;" - "&amp;SUBSTITUTE('Network Data'!B97," ","")&amp;"_U", IF(AND('Network Data'!$C$6=0,'Network Data'!$C$7=0,'Network Data'!C97 = 0,'Network Data'!D97 = 1,'Network Data'!G97&gt;0,'Network Data'!F97=0),SUBSTITUTE('Network Data'!B97," ","")&amp;"_NPP"&amp;" = Flowfrom("&amp;SUBSTITUTE('Network Data'!B97," ","")&amp;") ", IF(AND('Network Data'!$C$6=1,'Network Data'!$C$7=1,'Network Data'!C97 = 0,'Network Data'!D97 = 0,'Network Data'!G97&gt;0,'Network Data'!F97=1),SUBSTITUTE('Network Data'!B97," ","")&amp;"_P"&amp;" = Flowfrom("&amp;SUBSTITUTE('Network Data'!B97," ","")&amp;") - "&amp;SUBSTITUTE('Network Data'!B97," ","")&amp;"_R"&amp;" - "&amp;SUBSTITUTE('Network Data'!B97," ","")&amp;"_U"&amp;" - "&amp;SUBSTITUTE('Network Data'!B97," ","")&amp;"_EX", IF(AND('Network Data'!$C$6=1,'Network Data'!$C$7=0,'Network Data'!C97 = 0,'Network Data'!D97 = 0,'Network Data'!G97&gt;0,'Network Data'!F97=1),SUBSTITUTE('Network Data'!B97," ","")&amp;"_P"&amp;" = Flowfrom("&amp;SUBSTITUTE('Network Data'!B97," ","")&amp;") - "&amp;SUBSTITUTE('Network Data'!B97," ","")&amp;"_R - "&amp;SUBSTITUTE('Network Data'!B97," ","")&amp;"_EX", IF(AND('Network Data'!$C$6=0,'Network Data'!$C$7=1,'Network Data'!C97 = 0,'Network Data'!D97 = 0,'Network Data'!G97&gt;0,'Network Data'!F97=0),SUBSTITUTE('Network Data'!B97," ","")&amp;"_P"&amp;" = Flowfrom("&amp;SUBSTITUTE('Network Data'!B97," ","")&amp;") - "&amp;SUBSTITUTE('Network Data'!B97," ","")&amp;"_U - "&amp;SUBSTITUTE('Network Data'!B97," ","")&amp;"_EX", IF(AND('Network Data'!$C$6=1,'Network Data'!$C$7=0,'Network Data'!C97 = 0,'Network Data'!D97 = 0,'Network Data'!G97&gt;0,'Network Data'!F97=0),SUBSTITUTE('Network Data'!B97," ","")&amp;"_P"&amp;" = Flowfrom("&amp;SUBSTITUTE('Network Data'!B97," ","")&amp;") - "&amp;SUBSTITUTE('Network Data'!B97," ","")&amp;"_R", IF(AND('Network Data'!$C$6=0,'Network Data'!$C$7=0,'Network Data'!C97 = 0,'Network Data'!D97 = 0,'Network Data'!G97&gt;0,'Network Data'!F97=1),SUBSTITUTE('Network Data'!B97," ","")&amp;"_P"&amp;" = Flowfrom("&amp;SUBSTITUTE('Network Data'!B97," ","")&amp;") - "&amp;SUBSTITUTE('Network Data'!B97," ","")&amp;"_EX", IF(AND('Network Data'!$C$6=1,'Network Data'!$C$7=1,'Network Data'!C97 = 0,'Network Data'!D97 = 0,'Network Data'!G97&gt;0,'Network Data'!F97=0),SUBSTITUTE('Network Data'!B97," ","")&amp;"_P"&amp;" = Flowfrom("&amp;SUBSTITUTE('Network Data'!B97," ","")&amp;") - "&amp;SUBSTITUTE('Network Data'!B97," ","")&amp;"_R"&amp;" - "&amp;SUBSTITUTE('Network Data'!B97," ","")&amp;"_U", IF(AND('Network Data'!$C$6=0,'Network Data'!$C$7=0,'Network Data'!C97 = 0,'Network Data'!D97 = 0,'Network Data'!G97&gt;0,'Network Data'!F97=0),SUBSTITUTE('Network Data'!B97," ","")&amp;"_P"&amp;" = Flowfrom("&amp;SUBSTITUTE('Network Data'!B97," ","")&amp;") ", ""))))))))))))))</f>
        <v/>
      </c>
      <c r="BD91" t="str">
        <f>IF(AND('Network Data'!$C$6=1,'Network Data'!$C$7=1,'Network Data'!C97 = 0, 'Network Data'!D97=1,'Network Data'!F97=1,'Network Data'!G97&gt;0), SUBSTITUTE('Network Data'!B97," ","")&amp;"_U"&amp;" = Flowto("&amp;SUBSTITUTE('Network Data'!B97," ","")&amp;") - "&amp;SUBSTITUTE('Network Data'!B97," ","")&amp;"_NPP"&amp;" - "&amp;SUBSTITUTE('Network Data'!B97," ","")&amp;"_R"&amp;" - "&amp;SUBSTITUTE('Network Data'!B97," ","")&amp;"_EX", IF(AND('Network Data'!$C$6=0,'Network Data'!$C$7=1,'Network Data'!C97 = 0, 'Network Data'!D97=1,'Network Data'!F97=1,'Network Data'!G97&gt;0), SUBSTITUTE('Network Data'!B97," ","")&amp;"_U"&amp;" = Flowto("&amp;SUBSTITUTE('Network Data'!B97," ","")&amp;") - "&amp;SUBSTITUTE('Network Data'!B97," ","")&amp;"_P"&amp;" - "&amp;SUBSTITUTE('Network Data'!B97," ","")&amp;"_EX", IF(AND('Network Data'!$C$6=0,'Network Data'!$C$7=1,'Network Data'!C97 = 0, 'Network Data'!D97=1,'Network Data'!F97=0,'Network Data'!G97&gt;0), SUBSTITUTE('Network Data'!B97," ","")&amp;"_U"&amp;" = Flowto("&amp;SUBSTITUTE('Network Data'!B97," ","")&amp;") - "&amp;SUBSTITUTE('Network Data'!B97," ","")&amp;"_P",IF(AND('Network Data'!$C$6=1,'Network Data'!$C$7=1,'Network Data'!C97 = 0, 'Network Data'!D97=0,'Network Data'!F97=1,'Network Data'!G97&gt;0), SUBSTITUTE('Network Data'!B97," ","")&amp;"_U"&amp;" = Flowto("&amp;SUBSTITUTE('Network Data'!B97," ","")&amp;") - "&amp;SUBSTITUTE('Network Data'!B97," ","")&amp;"_P"&amp;" - "&amp;SUBSTITUTE('Network Data'!B97," ","")&amp;"_R"&amp;" - "&amp;SUBSTITUTE('Network Data'!B97," ","")&amp;"_EX", IF(AND('Network Data'!$C$6=0,'Network Data'!$C$7=1,'Network Data'!C97 = 0, 'Network Data'!D97=0,'Network Data'!F97=1,'Network Data'!G97&gt;0), SUBSTITUTE('Network Data'!B97," ","")&amp;"_U"&amp;" = Flowto("&amp;SUBSTITUTE('Network Data'!B97," ","")&amp;") - "&amp;SUBSTITUTE('Network Data'!B97," ","")&amp;"_P"&amp;" - "&amp;SUBSTITUTE('Network Data'!B97," ","")&amp;"_EX", IF(AND('Network Data'!$C$6=0,'Network Data'!$C$7=1,'Network Data'!C97 = 0, 'Network Data'!D97=0,'Network Data'!F97=0,'Network Data'!G97&gt;0), SUBSTITUTE('Network Data'!B97," ","")&amp;"_U"&amp;" = Flowto("&amp;SUBSTITUTE('Network Data'!B97," ","")&amp;") - "&amp;SUBSTITUTE('Network Data'!B97," ","")&amp;"_P",IF(AND('Network Data'!$C$6=1,'Network Data'!$C$7=1,'Network Data'!C97 = 0, 'Network Data'!D97=0,'Network Data'!F97=0,'Network Data'!G97&gt;0), SUBSTITUTE('Network Data'!B97," ","")&amp;"_U"&amp;" = Flowto("&amp;SUBSTITUTE('Network Data'!B97," ","")&amp;") - "&amp;SUBSTITUTE('Network Data'!B97," ","")&amp;"_P - "&amp;SUBSTITUTE('Network Data'!B97," ","")&amp;"_R","")))))))</f>
        <v/>
      </c>
      <c r="BH91" t="str">
        <f>IF(AND('Network Data'!$C$6 = 1, 'Network Data'!C97 = 0, 'Network Data'!D97 = 0,'Network Data'!G97 &gt; 0, 'Network Data'!T97 &gt; 0),SUBSTITUTE('Network Data'!B97," ","")&amp;"_AE"&amp;" = "&amp;SUBSTITUTE('Network Data'!B97," ","")&amp;"_P"&amp;" + "&amp;SUBSTITUTE('Network Data'!B97," ","")&amp;"_R", IF(AND('Network Data'!$C$6 = 0, 'Network Data'!C97 = 0, 'Network Data'!D97 = 0,'Network Data'!G97 &gt; 0, 'Network Data'!T97 &gt; 0),SUBSTITUTE('Network Data'!B97," ","")&amp;" = "&amp;SUBSTITUTE('Network Data'!B97," ","")&amp;"_P",IF(AND('Network Data'!$C$6 = 1, 'Network Data'!C97 = 0, 'Network Data'!D97 = 0,'Network Data'!G97 &gt; 0, 'Network Data'!U97 &gt; 0),SUBSTITUTE('Network Data'!B97," ","")&amp;"_AE"&amp;" = "&amp;SUBSTITUTE('Network Data'!B97," ","")&amp;"_P"&amp;" + "&amp;SUBSTITUTE('Network Data'!B97," ","")&amp;"_R", IF(AND('Network Data'!$C$6 = 0, 'Network Data'!C97 = 0, 'Network Data'!D97 = 0,'Network Data'!G97 &gt; 0, 'Network Data'!U97 &gt; 0),SUBSTITUTE('Network Data'!B97," ","")&amp;" = "&amp;SUBSTITUTE('Network Data'!B97," ","")&amp;"_P",""))))</f>
        <v/>
      </c>
      <c r="BL91" t="str">
        <f xml:space="preserve"> IF('Network Data'!W97 &gt; 0, 'Network Data'!W97, "")</f>
        <v/>
      </c>
      <c r="BR91" t="str">
        <f>IF('Network Data'!V97&gt;0,SUBSTITUTE('Network Data'!V97, ",",""),"")</f>
        <v/>
      </c>
      <c r="BZ91" t="str">
        <f>IF(AND('Network Data'!$C$6=1,'Network Data'!C97=0,'Network Data'!D97=1,'Network Data'!G97&gt;0),SUBSTITUTE('Network Data'!B97," ","")&amp;"_GPP: CO2 -&gt; "&amp;SUBSTITUTE('Network Data'!B97," ",""),"")</f>
        <v/>
      </c>
      <c r="CB91" s="98"/>
      <c r="CD91" t="str">
        <f>IF(AND('Network Data'!$C$6 = 1,'Network Data'!C97 = 0, 'Network Data'!D97 = 1, 'Network Data'!G97 &gt; 0), SUBSTITUTE('Network Data'!B97, " ", "")&amp;"_R: "&amp;SUBSTITUTE('Network Data'!B97, " ", "")&amp;" -&gt; CO2", "")</f>
        <v/>
      </c>
      <c r="CE91" t="str">
        <f>IF(AND('Network Data'!$C$6 = 1,'Network Data'!C97 = 0, 'Network Data'!D97 = 0, 'Network Data'!G97 &gt; 0), SUBSTITUTE('Network Data'!B97, " ", "")&amp;"_R: "&amp;SUBSTITUTE('Network Data'!B97, " ", "")&amp;" -&gt; CO2", "")</f>
        <v/>
      </c>
      <c r="CG91" s="98"/>
      <c r="CI91" t="str">
        <f>IF(AND('Network Data'!C97 = 1, 'Network Data'!E97 = 1, 'Network Data'!G97 &gt; 0), SUBSTITUTE('Network Data'!B97, " ", "")&amp;"NLNode_IN: "&amp;SUBSTITUTE('Network Data'!B97, " ", "")&amp;"NLNodeInput -&gt; "&amp;SUBSTITUTE('Network Data'!B97, ",", "")&amp;"NLNode", IF(AND('Network Data'!C97 = 0, 'Network Data'!E97 = 1, 'Network Data'!G97 &gt; 0), SUBSTITUTE('Network Data'!B97, " ", "")&amp;"_IN: "&amp;SUBSTITUTE('Network Data'!B97, " ", "")&amp;"Input -&gt; "&amp;SUBSTITUTE('Network Data'!B97, ",", ""),""))</f>
        <v/>
      </c>
      <c r="CK91" s="98"/>
      <c r="CM91" t="str">
        <f>IF(AND('Network Data'!C97 = 1, 'Network Data'!F97 = 1, 'Network Data'!G97 &gt; 0), SUBSTITUTE('Network Data'!B97, " ", "")&amp;"NLNode_EX: "&amp;SUBSTITUTE('Network Data'!B97, " ", "")&amp;"NLNode -&gt; "&amp;SUBSTITUTE('Network Data'!B97, ",", "")&amp;"NLNodeExport", IF(AND('Network Data'!C97 = 0, 'Network Data'!F97 = 1, 'Network Data'!G97 &gt; 0), SUBSTITUTE('Network Data'!B97, " ", "")&amp;"_EX: "&amp;SUBSTITUTE('Network Data'!B97, " ", "")&amp;" -&gt; "&amp;SUBSTITUTE('Network Data'!B97, ",", "")&amp;"Export",""))</f>
        <v/>
      </c>
      <c r="CP91" t="str">
        <f>IF(AND('Network Data'!$C$6=1, 'Network Data'!C97=0,'Network Data'!D97=1,'Network Data'!G97&gt;0, 'Network Data'!L97&gt;0), SUBSTITUTE('Network Data'!B97," ",".")&amp;"_GPP &gt; "&amp;SUBSTITUTE('Network Data'!L97," ","."), IF(AND('Network Data'!$C$6=1, 'Network Data'!C97=0,'Network Data'!D97=0,'Network Data'!G97&gt;0, 'Network Data'!L97&gt;0), SUBSTITUTE('Network Data'!B97," ",".")&amp;"Q &gt; "&amp;SUBSTITUTE('Network Data'!L97," ","."), IF(AND('Network Data'!$C$6=0, 'Network Data'!C97=0,'Network Data'!D97=0,'Network Data'!G97&gt;0, 'Network Data'!L97&gt;0), SUBSTITUTE('Network Data'!B97," ",".")&amp;"Q &gt; "&amp;SUBSTITUTE('Network Data'!L97," ","."),"")))</f>
        <v/>
      </c>
      <c r="CQ91" t="str">
        <f>IF(AND('Network Data'!$C$6=1, 'Network Data'!C97=0,'Network Data'!D97=0,'Network Data'!G97&gt;0, 'Network Data'!L97&gt;0), SUBSTITUTE('Network Data'!B97," ",".")&amp;"Q &gt; "&amp;SUBSTITUTE('Network Data'!L97," ","."), IF(AND('Network Data'!$C$6=0, 'Network Data'!C97=0,'Network Data'!D97=0,'Network Data'!G97&gt;0, 'Network Data'!L97&gt;0), SUBSTITUTE('Network Data'!B97," ",".")&amp;"Q &gt; "&amp;SUBSTITUTE('Network Data'!L97," ","."),""))</f>
        <v/>
      </c>
      <c r="CR91" t="str">
        <f>IF(AND('Network Data'!$C$6=1, 'Network Data'!C97=0,'Network Data'!D97=1,'Network Data'!G97&gt;0, 'Network Data'!M97&gt;0), SUBSTITUTE('Network Data'!B97," ",".")&amp;"_GPP &lt; "&amp;SUBSTITUTE('Network Data'!M97," ","."),"")</f>
        <v/>
      </c>
      <c r="CS91" t="str">
        <f>IF(AND('Network Data'!$C$6=1, 'Network Data'!C97=0,'Network Data'!D97=0,'Network Data'!G97&gt;0, 'Network Data'!M97&gt;0), SUBSTITUTE('Network Data'!B97," ",".")&amp;"Q &lt; "&amp;SUBSTITUTE('Network Data'!M97," ","."),IF(AND('Network Data'!$C$6=0, 'Network Data'!C97=0,'Network Data'!D97=0,'Network Data'!G97&gt;0, 'Network Data'!M97&gt;0), SUBSTITUTE('Network Data'!B97," ",".")&amp;"Q &lt; "&amp;SUBSTITUTE('Network Data'!M97," ","."),""))</f>
        <v/>
      </c>
      <c r="CT91" t="str">
        <f>IF('Network Data'!M97&lt;'Network Data'!L97, "Warning, incompatible constraint", "" )</f>
        <v/>
      </c>
      <c r="CU91" t="str">
        <f>IF(AND('Network Data'!$C$6=1, 'Network Data'!C97 = 0, 'Network Data'!D97 = 1, 'Network Data'!G97 &gt; 0, 'Network Data'!N97&gt;0), SUBSTITUTE('Network Data'!B97, " ", ".")&amp;"_NPP"&amp;" &gt; "&amp;SUBSTITUTE('Network Data'!N97, ",","."), "")</f>
        <v/>
      </c>
      <c r="CV91" t="str">
        <f>IF(AND('Network Data'!$C$6=1, 'Network Data'!C97 = 0, 'Network Data'!D97 = 0, 'Network Data'!G97 &gt; 0, 'Network Data'!N97&gt;0), SUBSTITUTE('Network Data'!B97, " ", ".")&amp;"_P"&amp;" &gt; "&amp;SUBSTITUTE('Network Data'!N97, ",","."), IF(AND('Network Data'!$C$6=0, 'Network Data'!C97 = 0, 'Network Data'!G97 &gt; 0, 'Network Data'!N97&gt;0), SUBSTITUTE('Network Data'!B97, " ", ".")&amp;"_P"&amp;" &gt; "&amp;SUBSTITUTE('Network Data'!N97, ",","."),""))</f>
        <v/>
      </c>
      <c r="CW91" t="str">
        <f>IF(AND('Network Data'!$C$6=1, 'Network Data'!C97 = 0, 'Network Data'!D97 = 1, 'Network Data'!G97 &gt; 0, 'Network Data'!O97&gt;0), SUBSTITUTE('Network Data'!B97, " ", ".")&amp;"_NPP"&amp;" &lt; "&amp;SUBSTITUTE('Network Data'!O97, ",","."), "")</f>
        <v/>
      </c>
      <c r="CX91" t="str">
        <f>IF(AND('Network Data'!$C$6=1, 'Network Data'!C97 = 0, 'Network Data'!D97 = 0, 'Network Data'!G97 &gt; 0, 'Network Data'!O97&gt;0), SUBSTITUTE('Network Data'!B97, " ", ".")&amp;"_P"&amp;" &lt; "&amp;SUBSTITUTE('Network Data'!O97, ",","."), IF(AND('Network Data'!$C$6=0, 'Network Data'!C97 = 0, 'Network Data'!G97 &gt; 0, 'Network Data'!O97&gt;0), SUBSTITUTE('Network Data'!B97, " ", ".")&amp;"_P"&amp;" &lt; "&amp;SUBSTITUTE('Network Data'!O97, ",","."),""))</f>
        <v/>
      </c>
      <c r="CY91" t="str">
        <f>IF('Network Data'!O97&lt;'Network Data'!N97, "Warning, incompatible constraint", "" )</f>
        <v/>
      </c>
      <c r="CZ91" t="str">
        <f>IF(AND('Network Data'!$C$6 = 1, 'Network Data'!C97 = 0, 'Network Data'!D97 = 1, 'Network Data'!G97 &gt; 0, 'Network Data'!P97 &gt; 0), SUBSTITUTE('Network Data'!B97, " ", ".")&amp;"_R &gt; "&amp;SUBSTITUTE('Network Data'!P97, ",","."),"")</f>
        <v/>
      </c>
      <c r="DA91" t="str">
        <f>IF(AND('Network Data'!$C$6 = 1, 'Network Data'!C97 = 0, 'Network Data'!D97 = 0, 'Network Data'!G97 &gt; 0, 'Network Data'!P97 &gt; 0), SUBSTITUTE('Network Data'!B97, " ", ".")&amp;"_R &gt; "&amp;SUBSTITUTE('Network Data'!P97, ",","."),"")</f>
        <v/>
      </c>
      <c r="DB91" t="str">
        <f>IF(AND('Network Data'!$C$6 = 1, 'Network Data'!C97 = 0, 'Network Data'!D97 = 1, 'Network Data'!G97 &gt; 0, 'Network Data'!Q97 &gt; 0), SUBSTITUTE('Network Data'!B97, " ", ".")&amp;"_R &lt; "&amp;SUBSTITUTE('Network Data'!Q97, ",","."),"")</f>
        <v/>
      </c>
      <c r="DC91" t="str">
        <f>IF(AND('Network Data'!$C$6 = 1, 'Network Data'!C97 = 0, 'Network Data'!D97 = 0, 'Network Data'!G97 &gt; 0, 'Network Data'!Q97 &gt; 0), SUBSTITUTE('Network Data'!B97, " ", ".")&amp;"_R &lt; "&amp;SUBSTITUTE('Network Data'!Q97, ",","."),"")</f>
        <v/>
      </c>
      <c r="DD91" t="str">
        <f>IF(AND('Network Data'!$C$7 = 1, 'Network Data'!C97 = 0, 'Network Data'!D97 =1, 'Network Data'!G97 &gt; 0, 'Network Data'!R97 &gt; 0), SUBSTITUTE('Network Data'!B97, ",",".")&amp;"_U &gt; "&amp;SUBSTITUTE('Network Data'!R97, ",","."),"")</f>
        <v/>
      </c>
      <c r="DE91" t="str">
        <f>IF(AND('Network Data'!$C$7 = 1, 'Network Data'!C97 = 0, 'Network Data'!D97 =0, 'Network Data'!G97 &gt; 0, 'Network Data'!R97 &gt; 0), SUBSTITUTE('Network Data'!B97, ",",".")&amp;"_U &gt; "&amp;SUBSTITUTE('Network Data'!R97, ",","."),"")</f>
        <v/>
      </c>
      <c r="DF91" t="str">
        <f>IF(AND('Network Data'!$C$7 = 1, 'Network Data'!C97 = 0, 'Network Data'!D97 = 1, 'Network Data'!G97 &gt; 0, 'Network Data'!S97 &gt; 0), SUBSTITUTE('Network Data'!B97, ",",".")&amp;"_U &lt; "&amp;SUBSTITUTE('Network Data'!S97, ",","."),"")</f>
        <v/>
      </c>
      <c r="DG91" t="str">
        <f>IF(AND('Network Data'!$C$7 = 1, 'Network Data'!C97 = 0, 'Network Data'!D97 = 0, 'Network Data'!G97 &gt; 0, 'Network Data'!S97 &gt; 0), SUBSTITUTE('Network Data'!B97, ",",".")&amp;"_U &lt; "&amp;SUBSTITUTE('Network Data'!S97, ",","."),"")</f>
        <v/>
      </c>
      <c r="DJ91" t="str">
        <f>IF(AND('Network Data'!C97 = 0, 'Network Data'!E97 = 1,'Network Data'!G97 &gt; 0, 'Network Data'!H97 &gt; 0), SUBSTITUTE('Network Data'!B97, " ", ".")&amp;"_IN &gt; "&amp;SUBSTITUTE('Network Data'!H97,",","."), IF(AND('Network Data'!C97 = 1, 'Network Data'!E97 = 1,'Network Data'!G97 &gt; 0, 'Network Data'!H97 &gt; 0), SUBSTITUTE('Network Data'!B97, " ", ".")&amp;"NLNode_IN &gt; "&amp;SUBSTITUTE('Network Data'!H97,",","."), ""))</f>
        <v/>
      </c>
      <c r="DL91" t="str">
        <f>IF(AND('Network Data'!C97 = 0, 'Network Data'!E97 = 1,'Network Data'!G97 &gt; 0, 'Network Data'!I97 &gt; 0), SUBSTITUTE('Network Data'!B97, " ", ".")&amp;"_IN &lt; "&amp;SUBSTITUTE('Network Data'!I97,",","."), IF(AND('Network Data'!C97 = 1, 'Network Data'!E97 = 1,'Network Data'!G97 &gt; 0, 'Network Data'!H97 &gt; 0), SUBSTITUTE('Network Data'!B97, " ", ".")&amp;"NLNode_IN &lt; "&amp;SUBSTITUTE('Network Data'!I97,",","."), ""))</f>
        <v/>
      </c>
      <c r="DP91" t="str">
        <f>IF(AND('Network Data'!C97 = 0, 'Network Data'!F97 = 1,'Network Data'!G97 &gt; 0, 'Network Data'!J97 &gt; 0), SUBSTITUTE('Network Data'!B97, " ", ".")&amp;"_EX &gt; "&amp;SUBSTITUTE('Network Data'!J97,",","."), IF(AND('Network Data'!C97 = 1, 'Network Data'!F97 = 1,'Network Data'!G97 &gt; 0, 'Network Data'!J97 &gt; 0), SUBSTITUTE('Network Data'!B97, " ", ".")&amp;"NLNode_EX &gt; "&amp;SUBSTITUTE('Network Data'!J97,",","."), ""))</f>
        <v/>
      </c>
      <c r="DR91" t="str">
        <f>IF(AND('Network Data'!C97 = 0, 'Network Data'!F97 = 1,'Network Data'!G97 &gt; 0, 'Network Data'!K97 &gt; 0), SUBSTITUTE('Network Data'!B97, " ", ".")&amp;"_EX &lt; "&amp;SUBSTITUTE('Network Data'!K97,",","."), IF(AND('Network Data'!C97 = 1, 'Network Data'!F97 = 1,'Network Data'!G97 &gt; 0, 'Network Data'!K97 &gt; 0), SUBSTITUTE('Network Data'!B97, " ", ".")&amp;"NLNode_EX &lt; "&amp;SUBSTITUTE('Network Data'!K97,",","."), ""))</f>
        <v/>
      </c>
      <c r="DV91" t="str">
        <f>IF(AND('Network Data'!C97=0, 'Network Data'!D97=0, 'Network Data'!G97&gt;0, 'Network Data'!T97&gt;0), SUBSTITUTE('Network Data'!B97," ",".")&amp;"_AE &gt; "&amp;SUBSTITUTE('Network Data'!T97,",","."),"")</f>
        <v/>
      </c>
      <c r="DW91" t="str">
        <f>IF(AND('Network Data'!C97=0, 'Network Data'!D97=0, 'Network Data'!G97&gt;0, 'Network Data'!U97&gt;0), SUBSTITUTE('Network Data'!B97," ",".")&amp;"_AE &lt; "&amp;SUBSTITUTE('Network Data'!U97,",","."),"")</f>
        <v/>
      </c>
      <c r="EA91" t="str">
        <f>IF(AND('Network Data'!X97 &gt;0), 'Network Data'!X97, "")</f>
        <v/>
      </c>
      <c r="EB91" s="22"/>
      <c r="EC91" s="22"/>
      <c r="FD91"/>
      <c r="FE91"/>
      <c r="FF91"/>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row>
    <row r="92" spans="1:218" x14ac:dyDescent="0.3">
      <c r="A92" s="7">
        <v>87</v>
      </c>
      <c r="B92" t="str">
        <f>IF(AND('Network Data'!C98 = 0, 'Network Data'!G98 &gt;0), SUBSTITUTE('Network Data'!B98, " ", ""), IF(AND('Network Data'!C98 = 1, 'Network Data'!G98 &gt; 0), SUBSTITUTE('Network Data'!B98&amp;"NLNode", " ",""), ""))</f>
        <v/>
      </c>
      <c r="H92" s="98"/>
      <c r="AE92" t="str">
        <f>IF(AND('Network Data'!C98 = 0, 'Network Data'!G98 &gt;0), SUBSTITUTE('Network Data'!B98, " ", "")&amp;" = "&amp;SUBSTITUTE('Network Data'!G98, ",", "."), "")</f>
        <v/>
      </c>
      <c r="AF92" t="str">
        <f>IF(AND('Network Data'!C98 = 1, 'Network Data'!G98 &gt;0), SUBSTITUTE('Network Data'!B98, " ", "")&amp;"NLNode"&amp;" = "&amp;SUBSTITUTE('Network Data'!G98, ",", "."), "")</f>
        <v/>
      </c>
      <c r="AM92" t="str">
        <f>IF(AND('Network Data'!C98 = 0, 'Network Data'!G98 &gt; 0, 'Network Data'!E98 = 1), SUBSTITUTE('Network Data'!B98, " ", "")&amp;"Input", IF(AND('Network Data'!C98 = 1, 'Network Data'!G98 &gt; 0, 'Network Data'!E98 = 1), SUBSTITUTE('Network Data'!B98, " ", "")&amp;"NLNodeInput",""))</f>
        <v/>
      </c>
      <c r="AN92" t="str">
        <f>IF(AND('Network Data'!C98 = 0, 'Network Data'!G98 &gt; 0, 'Network Data'!F98 = 1), SUBSTITUTE('Network Data'!B98, " ", "")&amp;"Export", IF(AND('Network Data'!C98 = 1, 'Network Data'!G98 &gt; 0, 'Network Data'!F98 = 1), SUBSTITUTE('Network Data'!B98, " ", "")&amp;"NLNodeExport",""))</f>
        <v/>
      </c>
      <c r="AV92" t="str">
        <f>IF(AND('Network Data'!$C$6=1, 'Network Data'!C98 = 0, 'Network Data'!D98=1,'Network Data'!G98&gt;0,'Network Data'!E98=1), SUBSTITUTE('Network Data'!B98," ","")&amp;"_GPP"&amp;" = "&amp;"Flowto("&amp;SUBSTITUTE('Network Data'!B98," ","")&amp;")"&amp;" - "&amp;SUBSTITUTE('Network Data'!B98," ","")&amp;"_IN", IF(AND('Network Data'!$C$6=1, 'Network Data'!C98 = 0, 'Network Data'!D98=1,'Network Data'!G98&gt;0,'Network Data'!E98=0), SUBSTITUTE('Network Data'!B98," ","")&amp;"_GPP"&amp;" = "&amp;"Flowto("&amp;SUBSTITUTE('Network Data'!B98," ","")&amp;")", IF(OR('Network Data'!$C$6=1, 'Network Data'!$C$6=0), IF(AND('Network Data'!C98 = 0,'Network Data'!G98&gt;0,'Network Data'!E98=1), SUBSTITUTE('Network Data'!B98," ","")&amp;"_Q"&amp;" = "&amp;"Flowto("&amp;SUBSTITUTE('Network Data'!B98," ","")&amp;")"&amp;" - "&amp;SUBSTITUTE('Network Data'!B98," ","")&amp;"_IN", IF(AND('Network Data'!C98 = 0,'Network Data'!G98&gt;0,'Network Data'!E98=0), SUBSTITUTE('Network Data'!B98," ","")&amp;"_Q"&amp;" = "&amp;"Flowto("&amp;SUBSTITUTE('Network Data'!B98," ","")&amp;")","")))))</f>
        <v/>
      </c>
      <c r="AZ92" t="str">
        <f>IF(AND('Network Data'!$C$6=1,'Network Data'!$C$7=1,'Network Data'!C98 = 0,'Network Data'!D98 = 1,'Network Data'!G98&gt;0,'Network Data'!F98=1),SUBSTITUTE('Network Data'!B98," ","")&amp;"_NPP"&amp;" = Flowfrom("&amp;SUBSTITUTE('Network Data'!B98," ","")&amp;") - "&amp;SUBSTITUTE('Network Data'!B98," ","")&amp;"_R"&amp;" - "&amp;SUBSTITUTE('Network Data'!B98," ","")&amp;"_U"&amp;" - "&amp;SUBSTITUTE('Network Data'!B98," ","")&amp;"_EX", IF(AND('Network Data'!$C$6=1,'Network Data'!$C$7=0,'Network Data'!C98 = 0,'Network Data'!D98 = 1,'Network Data'!G98&gt;0,'Network Data'!F98=1),SUBSTITUTE('Network Data'!B98," ","")&amp;"_NPP"&amp;" = Flowfrom("&amp;SUBSTITUTE('Network Data'!B98," ","")&amp;") - "&amp;SUBSTITUTE('Network Data'!B98," ","")&amp;"_R - "&amp;SUBSTITUTE('Network Data'!B98," ","")&amp;"_EX", IF(AND('Network Data'!$C$6=0,'Network Data'!$C$7=1,'Network Data'!C98 = 0,'Network Data'!D98 = 1,'Network Data'!G98&gt;0,'Network Data'!F98=0),SUBSTITUTE('Network Data'!B98," ","")&amp;"_NPP"&amp;" = Flowfrom("&amp;SUBSTITUTE('Network Data'!B98," ","")&amp;") - "&amp;SUBSTITUTE('Network Data'!B98," ","")&amp;"_U - "&amp;SUBSTITUTE('Network Data'!B98," ","")&amp;"_EX", IF(AND('Network Data'!$C$6=1,'Network Data'!$C$7=0,'Network Data'!C98 = 0,'Network Data'!D98 = 1,'Network Data'!G98&gt;0,'Network Data'!F98=0),SUBSTITUTE('Network Data'!B98," ","")&amp;"_NPP"&amp;" = Flowfrom("&amp;SUBSTITUTE('Network Data'!B98," ","")&amp;") - "&amp;SUBSTITUTE('Network Data'!B98," ","")&amp;"_R", IF(AND('Network Data'!$C$6=0,'Network Data'!$C$7=0,'Network Data'!C98 = 0,'Network Data'!D98 = 1,'Network Data'!G98&gt;0,'Network Data'!F98=1),SUBSTITUTE('Network Data'!B98," ","")&amp;"_NPP"&amp;" = Flowfrom("&amp;SUBSTITUTE('Network Data'!B98," ","")&amp;") - "&amp;SUBSTITUTE('Network Data'!B98," ","")&amp;"_EX", IF(AND('Network Data'!$C$6=1,'Network Data'!$C$7=1,'Network Data'!C98 = 0,'Network Data'!D98 = 1,'Network Data'!G98&gt;0,'Network Data'!F98=0),SUBSTITUTE('Network Data'!B98," ","")&amp;"_NPP"&amp;" = Flowfrom("&amp;SUBSTITUTE('Network Data'!B98," ","")&amp;") - "&amp;SUBSTITUTE('Network Data'!B98," ","")&amp;"_R"&amp;" - "&amp;SUBSTITUTE('Network Data'!B98," ","")&amp;"_U", IF(AND('Network Data'!$C$6=0,'Network Data'!$C$7=0,'Network Data'!C98 = 0,'Network Data'!D98 = 1,'Network Data'!G98&gt;0,'Network Data'!F98=0),SUBSTITUTE('Network Data'!B98," ","")&amp;"_NPP"&amp;" = Flowfrom("&amp;SUBSTITUTE('Network Data'!B98," ","")&amp;") ", IF(AND('Network Data'!$C$6=1,'Network Data'!$C$7=1,'Network Data'!C98 = 0,'Network Data'!D98 = 0,'Network Data'!G98&gt;0,'Network Data'!F98=1),SUBSTITUTE('Network Data'!B98," ","")&amp;"_P"&amp;" = Flowfrom("&amp;SUBSTITUTE('Network Data'!B98," ","")&amp;") - "&amp;SUBSTITUTE('Network Data'!B98," ","")&amp;"_R"&amp;" - "&amp;SUBSTITUTE('Network Data'!B98," ","")&amp;"_U"&amp;" - "&amp;SUBSTITUTE('Network Data'!B98," ","")&amp;"_EX", IF(AND('Network Data'!$C$6=1,'Network Data'!$C$7=0,'Network Data'!C98 = 0,'Network Data'!D98 = 0,'Network Data'!G98&gt;0,'Network Data'!F98=1),SUBSTITUTE('Network Data'!B98," ","")&amp;"_P"&amp;" = Flowfrom("&amp;SUBSTITUTE('Network Data'!B98," ","")&amp;") - "&amp;SUBSTITUTE('Network Data'!B98," ","")&amp;"_R - "&amp;SUBSTITUTE('Network Data'!B98," ","")&amp;"_EX", IF(AND('Network Data'!$C$6=0,'Network Data'!$C$7=1,'Network Data'!C98 = 0,'Network Data'!D98 = 0,'Network Data'!G98&gt;0,'Network Data'!F98=0),SUBSTITUTE('Network Data'!B98," ","")&amp;"_P"&amp;" = Flowfrom("&amp;SUBSTITUTE('Network Data'!B98," ","")&amp;") - "&amp;SUBSTITUTE('Network Data'!B98," ","")&amp;"_U - "&amp;SUBSTITUTE('Network Data'!B98," ","")&amp;"_EX", IF(AND('Network Data'!$C$6=1,'Network Data'!$C$7=0,'Network Data'!C98 = 0,'Network Data'!D98 = 0,'Network Data'!G98&gt;0,'Network Data'!F98=0),SUBSTITUTE('Network Data'!B98," ","")&amp;"_P"&amp;" = Flowfrom("&amp;SUBSTITUTE('Network Data'!B98," ","")&amp;") - "&amp;SUBSTITUTE('Network Data'!B98," ","")&amp;"_R", IF(AND('Network Data'!$C$6=0,'Network Data'!$C$7=0,'Network Data'!C98 = 0,'Network Data'!D98 = 0,'Network Data'!G98&gt;0,'Network Data'!F98=1),SUBSTITUTE('Network Data'!B98," ","")&amp;"_P"&amp;" = Flowfrom("&amp;SUBSTITUTE('Network Data'!B98," ","")&amp;") - "&amp;SUBSTITUTE('Network Data'!B98," ","")&amp;"_EX", IF(AND('Network Data'!$C$6=1,'Network Data'!$C$7=1,'Network Data'!C98 = 0,'Network Data'!D98 = 0,'Network Data'!G98&gt;0,'Network Data'!F98=0),SUBSTITUTE('Network Data'!B98," ","")&amp;"_P"&amp;" = Flowfrom("&amp;SUBSTITUTE('Network Data'!B98," ","")&amp;") - "&amp;SUBSTITUTE('Network Data'!B98," ","")&amp;"_R"&amp;" - "&amp;SUBSTITUTE('Network Data'!B98," ","")&amp;"_U", IF(AND('Network Data'!$C$6=0,'Network Data'!$C$7=0,'Network Data'!C98 = 0,'Network Data'!D98 = 0,'Network Data'!G98&gt;0,'Network Data'!F98=0),SUBSTITUTE('Network Data'!B98," ","")&amp;"_P"&amp;" = Flowfrom("&amp;SUBSTITUTE('Network Data'!B98," ","")&amp;") ", ""))))))))))))))</f>
        <v/>
      </c>
      <c r="BD92" t="str">
        <f>IF(AND('Network Data'!$C$6=1,'Network Data'!$C$7=1,'Network Data'!C98 = 0, 'Network Data'!D98=1,'Network Data'!F98=1,'Network Data'!G98&gt;0), SUBSTITUTE('Network Data'!B98," ","")&amp;"_U"&amp;" = Flowto("&amp;SUBSTITUTE('Network Data'!B98," ","")&amp;") - "&amp;SUBSTITUTE('Network Data'!B98," ","")&amp;"_NPP"&amp;" - "&amp;SUBSTITUTE('Network Data'!B98," ","")&amp;"_R"&amp;" - "&amp;SUBSTITUTE('Network Data'!B98," ","")&amp;"_EX", IF(AND('Network Data'!$C$6=0,'Network Data'!$C$7=1,'Network Data'!C98 = 0, 'Network Data'!D98=1,'Network Data'!F98=1,'Network Data'!G98&gt;0), SUBSTITUTE('Network Data'!B98," ","")&amp;"_U"&amp;" = Flowto("&amp;SUBSTITUTE('Network Data'!B98," ","")&amp;") - "&amp;SUBSTITUTE('Network Data'!B98," ","")&amp;"_P"&amp;" - "&amp;SUBSTITUTE('Network Data'!B98," ","")&amp;"_EX", IF(AND('Network Data'!$C$6=0,'Network Data'!$C$7=1,'Network Data'!C98 = 0, 'Network Data'!D98=1,'Network Data'!F98=0,'Network Data'!G98&gt;0), SUBSTITUTE('Network Data'!B98," ","")&amp;"_U"&amp;" = Flowto("&amp;SUBSTITUTE('Network Data'!B98," ","")&amp;") - "&amp;SUBSTITUTE('Network Data'!B98," ","")&amp;"_P",IF(AND('Network Data'!$C$6=1,'Network Data'!$C$7=1,'Network Data'!C98 = 0, 'Network Data'!D98=0,'Network Data'!F98=1,'Network Data'!G98&gt;0), SUBSTITUTE('Network Data'!B98," ","")&amp;"_U"&amp;" = Flowto("&amp;SUBSTITUTE('Network Data'!B98," ","")&amp;") - "&amp;SUBSTITUTE('Network Data'!B98," ","")&amp;"_P"&amp;" - "&amp;SUBSTITUTE('Network Data'!B98," ","")&amp;"_R"&amp;" - "&amp;SUBSTITUTE('Network Data'!B98," ","")&amp;"_EX", IF(AND('Network Data'!$C$6=0,'Network Data'!$C$7=1,'Network Data'!C98 = 0, 'Network Data'!D98=0,'Network Data'!F98=1,'Network Data'!G98&gt;0), SUBSTITUTE('Network Data'!B98," ","")&amp;"_U"&amp;" = Flowto("&amp;SUBSTITUTE('Network Data'!B98," ","")&amp;") - "&amp;SUBSTITUTE('Network Data'!B98," ","")&amp;"_P"&amp;" - "&amp;SUBSTITUTE('Network Data'!B98," ","")&amp;"_EX", IF(AND('Network Data'!$C$6=0,'Network Data'!$C$7=1,'Network Data'!C98 = 0, 'Network Data'!D98=0,'Network Data'!F98=0,'Network Data'!G98&gt;0), SUBSTITUTE('Network Data'!B98," ","")&amp;"_U"&amp;" = Flowto("&amp;SUBSTITUTE('Network Data'!B98," ","")&amp;") - "&amp;SUBSTITUTE('Network Data'!B98," ","")&amp;"_P",IF(AND('Network Data'!$C$6=1,'Network Data'!$C$7=1,'Network Data'!C98 = 0, 'Network Data'!D98=0,'Network Data'!F98=0,'Network Data'!G98&gt;0), SUBSTITUTE('Network Data'!B98," ","")&amp;"_U"&amp;" = Flowto("&amp;SUBSTITUTE('Network Data'!B98," ","")&amp;") - "&amp;SUBSTITUTE('Network Data'!B98," ","")&amp;"_P - "&amp;SUBSTITUTE('Network Data'!B98," ","")&amp;"_R","")))))))</f>
        <v/>
      </c>
      <c r="BH92" t="str">
        <f>IF(AND('Network Data'!$C$6 = 1, 'Network Data'!C98 = 0, 'Network Data'!D98 = 0,'Network Data'!G98 &gt; 0, 'Network Data'!T98 &gt; 0),SUBSTITUTE('Network Data'!B98," ","")&amp;"_AE"&amp;" = "&amp;SUBSTITUTE('Network Data'!B98," ","")&amp;"_P"&amp;" + "&amp;SUBSTITUTE('Network Data'!B98," ","")&amp;"_R", IF(AND('Network Data'!$C$6 = 0, 'Network Data'!C98 = 0, 'Network Data'!D98 = 0,'Network Data'!G98 &gt; 0, 'Network Data'!T98 &gt; 0),SUBSTITUTE('Network Data'!B98," ","")&amp;" = "&amp;SUBSTITUTE('Network Data'!B98," ","")&amp;"_P",IF(AND('Network Data'!$C$6 = 1, 'Network Data'!C98 = 0, 'Network Data'!D98 = 0,'Network Data'!G98 &gt; 0, 'Network Data'!U98 &gt; 0),SUBSTITUTE('Network Data'!B98," ","")&amp;"_AE"&amp;" = "&amp;SUBSTITUTE('Network Data'!B98," ","")&amp;"_P"&amp;" + "&amp;SUBSTITUTE('Network Data'!B98," ","")&amp;"_R", IF(AND('Network Data'!$C$6 = 0, 'Network Data'!C98 = 0, 'Network Data'!D98 = 0,'Network Data'!G98 &gt; 0, 'Network Data'!U98 &gt; 0),SUBSTITUTE('Network Data'!B98," ","")&amp;" = "&amp;SUBSTITUTE('Network Data'!B98," ","")&amp;"_P",""))))</f>
        <v/>
      </c>
      <c r="BL92" t="str">
        <f xml:space="preserve"> IF('Network Data'!W98 &gt; 0, 'Network Data'!W98, "")</f>
        <v/>
      </c>
      <c r="BR92" t="str">
        <f>IF('Network Data'!V98&gt;0,SUBSTITUTE('Network Data'!V98, ",",""),"")</f>
        <v/>
      </c>
      <c r="BZ92" t="str">
        <f>IF(AND('Network Data'!$C$6=1,'Network Data'!C98=0,'Network Data'!D98=1,'Network Data'!G98&gt;0),SUBSTITUTE('Network Data'!B98," ","")&amp;"_GPP: CO2 -&gt; "&amp;SUBSTITUTE('Network Data'!B98," ",""),"")</f>
        <v/>
      </c>
      <c r="CB92" s="98"/>
      <c r="CD92" t="str">
        <f>IF(AND('Network Data'!$C$6 = 1,'Network Data'!C98 = 0, 'Network Data'!D98 = 1, 'Network Data'!G98 &gt; 0), SUBSTITUTE('Network Data'!B98, " ", "")&amp;"_R: "&amp;SUBSTITUTE('Network Data'!B98, " ", "")&amp;" -&gt; CO2", "")</f>
        <v/>
      </c>
      <c r="CE92" t="str">
        <f>IF(AND('Network Data'!$C$6 = 1,'Network Data'!C98 = 0, 'Network Data'!D98 = 0, 'Network Data'!G98 &gt; 0), SUBSTITUTE('Network Data'!B98, " ", "")&amp;"_R: "&amp;SUBSTITUTE('Network Data'!B98, " ", "")&amp;" -&gt; CO2", "")</f>
        <v/>
      </c>
      <c r="CG92" s="98"/>
      <c r="CI92" t="str">
        <f>IF(AND('Network Data'!C98 = 1, 'Network Data'!E98 = 1, 'Network Data'!G98 &gt; 0), SUBSTITUTE('Network Data'!B98, " ", "")&amp;"NLNode_IN: "&amp;SUBSTITUTE('Network Data'!B98, " ", "")&amp;"NLNodeInput -&gt; "&amp;SUBSTITUTE('Network Data'!B98, ",", "")&amp;"NLNode", IF(AND('Network Data'!C98 = 0, 'Network Data'!E98 = 1, 'Network Data'!G98 &gt; 0), SUBSTITUTE('Network Data'!B98, " ", "")&amp;"_IN: "&amp;SUBSTITUTE('Network Data'!B98, " ", "")&amp;"Input -&gt; "&amp;SUBSTITUTE('Network Data'!B98, ",", ""),""))</f>
        <v/>
      </c>
      <c r="CK92" s="98"/>
      <c r="CM92" t="str">
        <f>IF(AND('Network Data'!C98 = 1, 'Network Data'!F98 = 1, 'Network Data'!G98 &gt; 0), SUBSTITUTE('Network Data'!B98, " ", "")&amp;"NLNode_EX: "&amp;SUBSTITUTE('Network Data'!B98, " ", "")&amp;"NLNode -&gt; "&amp;SUBSTITUTE('Network Data'!B98, ",", "")&amp;"NLNodeExport", IF(AND('Network Data'!C98 = 0, 'Network Data'!F98 = 1, 'Network Data'!G98 &gt; 0), SUBSTITUTE('Network Data'!B98, " ", "")&amp;"_EX: "&amp;SUBSTITUTE('Network Data'!B98, " ", "")&amp;" -&gt; "&amp;SUBSTITUTE('Network Data'!B98, ",", "")&amp;"Export",""))</f>
        <v/>
      </c>
      <c r="CP92" t="str">
        <f>IF(AND('Network Data'!$C$6=1, 'Network Data'!C98=0,'Network Data'!D98=1,'Network Data'!G98&gt;0, 'Network Data'!L98&gt;0), SUBSTITUTE('Network Data'!B98," ",".")&amp;"_GPP &gt; "&amp;SUBSTITUTE('Network Data'!L98," ","."), IF(AND('Network Data'!$C$6=1, 'Network Data'!C98=0,'Network Data'!D98=0,'Network Data'!G98&gt;0, 'Network Data'!L98&gt;0), SUBSTITUTE('Network Data'!B98," ",".")&amp;"Q &gt; "&amp;SUBSTITUTE('Network Data'!L98," ","."), IF(AND('Network Data'!$C$6=0, 'Network Data'!C98=0,'Network Data'!D98=0,'Network Data'!G98&gt;0, 'Network Data'!L98&gt;0), SUBSTITUTE('Network Data'!B98," ",".")&amp;"Q &gt; "&amp;SUBSTITUTE('Network Data'!L98," ","."),"")))</f>
        <v/>
      </c>
      <c r="CQ92" t="str">
        <f>IF(AND('Network Data'!$C$6=1, 'Network Data'!C98=0,'Network Data'!D98=0,'Network Data'!G98&gt;0, 'Network Data'!L98&gt;0), SUBSTITUTE('Network Data'!B98," ",".")&amp;"Q &gt; "&amp;SUBSTITUTE('Network Data'!L98," ","."), IF(AND('Network Data'!$C$6=0, 'Network Data'!C98=0,'Network Data'!D98=0,'Network Data'!G98&gt;0, 'Network Data'!L98&gt;0), SUBSTITUTE('Network Data'!B98," ",".")&amp;"Q &gt; "&amp;SUBSTITUTE('Network Data'!L98," ","."),""))</f>
        <v/>
      </c>
      <c r="CR92" t="str">
        <f>IF(AND('Network Data'!$C$6=1, 'Network Data'!C98=0,'Network Data'!D98=1,'Network Data'!G98&gt;0, 'Network Data'!M98&gt;0), SUBSTITUTE('Network Data'!B98," ",".")&amp;"_GPP &lt; "&amp;SUBSTITUTE('Network Data'!M98," ","."),"")</f>
        <v/>
      </c>
      <c r="CS92" t="str">
        <f>IF(AND('Network Data'!$C$6=1, 'Network Data'!C98=0,'Network Data'!D98=0,'Network Data'!G98&gt;0, 'Network Data'!M98&gt;0), SUBSTITUTE('Network Data'!B98," ",".")&amp;"Q &lt; "&amp;SUBSTITUTE('Network Data'!M98," ","."),IF(AND('Network Data'!$C$6=0, 'Network Data'!C98=0,'Network Data'!D98=0,'Network Data'!G98&gt;0, 'Network Data'!M98&gt;0), SUBSTITUTE('Network Data'!B98," ",".")&amp;"Q &lt; "&amp;SUBSTITUTE('Network Data'!M98," ","."),""))</f>
        <v/>
      </c>
      <c r="CT92" t="str">
        <f>IF('Network Data'!M98&lt;'Network Data'!L98, "Warning, incompatible constraint", "" )</f>
        <v/>
      </c>
      <c r="CU92" t="str">
        <f>IF(AND('Network Data'!$C$6=1, 'Network Data'!C98 = 0, 'Network Data'!D98 = 1, 'Network Data'!G98 &gt; 0, 'Network Data'!N98&gt;0), SUBSTITUTE('Network Data'!B98, " ", ".")&amp;"_NPP"&amp;" &gt; "&amp;SUBSTITUTE('Network Data'!N98, ",","."), "")</f>
        <v/>
      </c>
      <c r="CV92" t="str">
        <f>IF(AND('Network Data'!$C$6=1, 'Network Data'!C98 = 0, 'Network Data'!D98 = 0, 'Network Data'!G98 &gt; 0, 'Network Data'!N98&gt;0), SUBSTITUTE('Network Data'!B98, " ", ".")&amp;"_P"&amp;" &gt; "&amp;SUBSTITUTE('Network Data'!N98, ",","."), IF(AND('Network Data'!$C$6=0, 'Network Data'!C98 = 0, 'Network Data'!G98 &gt; 0, 'Network Data'!N98&gt;0), SUBSTITUTE('Network Data'!B98, " ", ".")&amp;"_P"&amp;" &gt; "&amp;SUBSTITUTE('Network Data'!N98, ",","."),""))</f>
        <v/>
      </c>
      <c r="CW92" t="str">
        <f>IF(AND('Network Data'!$C$6=1, 'Network Data'!C98 = 0, 'Network Data'!D98 = 1, 'Network Data'!G98 &gt; 0, 'Network Data'!O98&gt;0), SUBSTITUTE('Network Data'!B98, " ", ".")&amp;"_NPP"&amp;" &lt; "&amp;SUBSTITUTE('Network Data'!O98, ",","."), "")</f>
        <v/>
      </c>
      <c r="CX92" t="str">
        <f>IF(AND('Network Data'!$C$6=1, 'Network Data'!C98 = 0, 'Network Data'!D98 = 0, 'Network Data'!G98 &gt; 0, 'Network Data'!O98&gt;0), SUBSTITUTE('Network Data'!B98, " ", ".")&amp;"_P"&amp;" &lt; "&amp;SUBSTITUTE('Network Data'!O98, ",","."), IF(AND('Network Data'!$C$6=0, 'Network Data'!C98 = 0, 'Network Data'!G98 &gt; 0, 'Network Data'!O98&gt;0), SUBSTITUTE('Network Data'!B98, " ", ".")&amp;"_P"&amp;" &lt; "&amp;SUBSTITUTE('Network Data'!O98, ",","."),""))</f>
        <v/>
      </c>
      <c r="CY92" t="str">
        <f>IF('Network Data'!O98&lt;'Network Data'!N98, "Warning, incompatible constraint", "" )</f>
        <v/>
      </c>
      <c r="CZ92" t="str">
        <f>IF(AND('Network Data'!$C$6 = 1, 'Network Data'!C98 = 0, 'Network Data'!D98 = 1, 'Network Data'!G98 &gt; 0, 'Network Data'!P98 &gt; 0), SUBSTITUTE('Network Data'!B98, " ", ".")&amp;"_R &gt; "&amp;SUBSTITUTE('Network Data'!P98, ",","."),"")</f>
        <v/>
      </c>
      <c r="DA92" t="str">
        <f>IF(AND('Network Data'!$C$6 = 1, 'Network Data'!C98 = 0, 'Network Data'!D98 = 0, 'Network Data'!G98 &gt; 0, 'Network Data'!P98 &gt; 0), SUBSTITUTE('Network Data'!B98, " ", ".")&amp;"_R &gt; "&amp;SUBSTITUTE('Network Data'!P98, ",","."),"")</f>
        <v/>
      </c>
      <c r="DB92" t="str">
        <f>IF(AND('Network Data'!$C$6 = 1, 'Network Data'!C98 = 0, 'Network Data'!D98 = 1, 'Network Data'!G98 &gt; 0, 'Network Data'!Q98 &gt; 0), SUBSTITUTE('Network Data'!B98, " ", ".")&amp;"_R &lt; "&amp;SUBSTITUTE('Network Data'!Q98, ",","."),"")</f>
        <v/>
      </c>
      <c r="DC92" t="str">
        <f>IF(AND('Network Data'!$C$6 = 1, 'Network Data'!C98 = 0, 'Network Data'!D98 = 0, 'Network Data'!G98 &gt; 0, 'Network Data'!Q98 &gt; 0), SUBSTITUTE('Network Data'!B98, " ", ".")&amp;"_R &lt; "&amp;SUBSTITUTE('Network Data'!Q98, ",","."),"")</f>
        <v/>
      </c>
      <c r="DD92" t="str">
        <f>IF(AND('Network Data'!$C$7 = 1, 'Network Data'!C98 = 0, 'Network Data'!D98 =1, 'Network Data'!G98 &gt; 0, 'Network Data'!R98 &gt; 0), SUBSTITUTE('Network Data'!B98, ",",".")&amp;"_U &gt; "&amp;SUBSTITUTE('Network Data'!R98, ",","."),"")</f>
        <v/>
      </c>
      <c r="DE92" t="str">
        <f>IF(AND('Network Data'!$C$7 = 1, 'Network Data'!C98 = 0, 'Network Data'!D98 =0, 'Network Data'!G98 &gt; 0, 'Network Data'!R98 &gt; 0), SUBSTITUTE('Network Data'!B98, ",",".")&amp;"_U &gt; "&amp;SUBSTITUTE('Network Data'!R98, ",","."),"")</f>
        <v/>
      </c>
      <c r="DF92" t="str">
        <f>IF(AND('Network Data'!$C$7 = 1, 'Network Data'!C98 = 0, 'Network Data'!D98 = 1, 'Network Data'!G98 &gt; 0, 'Network Data'!S98 &gt; 0), SUBSTITUTE('Network Data'!B98, ",",".")&amp;"_U &lt; "&amp;SUBSTITUTE('Network Data'!S98, ",","."),"")</f>
        <v/>
      </c>
      <c r="DG92" t="str">
        <f>IF(AND('Network Data'!$C$7 = 1, 'Network Data'!C98 = 0, 'Network Data'!D98 = 0, 'Network Data'!G98 &gt; 0, 'Network Data'!S98 &gt; 0), SUBSTITUTE('Network Data'!B98, ",",".")&amp;"_U &lt; "&amp;SUBSTITUTE('Network Data'!S98, ",","."),"")</f>
        <v/>
      </c>
      <c r="DJ92" t="str">
        <f>IF(AND('Network Data'!C98 = 0, 'Network Data'!E98 = 1,'Network Data'!G98 &gt; 0, 'Network Data'!H98 &gt; 0), SUBSTITUTE('Network Data'!B98, " ", ".")&amp;"_IN &gt; "&amp;SUBSTITUTE('Network Data'!H98,",","."), IF(AND('Network Data'!C98 = 1, 'Network Data'!E98 = 1,'Network Data'!G98 &gt; 0, 'Network Data'!H98 &gt; 0), SUBSTITUTE('Network Data'!B98, " ", ".")&amp;"NLNode_IN &gt; "&amp;SUBSTITUTE('Network Data'!H98,",","."), ""))</f>
        <v/>
      </c>
      <c r="DL92" t="str">
        <f>IF(AND('Network Data'!C98 = 0, 'Network Data'!E98 = 1,'Network Data'!G98 &gt; 0, 'Network Data'!I98 &gt; 0), SUBSTITUTE('Network Data'!B98, " ", ".")&amp;"_IN &lt; "&amp;SUBSTITUTE('Network Data'!I98,",","."), IF(AND('Network Data'!C98 = 1, 'Network Data'!E98 = 1,'Network Data'!G98 &gt; 0, 'Network Data'!H98 &gt; 0), SUBSTITUTE('Network Data'!B98, " ", ".")&amp;"NLNode_IN &lt; "&amp;SUBSTITUTE('Network Data'!I98,",","."), ""))</f>
        <v/>
      </c>
      <c r="DP92" t="str">
        <f>IF(AND('Network Data'!C98 = 0, 'Network Data'!F98 = 1,'Network Data'!G98 &gt; 0, 'Network Data'!J98 &gt; 0), SUBSTITUTE('Network Data'!B98, " ", ".")&amp;"_EX &gt; "&amp;SUBSTITUTE('Network Data'!J98,",","."), IF(AND('Network Data'!C98 = 1, 'Network Data'!F98 = 1,'Network Data'!G98 &gt; 0, 'Network Data'!J98 &gt; 0), SUBSTITUTE('Network Data'!B98, " ", ".")&amp;"NLNode_EX &gt; "&amp;SUBSTITUTE('Network Data'!J98,",","."), ""))</f>
        <v/>
      </c>
      <c r="DR92" t="str">
        <f>IF(AND('Network Data'!C98 = 0, 'Network Data'!F98 = 1,'Network Data'!G98 &gt; 0, 'Network Data'!K98 &gt; 0), SUBSTITUTE('Network Data'!B98, " ", ".")&amp;"_EX &lt; "&amp;SUBSTITUTE('Network Data'!K98,",","."), IF(AND('Network Data'!C98 = 1, 'Network Data'!F98 = 1,'Network Data'!G98 &gt; 0, 'Network Data'!K98 &gt; 0), SUBSTITUTE('Network Data'!B98, " ", ".")&amp;"NLNode_EX &lt; "&amp;SUBSTITUTE('Network Data'!K98,",","."), ""))</f>
        <v/>
      </c>
      <c r="DV92" t="str">
        <f>IF(AND('Network Data'!C98=0, 'Network Data'!D98=0, 'Network Data'!G98&gt;0, 'Network Data'!T98&gt;0), SUBSTITUTE('Network Data'!B98," ",".")&amp;"_AE &gt; "&amp;SUBSTITUTE('Network Data'!T98,",","."),"")</f>
        <v/>
      </c>
      <c r="DW92" t="str">
        <f>IF(AND('Network Data'!C98=0, 'Network Data'!D98=0, 'Network Data'!G98&gt;0, 'Network Data'!U98&gt;0), SUBSTITUTE('Network Data'!B98," ",".")&amp;"_AE &lt; "&amp;SUBSTITUTE('Network Data'!U98,",","."),"")</f>
        <v/>
      </c>
      <c r="EA92" t="str">
        <f>IF(AND('Network Data'!X98 &gt;0), 'Network Data'!X98, "")</f>
        <v/>
      </c>
      <c r="EB92" s="22"/>
      <c r="EC92" s="22"/>
      <c r="FD92"/>
      <c r="FE92"/>
      <c r="FF92"/>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row>
    <row r="93" spans="1:218" x14ac:dyDescent="0.3">
      <c r="A93" s="7">
        <v>88</v>
      </c>
      <c r="B93" t="str">
        <f>IF(AND('Network Data'!C99 = 0, 'Network Data'!G99 &gt;0), SUBSTITUTE('Network Data'!B99, " ", ""), IF(AND('Network Data'!C99 = 1, 'Network Data'!G99 &gt; 0), SUBSTITUTE('Network Data'!B99&amp;"NLNode", " ",""), ""))</f>
        <v/>
      </c>
      <c r="H93" s="98"/>
      <c r="AE93" t="str">
        <f>IF(AND('Network Data'!C99 = 0, 'Network Data'!G99 &gt;0), SUBSTITUTE('Network Data'!B99, " ", "")&amp;" = "&amp;SUBSTITUTE('Network Data'!G99, ",", "."), "")</f>
        <v/>
      </c>
      <c r="AF93" t="str">
        <f>IF(AND('Network Data'!C99 = 1, 'Network Data'!G99 &gt;0), SUBSTITUTE('Network Data'!B99, " ", "")&amp;"NLNode"&amp;" = "&amp;SUBSTITUTE('Network Data'!G99, ",", "."), "")</f>
        <v/>
      </c>
      <c r="AM93" t="str">
        <f>IF(AND('Network Data'!C99 = 0, 'Network Data'!G99 &gt; 0, 'Network Data'!E99 = 1), SUBSTITUTE('Network Data'!B99, " ", "")&amp;"Input", IF(AND('Network Data'!C99 = 1, 'Network Data'!G99 &gt; 0, 'Network Data'!E99 = 1), SUBSTITUTE('Network Data'!B99, " ", "")&amp;"NLNodeInput",""))</f>
        <v/>
      </c>
      <c r="AN93" t="str">
        <f>IF(AND('Network Data'!C99 = 0, 'Network Data'!G99 &gt; 0, 'Network Data'!F99 = 1), SUBSTITUTE('Network Data'!B99, " ", "")&amp;"Export", IF(AND('Network Data'!C99 = 1, 'Network Data'!G99 &gt; 0, 'Network Data'!F99 = 1), SUBSTITUTE('Network Data'!B99, " ", "")&amp;"NLNodeExport",""))</f>
        <v/>
      </c>
      <c r="AV93" t="str">
        <f>IF(AND('Network Data'!$C$6=1, 'Network Data'!C99 = 0, 'Network Data'!D99=1,'Network Data'!G99&gt;0,'Network Data'!E99=1), SUBSTITUTE('Network Data'!B99," ","")&amp;"_GPP"&amp;" = "&amp;"Flowto("&amp;SUBSTITUTE('Network Data'!B99," ","")&amp;")"&amp;" - "&amp;SUBSTITUTE('Network Data'!B99," ","")&amp;"_IN", IF(AND('Network Data'!$C$6=1, 'Network Data'!C99 = 0, 'Network Data'!D99=1,'Network Data'!G99&gt;0,'Network Data'!E99=0), SUBSTITUTE('Network Data'!B99," ","")&amp;"_GPP"&amp;" = "&amp;"Flowto("&amp;SUBSTITUTE('Network Data'!B99," ","")&amp;")", IF(OR('Network Data'!$C$6=1, 'Network Data'!$C$6=0), IF(AND('Network Data'!C99 = 0,'Network Data'!G99&gt;0,'Network Data'!E99=1), SUBSTITUTE('Network Data'!B99," ","")&amp;"_Q"&amp;" = "&amp;"Flowto("&amp;SUBSTITUTE('Network Data'!B99," ","")&amp;")"&amp;" - "&amp;SUBSTITUTE('Network Data'!B99," ","")&amp;"_IN", IF(AND('Network Data'!C99 = 0,'Network Data'!G99&gt;0,'Network Data'!E99=0), SUBSTITUTE('Network Data'!B99," ","")&amp;"_Q"&amp;" = "&amp;"Flowto("&amp;SUBSTITUTE('Network Data'!B99," ","")&amp;")","")))))</f>
        <v/>
      </c>
      <c r="AZ93" t="str">
        <f>IF(AND('Network Data'!$C$6=1,'Network Data'!$C$7=1,'Network Data'!C99 = 0,'Network Data'!D99 = 1,'Network Data'!G99&gt;0,'Network Data'!F99=1),SUBSTITUTE('Network Data'!B99," ","")&amp;"_NPP"&amp;" = Flowfrom("&amp;SUBSTITUTE('Network Data'!B99," ","")&amp;") - "&amp;SUBSTITUTE('Network Data'!B99," ","")&amp;"_R"&amp;" - "&amp;SUBSTITUTE('Network Data'!B99," ","")&amp;"_U"&amp;" - "&amp;SUBSTITUTE('Network Data'!B99," ","")&amp;"_EX", IF(AND('Network Data'!$C$6=1,'Network Data'!$C$7=0,'Network Data'!C99 = 0,'Network Data'!D99 = 1,'Network Data'!G99&gt;0,'Network Data'!F99=1),SUBSTITUTE('Network Data'!B99," ","")&amp;"_NPP"&amp;" = Flowfrom("&amp;SUBSTITUTE('Network Data'!B99," ","")&amp;") - "&amp;SUBSTITUTE('Network Data'!B99," ","")&amp;"_R - "&amp;SUBSTITUTE('Network Data'!B99," ","")&amp;"_EX", IF(AND('Network Data'!$C$6=0,'Network Data'!$C$7=1,'Network Data'!C99 = 0,'Network Data'!D99 = 1,'Network Data'!G99&gt;0,'Network Data'!F99=0),SUBSTITUTE('Network Data'!B99," ","")&amp;"_NPP"&amp;" = Flowfrom("&amp;SUBSTITUTE('Network Data'!B99," ","")&amp;") - "&amp;SUBSTITUTE('Network Data'!B99," ","")&amp;"_U - "&amp;SUBSTITUTE('Network Data'!B99," ","")&amp;"_EX", IF(AND('Network Data'!$C$6=1,'Network Data'!$C$7=0,'Network Data'!C99 = 0,'Network Data'!D99 = 1,'Network Data'!G99&gt;0,'Network Data'!F99=0),SUBSTITUTE('Network Data'!B99," ","")&amp;"_NPP"&amp;" = Flowfrom("&amp;SUBSTITUTE('Network Data'!B99," ","")&amp;") - "&amp;SUBSTITUTE('Network Data'!B99," ","")&amp;"_R", IF(AND('Network Data'!$C$6=0,'Network Data'!$C$7=0,'Network Data'!C99 = 0,'Network Data'!D99 = 1,'Network Data'!G99&gt;0,'Network Data'!F99=1),SUBSTITUTE('Network Data'!B99," ","")&amp;"_NPP"&amp;" = Flowfrom("&amp;SUBSTITUTE('Network Data'!B99," ","")&amp;") - "&amp;SUBSTITUTE('Network Data'!B99," ","")&amp;"_EX", IF(AND('Network Data'!$C$6=1,'Network Data'!$C$7=1,'Network Data'!C99 = 0,'Network Data'!D99 = 1,'Network Data'!G99&gt;0,'Network Data'!F99=0),SUBSTITUTE('Network Data'!B99," ","")&amp;"_NPP"&amp;" = Flowfrom("&amp;SUBSTITUTE('Network Data'!B99," ","")&amp;") - "&amp;SUBSTITUTE('Network Data'!B99," ","")&amp;"_R"&amp;" - "&amp;SUBSTITUTE('Network Data'!B99," ","")&amp;"_U", IF(AND('Network Data'!$C$6=0,'Network Data'!$C$7=0,'Network Data'!C99 = 0,'Network Data'!D99 = 1,'Network Data'!G99&gt;0,'Network Data'!F99=0),SUBSTITUTE('Network Data'!B99," ","")&amp;"_NPP"&amp;" = Flowfrom("&amp;SUBSTITUTE('Network Data'!B99," ","")&amp;") ", IF(AND('Network Data'!$C$6=1,'Network Data'!$C$7=1,'Network Data'!C99 = 0,'Network Data'!D99 = 0,'Network Data'!G99&gt;0,'Network Data'!F99=1),SUBSTITUTE('Network Data'!B99," ","")&amp;"_P"&amp;" = Flowfrom("&amp;SUBSTITUTE('Network Data'!B99," ","")&amp;") - "&amp;SUBSTITUTE('Network Data'!B99," ","")&amp;"_R"&amp;" - "&amp;SUBSTITUTE('Network Data'!B99," ","")&amp;"_U"&amp;" - "&amp;SUBSTITUTE('Network Data'!B99," ","")&amp;"_EX", IF(AND('Network Data'!$C$6=1,'Network Data'!$C$7=0,'Network Data'!C99 = 0,'Network Data'!D99 = 0,'Network Data'!G99&gt;0,'Network Data'!F99=1),SUBSTITUTE('Network Data'!B99," ","")&amp;"_P"&amp;" = Flowfrom("&amp;SUBSTITUTE('Network Data'!B99," ","")&amp;") - "&amp;SUBSTITUTE('Network Data'!B99," ","")&amp;"_R - "&amp;SUBSTITUTE('Network Data'!B99," ","")&amp;"_EX", IF(AND('Network Data'!$C$6=0,'Network Data'!$C$7=1,'Network Data'!C99 = 0,'Network Data'!D99 = 0,'Network Data'!G99&gt;0,'Network Data'!F99=0),SUBSTITUTE('Network Data'!B99," ","")&amp;"_P"&amp;" = Flowfrom("&amp;SUBSTITUTE('Network Data'!B99," ","")&amp;") - "&amp;SUBSTITUTE('Network Data'!B99," ","")&amp;"_U - "&amp;SUBSTITUTE('Network Data'!B99," ","")&amp;"_EX", IF(AND('Network Data'!$C$6=1,'Network Data'!$C$7=0,'Network Data'!C99 = 0,'Network Data'!D99 = 0,'Network Data'!G99&gt;0,'Network Data'!F99=0),SUBSTITUTE('Network Data'!B99," ","")&amp;"_P"&amp;" = Flowfrom("&amp;SUBSTITUTE('Network Data'!B99," ","")&amp;") - "&amp;SUBSTITUTE('Network Data'!B99," ","")&amp;"_R", IF(AND('Network Data'!$C$6=0,'Network Data'!$C$7=0,'Network Data'!C99 = 0,'Network Data'!D99 = 0,'Network Data'!G99&gt;0,'Network Data'!F99=1),SUBSTITUTE('Network Data'!B99," ","")&amp;"_P"&amp;" = Flowfrom("&amp;SUBSTITUTE('Network Data'!B99," ","")&amp;") - "&amp;SUBSTITUTE('Network Data'!B99," ","")&amp;"_EX", IF(AND('Network Data'!$C$6=1,'Network Data'!$C$7=1,'Network Data'!C99 = 0,'Network Data'!D99 = 0,'Network Data'!G99&gt;0,'Network Data'!F99=0),SUBSTITUTE('Network Data'!B99," ","")&amp;"_P"&amp;" = Flowfrom("&amp;SUBSTITUTE('Network Data'!B99," ","")&amp;") - "&amp;SUBSTITUTE('Network Data'!B99," ","")&amp;"_R"&amp;" - "&amp;SUBSTITUTE('Network Data'!B99," ","")&amp;"_U", IF(AND('Network Data'!$C$6=0,'Network Data'!$C$7=0,'Network Data'!C99 = 0,'Network Data'!D99 = 0,'Network Data'!G99&gt;0,'Network Data'!F99=0),SUBSTITUTE('Network Data'!B99," ","")&amp;"_P"&amp;" = Flowfrom("&amp;SUBSTITUTE('Network Data'!B99," ","")&amp;") ", ""))))))))))))))</f>
        <v/>
      </c>
      <c r="BD93" t="str">
        <f>IF(AND('Network Data'!$C$6=1,'Network Data'!$C$7=1,'Network Data'!C99 = 0, 'Network Data'!D99=1,'Network Data'!F99=1,'Network Data'!G99&gt;0), SUBSTITUTE('Network Data'!B99," ","")&amp;"_U"&amp;" = Flowto("&amp;SUBSTITUTE('Network Data'!B99," ","")&amp;") - "&amp;SUBSTITUTE('Network Data'!B99," ","")&amp;"_NPP"&amp;" - "&amp;SUBSTITUTE('Network Data'!B99," ","")&amp;"_R"&amp;" - "&amp;SUBSTITUTE('Network Data'!B99," ","")&amp;"_EX", IF(AND('Network Data'!$C$6=0,'Network Data'!$C$7=1,'Network Data'!C99 = 0, 'Network Data'!D99=1,'Network Data'!F99=1,'Network Data'!G99&gt;0), SUBSTITUTE('Network Data'!B99," ","")&amp;"_U"&amp;" = Flowto("&amp;SUBSTITUTE('Network Data'!B99," ","")&amp;") - "&amp;SUBSTITUTE('Network Data'!B99," ","")&amp;"_P"&amp;" - "&amp;SUBSTITUTE('Network Data'!B99," ","")&amp;"_EX", IF(AND('Network Data'!$C$6=0,'Network Data'!$C$7=1,'Network Data'!C99 = 0, 'Network Data'!D99=1,'Network Data'!F99=0,'Network Data'!G99&gt;0), SUBSTITUTE('Network Data'!B99," ","")&amp;"_U"&amp;" = Flowto("&amp;SUBSTITUTE('Network Data'!B99," ","")&amp;") - "&amp;SUBSTITUTE('Network Data'!B99," ","")&amp;"_P",IF(AND('Network Data'!$C$6=1,'Network Data'!$C$7=1,'Network Data'!C99 = 0, 'Network Data'!D99=0,'Network Data'!F99=1,'Network Data'!G99&gt;0), SUBSTITUTE('Network Data'!B99," ","")&amp;"_U"&amp;" = Flowto("&amp;SUBSTITUTE('Network Data'!B99," ","")&amp;") - "&amp;SUBSTITUTE('Network Data'!B99," ","")&amp;"_P"&amp;" - "&amp;SUBSTITUTE('Network Data'!B99," ","")&amp;"_R"&amp;" - "&amp;SUBSTITUTE('Network Data'!B99," ","")&amp;"_EX", IF(AND('Network Data'!$C$6=0,'Network Data'!$C$7=1,'Network Data'!C99 = 0, 'Network Data'!D99=0,'Network Data'!F99=1,'Network Data'!G99&gt;0), SUBSTITUTE('Network Data'!B99," ","")&amp;"_U"&amp;" = Flowto("&amp;SUBSTITUTE('Network Data'!B99," ","")&amp;") - "&amp;SUBSTITUTE('Network Data'!B99," ","")&amp;"_P"&amp;" - "&amp;SUBSTITUTE('Network Data'!B99," ","")&amp;"_EX", IF(AND('Network Data'!$C$6=0,'Network Data'!$C$7=1,'Network Data'!C99 = 0, 'Network Data'!D99=0,'Network Data'!F99=0,'Network Data'!G99&gt;0), SUBSTITUTE('Network Data'!B99," ","")&amp;"_U"&amp;" = Flowto("&amp;SUBSTITUTE('Network Data'!B99," ","")&amp;") - "&amp;SUBSTITUTE('Network Data'!B99," ","")&amp;"_P",IF(AND('Network Data'!$C$6=1,'Network Data'!$C$7=1,'Network Data'!C99 = 0, 'Network Data'!D99=0,'Network Data'!F99=0,'Network Data'!G99&gt;0), SUBSTITUTE('Network Data'!B99," ","")&amp;"_U"&amp;" = Flowto("&amp;SUBSTITUTE('Network Data'!B99," ","")&amp;") - "&amp;SUBSTITUTE('Network Data'!B99," ","")&amp;"_P - "&amp;SUBSTITUTE('Network Data'!B99," ","")&amp;"_R","")))))))</f>
        <v/>
      </c>
      <c r="BH93" t="str">
        <f>IF(AND('Network Data'!$C$6 = 1, 'Network Data'!C99 = 0, 'Network Data'!D99 = 0,'Network Data'!G99 &gt; 0, 'Network Data'!T99 &gt; 0),SUBSTITUTE('Network Data'!B99," ","")&amp;"_AE"&amp;" = "&amp;SUBSTITUTE('Network Data'!B99," ","")&amp;"_P"&amp;" + "&amp;SUBSTITUTE('Network Data'!B99," ","")&amp;"_R", IF(AND('Network Data'!$C$6 = 0, 'Network Data'!C99 = 0, 'Network Data'!D99 = 0,'Network Data'!G99 &gt; 0, 'Network Data'!T99 &gt; 0),SUBSTITUTE('Network Data'!B99," ","")&amp;" = "&amp;SUBSTITUTE('Network Data'!B99," ","")&amp;"_P",IF(AND('Network Data'!$C$6 = 1, 'Network Data'!C99 = 0, 'Network Data'!D99 = 0,'Network Data'!G99 &gt; 0, 'Network Data'!U99 &gt; 0),SUBSTITUTE('Network Data'!B99," ","")&amp;"_AE"&amp;" = "&amp;SUBSTITUTE('Network Data'!B99," ","")&amp;"_P"&amp;" + "&amp;SUBSTITUTE('Network Data'!B99," ","")&amp;"_R", IF(AND('Network Data'!$C$6 = 0, 'Network Data'!C99 = 0, 'Network Data'!D99 = 0,'Network Data'!G99 &gt; 0, 'Network Data'!U99 &gt; 0),SUBSTITUTE('Network Data'!B99," ","")&amp;" = "&amp;SUBSTITUTE('Network Data'!B99," ","")&amp;"_P",""))))</f>
        <v/>
      </c>
      <c r="BL93" t="str">
        <f xml:space="preserve"> IF('Network Data'!W99 &gt; 0, 'Network Data'!W99, "")</f>
        <v/>
      </c>
      <c r="BR93" t="str">
        <f>IF('Network Data'!V99&gt;0,SUBSTITUTE('Network Data'!V99, ",",""),"")</f>
        <v/>
      </c>
      <c r="BZ93" t="str">
        <f>IF(AND('Network Data'!$C$6=1,'Network Data'!C99=0,'Network Data'!D99=1,'Network Data'!G99&gt;0),SUBSTITUTE('Network Data'!B99," ","")&amp;"_GPP: CO2 -&gt; "&amp;SUBSTITUTE('Network Data'!B99," ",""),"")</f>
        <v/>
      </c>
      <c r="CB93" s="98"/>
      <c r="CD93" t="str">
        <f>IF(AND('Network Data'!$C$6 = 1,'Network Data'!C99 = 0, 'Network Data'!D99 = 1, 'Network Data'!G99 &gt; 0), SUBSTITUTE('Network Data'!B99, " ", "")&amp;"_R: "&amp;SUBSTITUTE('Network Data'!B99, " ", "")&amp;" -&gt; CO2", "")</f>
        <v/>
      </c>
      <c r="CE93" t="str">
        <f>IF(AND('Network Data'!$C$6 = 1,'Network Data'!C99 = 0, 'Network Data'!D99 = 0, 'Network Data'!G99 &gt; 0), SUBSTITUTE('Network Data'!B99, " ", "")&amp;"_R: "&amp;SUBSTITUTE('Network Data'!B99, " ", "")&amp;" -&gt; CO2", "")</f>
        <v/>
      </c>
      <c r="CG93" s="98"/>
      <c r="CI93" t="str">
        <f>IF(AND('Network Data'!C99 = 1, 'Network Data'!E99 = 1, 'Network Data'!G99 &gt; 0), SUBSTITUTE('Network Data'!B99, " ", "")&amp;"NLNode_IN: "&amp;SUBSTITUTE('Network Data'!B99, " ", "")&amp;"NLNodeInput -&gt; "&amp;SUBSTITUTE('Network Data'!B99, ",", "")&amp;"NLNode", IF(AND('Network Data'!C99 = 0, 'Network Data'!E99 = 1, 'Network Data'!G99 &gt; 0), SUBSTITUTE('Network Data'!B99, " ", "")&amp;"_IN: "&amp;SUBSTITUTE('Network Data'!B99, " ", "")&amp;"Input -&gt; "&amp;SUBSTITUTE('Network Data'!B99, ",", ""),""))</f>
        <v/>
      </c>
      <c r="CK93" s="98"/>
      <c r="CM93" t="str">
        <f>IF(AND('Network Data'!C99 = 1, 'Network Data'!F99 = 1, 'Network Data'!G99 &gt; 0), SUBSTITUTE('Network Data'!B99, " ", "")&amp;"NLNode_EX: "&amp;SUBSTITUTE('Network Data'!B99, " ", "")&amp;"NLNode -&gt; "&amp;SUBSTITUTE('Network Data'!B99, ",", "")&amp;"NLNodeExport", IF(AND('Network Data'!C99 = 0, 'Network Data'!F99 = 1, 'Network Data'!G99 &gt; 0), SUBSTITUTE('Network Data'!B99, " ", "")&amp;"_EX: "&amp;SUBSTITUTE('Network Data'!B99, " ", "")&amp;" -&gt; "&amp;SUBSTITUTE('Network Data'!B99, ",", "")&amp;"Export",""))</f>
        <v/>
      </c>
      <c r="CP93" t="str">
        <f>IF(AND('Network Data'!$C$6=1, 'Network Data'!C99=0,'Network Data'!D99=1,'Network Data'!G99&gt;0, 'Network Data'!L99&gt;0), SUBSTITUTE('Network Data'!B99," ",".")&amp;"_GPP &gt; "&amp;SUBSTITUTE('Network Data'!L99," ","."), IF(AND('Network Data'!$C$6=1, 'Network Data'!C99=0,'Network Data'!D99=0,'Network Data'!G99&gt;0, 'Network Data'!L99&gt;0), SUBSTITUTE('Network Data'!B99," ",".")&amp;"Q &gt; "&amp;SUBSTITUTE('Network Data'!L99," ","."), IF(AND('Network Data'!$C$6=0, 'Network Data'!C99=0,'Network Data'!D99=0,'Network Data'!G99&gt;0, 'Network Data'!L99&gt;0), SUBSTITUTE('Network Data'!B99," ",".")&amp;"Q &gt; "&amp;SUBSTITUTE('Network Data'!L99," ","."),"")))</f>
        <v/>
      </c>
      <c r="CQ93" t="str">
        <f>IF(AND('Network Data'!$C$6=1, 'Network Data'!C99=0,'Network Data'!D99=0,'Network Data'!G99&gt;0, 'Network Data'!L99&gt;0), SUBSTITUTE('Network Data'!B99," ",".")&amp;"Q &gt; "&amp;SUBSTITUTE('Network Data'!L99," ","."), IF(AND('Network Data'!$C$6=0, 'Network Data'!C99=0,'Network Data'!D99=0,'Network Data'!G99&gt;0, 'Network Data'!L99&gt;0), SUBSTITUTE('Network Data'!B99," ",".")&amp;"Q &gt; "&amp;SUBSTITUTE('Network Data'!L99," ","."),""))</f>
        <v/>
      </c>
      <c r="CR93" t="str">
        <f>IF(AND('Network Data'!$C$6=1, 'Network Data'!C99=0,'Network Data'!D99=1,'Network Data'!G99&gt;0, 'Network Data'!M99&gt;0), SUBSTITUTE('Network Data'!B99," ",".")&amp;"_GPP &lt; "&amp;SUBSTITUTE('Network Data'!M99," ","."),"")</f>
        <v/>
      </c>
      <c r="CS93" t="str">
        <f>IF(AND('Network Data'!$C$6=1, 'Network Data'!C99=0,'Network Data'!D99=0,'Network Data'!G99&gt;0, 'Network Data'!M99&gt;0), SUBSTITUTE('Network Data'!B99," ",".")&amp;"Q &lt; "&amp;SUBSTITUTE('Network Data'!M99," ","."),IF(AND('Network Data'!$C$6=0, 'Network Data'!C99=0,'Network Data'!D99=0,'Network Data'!G99&gt;0, 'Network Data'!M99&gt;0), SUBSTITUTE('Network Data'!B99," ",".")&amp;"Q &lt; "&amp;SUBSTITUTE('Network Data'!M99," ","."),""))</f>
        <v/>
      </c>
      <c r="CT93" t="str">
        <f>IF('Network Data'!M99&lt;'Network Data'!L99, "Warning, incompatible constraint", "" )</f>
        <v/>
      </c>
      <c r="CU93" t="str">
        <f>IF(AND('Network Data'!$C$6=1, 'Network Data'!C99 = 0, 'Network Data'!D99 = 1, 'Network Data'!G99 &gt; 0, 'Network Data'!N99&gt;0), SUBSTITUTE('Network Data'!B99, " ", ".")&amp;"_NPP"&amp;" &gt; "&amp;SUBSTITUTE('Network Data'!N99, ",","."), "")</f>
        <v/>
      </c>
      <c r="CV93" t="str">
        <f>IF(AND('Network Data'!$C$6=1, 'Network Data'!C99 = 0, 'Network Data'!D99 = 0, 'Network Data'!G99 &gt; 0, 'Network Data'!N99&gt;0), SUBSTITUTE('Network Data'!B99, " ", ".")&amp;"_P"&amp;" &gt; "&amp;SUBSTITUTE('Network Data'!N99, ",","."), IF(AND('Network Data'!$C$6=0, 'Network Data'!C99 = 0, 'Network Data'!G99 &gt; 0, 'Network Data'!N99&gt;0), SUBSTITUTE('Network Data'!B99, " ", ".")&amp;"_P"&amp;" &gt; "&amp;SUBSTITUTE('Network Data'!N99, ",","."),""))</f>
        <v/>
      </c>
      <c r="CW93" t="str">
        <f>IF(AND('Network Data'!$C$6=1, 'Network Data'!C99 = 0, 'Network Data'!D99 = 1, 'Network Data'!G99 &gt; 0, 'Network Data'!O99&gt;0), SUBSTITUTE('Network Data'!B99, " ", ".")&amp;"_NPP"&amp;" &lt; "&amp;SUBSTITUTE('Network Data'!O99, ",","."), "")</f>
        <v/>
      </c>
      <c r="CX93" t="str">
        <f>IF(AND('Network Data'!$C$6=1, 'Network Data'!C99 = 0, 'Network Data'!D99 = 0, 'Network Data'!G99 &gt; 0, 'Network Data'!O99&gt;0), SUBSTITUTE('Network Data'!B99, " ", ".")&amp;"_P"&amp;" &lt; "&amp;SUBSTITUTE('Network Data'!O99, ",","."), IF(AND('Network Data'!$C$6=0, 'Network Data'!C99 = 0, 'Network Data'!G99 &gt; 0, 'Network Data'!O99&gt;0), SUBSTITUTE('Network Data'!B99, " ", ".")&amp;"_P"&amp;" &lt; "&amp;SUBSTITUTE('Network Data'!O99, ",","."),""))</f>
        <v/>
      </c>
      <c r="CY93" t="str">
        <f>IF('Network Data'!O99&lt;'Network Data'!N99, "Warning, incompatible constraint", "" )</f>
        <v/>
      </c>
      <c r="CZ93" t="str">
        <f>IF(AND('Network Data'!$C$6 = 1, 'Network Data'!C99 = 0, 'Network Data'!D99 = 1, 'Network Data'!G99 &gt; 0, 'Network Data'!P99 &gt; 0), SUBSTITUTE('Network Data'!B99, " ", ".")&amp;"_R &gt; "&amp;SUBSTITUTE('Network Data'!P99, ",","."),"")</f>
        <v/>
      </c>
      <c r="DA93" t="str">
        <f>IF(AND('Network Data'!$C$6 = 1, 'Network Data'!C99 = 0, 'Network Data'!D99 = 0, 'Network Data'!G99 &gt; 0, 'Network Data'!P99 &gt; 0), SUBSTITUTE('Network Data'!B99, " ", ".")&amp;"_R &gt; "&amp;SUBSTITUTE('Network Data'!P99, ",","."),"")</f>
        <v/>
      </c>
      <c r="DB93" t="str">
        <f>IF(AND('Network Data'!$C$6 = 1, 'Network Data'!C99 = 0, 'Network Data'!D99 = 1, 'Network Data'!G99 &gt; 0, 'Network Data'!Q99 &gt; 0), SUBSTITUTE('Network Data'!B99, " ", ".")&amp;"_R &lt; "&amp;SUBSTITUTE('Network Data'!Q99, ",","."),"")</f>
        <v/>
      </c>
      <c r="DC93" t="str">
        <f>IF(AND('Network Data'!$C$6 = 1, 'Network Data'!C99 = 0, 'Network Data'!D99 = 0, 'Network Data'!G99 &gt; 0, 'Network Data'!Q99 &gt; 0), SUBSTITUTE('Network Data'!B99, " ", ".")&amp;"_R &lt; "&amp;SUBSTITUTE('Network Data'!Q99, ",","."),"")</f>
        <v/>
      </c>
      <c r="DD93" t="str">
        <f>IF(AND('Network Data'!$C$7 = 1, 'Network Data'!C99 = 0, 'Network Data'!D99 =1, 'Network Data'!G99 &gt; 0, 'Network Data'!R99 &gt; 0), SUBSTITUTE('Network Data'!B99, ",",".")&amp;"_U &gt; "&amp;SUBSTITUTE('Network Data'!R99, ",","."),"")</f>
        <v/>
      </c>
      <c r="DE93" t="str">
        <f>IF(AND('Network Data'!$C$7 = 1, 'Network Data'!C99 = 0, 'Network Data'!D99 =0, 'Network Data'!G99 &gt; 0, 'Network Data'!R99 &gt; 0), SUBSTITUTE('Network Data'!B99, ",",".")&amp;"_U &gt; "&amp;SUBSTITUTE('Network Data'!R99, ",","."),"")</f>
        <v/>
      </c>
      <c r="DF93" t="str">
        <f>IF(AND('Network Data'!$C$7 = 1, 'Network Data'!C99 = 0, 'Network Data'!D99 = 1, 'Network Data'!G99 &gt; 0, 'Network Data'!S99 &gt; 0), SUBSTITUTE('Network Data'!B99, ",",".")&amp;"_U &lt; "&amp;SUBSTITUTE('Network Data'!S99, ",","."),"")</f>
        <v/>
      </c>
      <c r="DG93" t="str">
        <f>IF(AND('Network Data'!$C$7 = 1, 'Network Data'!C99 = 0, 'Network Data'!D99 = 0, 'Network Data'!G99 &gt; 0, 'Network Data'!S99 &gt; 0), SUBSTITUTE('Network Data'!B99, ",",".")&amp;"_U &lt; "&amp;SUBSTITUTE('Network Data'!S99, ",","."),"")</f>
        <v/>
      </c>
      <c r="DJ93" t="str">
        <f>IF(AND('Network Data'!C99 = 0, 'Network Data'!E99 = 1,'Network Data'!G99 &gt; 0, 'Network Data'!H99 &gt; 0), SUBSTITUTE('Network Data'!B99, " ", ".")&amp;"_IN &gt; "&amp;SUBSTITUTE('Network Data'!H99,",","."), IF(AND('Network Data'!C99 = 1, 'Network Data'!E99 = 1,'Network Data'!G99 &gt; 0, 'Network Data'!H99 &gt; 0), SUBSTITUTE('Network Data'!B99, " ", ".")&amp;"NLNode_IN &gt; "&amp;SUBSTITUTE('Network Data'!H99,",","."), ""))</f>
        <v/>
      </c>
      <c r="DL93" t="str">
        <f>IF(AND('Network Data'!C99 = 0, 'Network Data'!E99 = 1,'Network Data'!G99 &gt; 0, 'Network Data'!I99 &gt; 0), SUBSTITUTE('Network Data'!B99, " ", ".")&amp;"_IN &lt; "&amp;SUBSTITUTE('Network Data'!I99,",","."), IF(AND('Network Data'!C99 = 1, 'Network Data'!E99 = 1,'Network Data'!G99 &gt; 0, 'Network Data'!H99 &gt; 0), SUBSTITUTE('Network Data'!B99, " ", ".")&amp;"NLNode_IN &lt; "&amp;SUBSTITUTE('Network Data'!I99,",","."), ""))</f>
        <v/>
      </c>
      <c r="DP93" t="str">
        <f>IF(AND('Network Data'!C99 = 0, 'Network Data'!F99 = 1,'Network Data'!G99 &gt; 0, 'Network Data'!J99 &gt; 0), SUBSTITUTE('Network Data'!B99, " ", ".")&amp;"_EX &gt; "&amp;SUBSTITUTE('Network Data'!J99,",","."), IF(AND('Network Data'!C99 = 1, 'Network Data'!F99 = 1,'Network Data'!G99 &gt; 0, 'Network Data'!J99 &gt; 0), SUBSTITUTE('Network Data'!B99, " ", ".")&amp;"NLNode_EX &gt; "&amp;SUBSTITUTE('Network Data'!J99,",","."), ""))</f>
        <v/>
      </c>
      <c r="DR93" t="str">
        <f>IF(AND('Network Data'!C99 = 0, 'Network Data'!F99 = 1,'Network Data'!G99 &gt; 0, 'Network Data'!K99 &gt; 0), SUBSTITUTE('Network Data'!B99, " ", ".")&amp;"_EX &lt; "&amp;SUBSTITUTE('Network Data'!K99,",","."), IF(AND('Network Data'!C99 = 1, 'Network Data'!F99 = 1,'Network Data'!G99 &gt; 0, 'Network Data'!K99 &gt; 0), SUBSTITUTE('Network Data'!B99, " ", ".")&amp;"NLNode_EX &lt; "&amp;SUBSTITUTE('Network Data'!K99,",","."), ""))</f>
        <v/>
      </c>
      <c r="DV93" t="str">
        <f>IF(AND('Network Data'!C99=0, 'Network Data'!D99=0, 'Network Data'!G99&gt;0, 'Network Data'!T99&gt;0), SUBSTITUTE('Network Data'!B99," ",".")&amp;"_AE &gt; "&amp;SUBSTITUTE('Network Data'!T99,",","."),"")</f>
        <v/>
      </c>
      <c r="DW93" t="str">
        <f>IF(AND('Network Data'!C99=0, 'Network Data'!D99=0, 'Network Data'!G99&gt;0, 'Network Data'!U99&gt;0), SUBSTITUTE('Network Data'!B99," ",".")&amp;"_AE &lt; "&amp;SUBSTITUTE('Network Data'!U99,",","."),"")</f>
        <v/>
      </c>
      <c r="EA93" t="str">
        <f>IF(AND('Network Data'!X99 &gt;0), 'Network Data'!X99, "")</f>
        <v/>
      </c>
      <c r="EB93" s="22"/>
      <c r="EC93" s="22"/>
      <c r="FD93"/>
      <c r="FE93"/>
      <c r="FF9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row>
    <row r="94" spans="1:218" x14ac:dyDescent="0.3">
      <c r="A94" s="7">
        <v>89</v>
      </c>
      <c r="B94" t="str">
        <f>IF(AND('Network Data'!C100 = 0, 'Network Data'!G100 &gt;0), SUBSTITUTE('Network Data'!B100, " ", ""), IF(AND('Network Data'!C100 = 1, 'Network Data'!G100 &gt; 0), SUBSTITUTE('Network Data'!B100&amp;"NLNode", " ",""), ""))</f>
        <v/>
      </c>
      <c r="H94" s="98"/>
      <c r="AE94" t="str">
        <f>IF(AND('Network Data'!C100 = 0, 'Network Data'!G100 &gt;0), SUBSTITUTE('Network Data'!B100, " ", "")&amp;" = "&amp;SUBSTITUTE('Network Data'!G100, ",", "."), "")</f>
        <v/>
      </c>
      <c r="AF94" t="str">
        <f>IF(AND('Network Data'!C100 = 1, 'Network Data'!G100 &gt;0), SUBSTITUTE('Network Data'!B100, " ", "")&amp;"NLNode"&amp;" = "&amp;SUBSTITUTE('Network Data'!G100, ",", "."), "")</f>
        <v/>
      </c>
      <c r="AM94" t="str">
        <f>IF(AND('Network Data'!C100 = 0, 'Network Data'!G100 &gt; 0, 'Network Data'!E100 = 1), SUBSTITUTE('Network Data'!B100, " ", "")&amp;"Input", IF(AND('Network Data'!C100 = 1, 'Network Data'!G100 &gt; 0, 'Network Data'!E100 = 1), SUBSTITUTE('Network Data'!B100, " ", "")&amp;"NLNodeInput",""))</f>
        <v/>
      </c>
      <c r="AN94" t="str">
        <f>IF(AND('Network Data'!C100 = 0, 'Network Data'!G100 &gt; 0, 'Network Data'!F100 = 1), SUBSTITUTE('Network Data'!B100, " ", "")&amp;"Export", IF(AND('Network Data'!C100 = 1, 'Network Data'!G100 &gt; 0, 'Network Data'!F100 = 1), SUBSTITUTE('Network Data'!B100, " ", "")&amp;"NLNodeExport",""))</f>
        <v/>
      </c>
      <c r="AV94" t="str">
        <f>IF(AND('Network Data'!$C$6=1, 'Network Data'!C100 = 0, 'Network Data'!D100=1,'Network Data'!G100&gt;0,'Network Data'!E100=1), SUBSTITUTE('Network Data'!B100," ","")&amp;"_GPP"&amp;" = "&amp;"Flowto("&amp;SUBSTITUTE('Network Data'!B100," ","")&amp;")"&amp;" - "&amp;SUBSTITUTE('Network Data'!B100," ","")&amp;"_IN", IF(AND('Network Data'!$C$6=1, 'Network Data'!C100 = 0, 'Network Data'!D100=1,'Network Data'!G100&gt;0,'Network Data'!E100=0), SUBSTITUTE('Network Data'!B100," ","")&amp;"_GPP"&amp;" = "&amp;"Flowto("&amp;SUBSTITUTE('Network Data'!B100," ","")&amp;")", IF(OR('Network Data'!$C$6=1, 'Network Data'!$C$6=0), IF(AND('Network Data'!C100 = 0,'Network Data'!G100&gt;0,'Network Data'!E100=1), SUBSTITUTE('Network Data'!B100," ","")&amp;"_Q"&amp;" = "&amp;"Flowto("&amp;SUBSTITUTE('Network Data'!B100," ","")&amp;")"&amp;" - "&amp;SUBSTITUTE('Network Data'!B100," ","")&amp;"_IN", IF(AND('Network Data'!C100 = 0,'Network Data'!G100&gt;0,'Network Data'!E100=0), SUBSTITUTE('Network Data'!B100," ","")&amp;"_Q"&amp;" = "&amp;"Flowto("&amp;SUBSTITUTE('Network Data'!B100," ","")&amp;")","")))))</f>
        <v/>
      </c>
      <c r="AZ94" t="str">
        <f>IF(AND('Network Data'!$C$6=1,'Network Data'!$C$7=1,'Network Data'!C100 = 0,'Network Data'!D100 = 1,'Network Data'!G100&gt;0,'Network Data'!F100=1),SUBSTITUTE('Network Data'!B100," ","")&amp;"_NPP"&amp;" = Flowfrom("&amp;SUBSTITUTE('Network Data'!B100," ","")&amp;") - "&amp;SUBSTITUTE('Network Data'!B100," ","")&amp;"_R"&amp;" - "&amp;SUBSTITUTE('Network Data'!B100," ","")&amp;"_U"&amp;" - "&amp;SUBSTITUTE('Network Data'!B100," ","")&amp;"_EX", IF(AND('Network Data'!$C$6=1,'Network Data'!$C$7=0,'Network Data'!C100 = 0,'Network Data'!D100 = 1,'Network Data'!G100&gt;0,'Network Data'!F100=1),SUBSTITUTE('Network Data'!B100," ","")&amp;"_NPP"&amp;" = Flowfrom("&amp;SUBSTITUTE('Network Data'!B100," ","")&amp;") - "&amp;SUBSTITUTE('Network Data'!B100," ","")&amp;"_R - "&amp;SUBSTITUTE('Network Data'!B100," ","")&amp;"_EX", IF(AND('Network Data'!$C$6=0,'Network Data'!$C$7=1,'Network Data'!C100 = 0,'Network Data'!D100 = 1,'Network Data'!G100&gt;0,'Network Data'!F100=0),SUBSTITUTE('Network Data'!B100," ","")&amp;"_NPP"&amp;" = Flowfrom("&amp;SUBSTITUTE('Network Data'!B100," ","")&amp;") - "&amp;SUBSTITUTE('Network Data'!B100," ","")&amp;"_U - "&amp;SUBSTITUTE('Network Data'!B100," ","")&amp;"_EX", IF(AND('Network Data'!$C$6=1,'Network Data'!$C$7=0,'Network Data'!C100 = 0,'Network Data'!D100 = 1,'Network Data'!G100&gt;0,'Network Data'!F100=0),SUBSTITUTE('Network Data'!B100," ","")&amp;"_NPP"&amp;" = Flowfrom("&amp;SUBSTITUTE('Network Data'!B100," ","")&amp;") - "&amp;SUBSTITUTE('Network Data'!B100," ","")&amp;"_R", IF(AND('Network Data'!$C$6=0,'Network Data'!$C$7=0,'Network Data'!C100 = 0,'Network Data'!D100 = 1,'Network Data'!G100&gt;0,'Network Data'!F100=1),SUBSTITUTE('Network Data'!B100," ","")&amp;"_NPP"&amp;" = Flowfrom("&amp;SUBSTITUTE('Network Data'!B100," ","")&amp;") - "&amp;SUBSTITUTE('Network Data'!B100," ","")&amp;"_EX", IF(AND('Network Data'!$C$6=1,'Network Data'!$C$7=1,'Network Data'!C100 = 0,'Network Data'!D100 = 1,'Network Data'!G100&gt;0,'Network Data'!F100=0),SUBSTITUTE('Network Data'!B100," ","")&amp;"_NPP"&amp;" = Flowfrom("&amp;SUBSTITUTE('Network Data'!B100," ","")&amp;") - "&amp;SUBSTITUTE('Network Data'!B100," ","")&amp;"_R"&amp;" - "&amp;SUBSTITUTE('Network Data'!B100," ","")&amp;"_U", IF(AND('Network Data'!$C$6=0,'Network Data'!$C$7=0,'Network Data'!C100 = 0,'Network Data'!D100 = 1,'Network Data'!G100&gt;0,'Network Data'!F100=0),SUBSTITUTE('Network Data'!B100," ","")&amp;"_NPP"&amp;" = Flowfrom("&amp;SUBSTITUTE('Network Data'!B100," ","")&amp;") ", IF(AND('Network Data'!$C$6=1,'Network Data'!$C$7=1,'Network Data'!C100 = 0,'Network Data'!D100 = 0,'Network Data'!G100&gt;0,'Network Data'!F100=1),SUBSTITUTE('Network Data'!B100," ","")&amp;"_P"&amp;" = Flowfrom("&amp;SUBSTITUTE('Network Data'!B100," ","")&amp;") - "&amp;SUBSTITUTE('Network Data'!B100," ","")&amp;"_R"&amp;" - "&amp;SUBSTITUTE('Network Data'!B100," ","")&amp;"_U"&amp;" - "&amp;SUBSTITUTE('Network Data'!B100," ","")&amp;"_EX", IF(AND('Network Data'!$C$6=1,'Network Data'!$C$7=0,'Network Data'!C100 = 0,'Network Data'!D100 = 0,'Network Data'!G100&gt;0,'Network Data'!F100=1),SUBSTITUTE('Network Data'!B100," ","")&amp;"_P"&amp;" = Flowfrom("&amp;SUBSTITUTE('Network Data'!B100," ","")&amp;") - "&amp;SUBSTITUTE('Network Data'!B100," ","")&amp;"_R - "&amp;SUBSTITUTE('Network Data'!B100," ","")&amp;"_EX", IF(AND('Network Data'!$C$6=0,'Network Data'!$C$7=1,'Network Data'!C100 = 0,'Network Data'!D100 = 0,'Network Data'!G100&gt;0,'Network Data'!F100=0),SUBSTITUTE('Network Data'!B100," ","")&amp;"_P"&amp;" = Flowfrom("&amp;SUBSTITUTE('Network Data'!B100," ","")&amp;") - "&amp;SUBSTITUTE('Network Data'!B100," ","")&amp;"_U - "&amp;SUBSTITUTE('Network Data'!B100," ","")&amp;"_EX", IF(AND('Network Data'!$C$6=1,'Network Data'!$C$7=0,'Network Data'!C100 = 0,'Network Data'!D100 = 0,'Network Data'!G100&gt;0,'Network Data'!F100=0),SUBSTITUTE('Network Data'!B100," ","")&amp;"_P"&amp;" = Flowfrom("&amp;SUBSTITUTE('Network Data'!B100," ","")&amp;") - "&amp;SUBSTITUTE('Network Data'!B100," ","")&amp;"_R", IF(AND('Network Data'!$C$6=0,'Network Data'!$C$7=0,'Network Data'!C100 = 0,'Network Data'!D100 = 0,'Network Data'!G100&gt;0,'Network Data'!F100=1),SUBSTITUTE('Network Data'!B100," ","")&amp;"_P"&amp;" = Flowfrom("&amp;SUBSTITUTE('Network Data'!B100," ","")&amp;") - "&amp;SUBSTITUTE('Network Data'!B100," ","")&amp;"_EX", IF(AND('Network Data'!$C$6=1,'Network Data'!$C$7=1,'Network Data'!C100 = 0,'Network Data'!D100 = 0,'Network Data'!G100&gt;0,'Network Data'!F100=0),SUBSTITUTE('Network Data'!B100," ","")&amp;"_P"&amp;" = Flowfrom("&amp;SUBSTITUTE('Network Data'!B100," ","")&amp;") - "&amp;SUBSTITUTE('Network Data'!B100," ","")&amp;"_R"&amp;" - "&amp;SUBSTITUTE('Network Data'!B100," ","")&amp;"_U", IF(AND('Network Data'!$C$6=0,'Network Data'!$C$7=0,'Network Data'!C100 = 0,'Network Data'!D100 = 0,'Network Data'!G100&gt;0,'Network Data'!F100=0),SUBSTITUTE('Network Data'!B100," ","")&amp;"_P"&amp;" = Flowfrom("&amp;SUBSTITUTE('Network Data'!B100," ","")&amp;") ", ""))))))))))))))</f>
        <v/>
      </c>
      <c r="BD94" t="str">
        <f>IF(AND('Network Data'!$C$6=1,'Network Data'!$C$7=1,'Network Data'!C100 = 0, 'Network Data'!D100=1,'Network Data'!F100=1,'Network Data'!G100&gt;0), SUBSTITUTE('Network Data'!B100," ","")&amp;"_U"&amp;" = Flowto("&amp;SUBSTITUTE('Network Data'!B100," ","")&amp;") - "&amp;SUBSTITUTE('Network Data'!B100," ","")&amp;"_NPP"&amp;" - "&amp;SUBSTITUTE('Network Data'!B100," ","")&amp;"_R"&amp;" - "&amp;SUBSTITUTE('Network Data'!B100," ","")&amp;"_EX", IF(AND('Network Data'!$C$6=0,'Network Data'!$C$7=1,'Network Data'!C100 = 0, 'Network Data'!D100=1,'Network Data'!F100=1,'Network Data'!G100&gt;0), SUBSTITUTE('Network Data'!B100," ","")&amp;"_U"&amp;" = Flowto("&amp;SUBSTITUTE('Network Data'!B100," ","")&amp;") - "&amp;SUBSTITUTE('Network Data'!B100," ","")&amp;"_P"&amp;" - "&amp;SUBSTITUTE('Network Data'!B100," ","")&amp;"_EX", IF(AND('Network Data'!$C$6=0,'Network Data'!$C$7=1,'Network Data'!C100 = 0, 'Network Data'!D100=1,'Network Data'!F100=0,'Network Data'!G100&gt;0), SUBSTITUTE('Network Data'!B100," ","")&amp;"_U"&amp;" = Flowto("&amp;SUBSTITUTE('Network Data'!B100," ","")&amp;") - "&amp;SUBSTITUTE('Network Data'!B100," ","")&amp;"_P",IF(AND('Network Data'!$C$6=1,'Network Data'!$C$7=1,'Network Data'!C100 = 0, 'Network Data'!D100=0,'Network Data'!F100=1,'Network Data'!G100&gt;0), SUBSTITUTE('Network Data'!B100," ","")&amp;"_U"&amp;" = Flowto("&amp;SUBSTITUTE('Network Data'!B100," ","")&amp;") - "&amp;SUBSTITUTE('Network Data'!B100," ","")&amp;"_P"&amp;" - "&amp;SUBSTITUTE('Network Data'!B100," ","")&amp;"_R"&amp;" - "&amp;SUBSTITUTE('Network Data'!B100," ","")&amp;"_EX", IF(AND('Network Data'!$C$6=0,'Network Data'!$C$7=1,'Network Data'!C100 = 0, 'Network Data'!D100=0,'Network Data'!F100=1,'Network Data'!G100&gt;0), SUBSTITUTE('Network Data'!B100," ","")&amp;"_U"&amp;" = Flowto("&amp;SUBSTITUTE('Network Data'!B100," ","")&amp;") - "&amp;SUBSTITUTE('Network Data'!B100," ","")&amp;"_P"&amp;" - "&amp;SUBSTITUTE('Network Data'!B100," ","")&amp;"_EX", IF(AND('Network Data'!$C$6=0,'Network Data'!$C$7=1,'Network Data'!C100 = 0, 'Network Data'!D100=0,'Network Data'!F100=0,'Network Data'!G100&gt;0), SUBSTITUTE('Network Data'!B100," ","")&amp;"_U"&amp;" = Flowto("&amp;SUBSTITUTE('Network Data'!B100," ","")&amp;") - "&amp;SUBSTITUTE('Network Data'!B100," ","")&amp;"_P",IF(AND('Network Data'!$C$6=1,'Network Data'!$C$7=1,'Network Data'!C100 = 0, 'Network Data'!D100=0,'Network Data'!F100=0,'Network Data'!G100&gt;0), SUBSTITUTE('Network Data'!B100," ","")&amp;"_U"&amp;" = Flowto("&amp;SUBSTITUTE('Network Data'!B100," ","")&amp;") - "&amp;SUBSTITUTE('Network Data'!B100," ","")&amp;"_P - "&amp;SUBSTITUTE('Network Data'!B100," ","")&amp;"_R","")))))))</f>
        <v/>
      </c>
      <c r="BH94" t="str">
        <f>IF(AND('Network Data'!$C$6 = 1, 'Network Data'!C100 = 0, 'Network Data'!D100 = 0,'Network Data'!G100 &gt; 0, 'Network Data'!T100 &gt; 0),SUBSTITUTE('Network Data'!B100," ","")&amp;"_AE"&amp;" = "&amp;SUBSTITUTE('Network Data'!B100," ","")&amp;"_P"&amp;" + "&amp;SUBSTITUTE('Network Data'!B100," ","")&amp;"_R", IF(AND('Network Data'!$C$6 = 0, 'Network Data'!C100 = 0, 'Network Data'!D100 = 0,'Network Data'!G100 &gt; 0, 'Network Data'!T100 &gt; 0),SUBSTITUTE('Network Data'!B100," ","")&amp;" = "&amp;SUBSTITUTE('Network Data'!B100," ","")&amp;"_P",IF(AND('Network Data'!$C$6 = 1, 'Network Data'!C100 = 0, 'Network Data'!D100 = 0,'Network Data'!G100 &gt; 0, 'Network Data'!U100 &gt; 0),SUBSTITUTE('Network Data'!B100," ","")&amp;"_AE"&amp;" = "&amp;SUBSTITUTE('Network Data'!B100," ","")&amp;"_P"&amp;" + "&amp;SUBSTITUTE('Network Data'!B100," ","")&amp;"_R", IF(AND('Network Data'!$C$6 = 0, 'Network Data'!C100 = 0, 'Network Data'!D100 = 0,'Network Data'!G100 &gt; 0, 'Network Data'!U100 &gt; 0),SUBSTITUTE('Network Data'!B100," ","")&amp;" = "&amp;SUBSTITUTE('Network Data'!B100," ","")&amp;"_P",""))))</f>
        <v/>
      </c>
      <c r="BL94" t="str">
        <f xml:space="preserve"> IF('Network Data'!W100 &gt; 0, 'Network Data'!W100, "")</f>
        <v/>
      </c>
      <c r="BR94" t="str">
        <f>IF('Network Data'!V100&gt;0,SUBSTITUTE('Network Data'!V100, ",",""),"")</f>
        <v/>
      </c>
      <c r="BZ94" t="str">
        <f>IF(AND('Network Data'!$C$6=1,'Network Data'!C100=0,'Network Data'!D100=1,'Network Data'!G100&gt;0),SUBSTITUTE('Network Data'!B100," ","")&amp;"_GPP: CO2 -&gt; "&amp;SUBSTITUTE('Network Data'!B100," ",""),"")</f>
        <v/>
      </c>
      <c r="CB94" s="98"/>
      <c r="CD94" t="str">
        <f>IF(AND('Network Data'!$C$6 = 1,'Network Data'!C100 = 0, 'Network Data'!D100 = 1, 'Network Data'!G100 &gt; 0), SUBSTITUTE('Network Data'!B100, " ", "")&amp;"_R: "&amp;SUBSTITUTE('Network Data'!B100, " ", "")&amp;" -&gt; CO2", "")</f>
        <v/>
      </c>
      <c r="CE94" t="str">
        <f>IF(AND('Network Data'!$C$6 = 1,'Network Data'!C100 = 0, 'Network Data'!D100 = 0, 'Network Data'!G100 &gt; 0), SUBSTITUTE('Network Data'!B100, " ", "")&amp;"_R: "&amp;SUBSTITUTE('Network Data'!B100, " ", "")&amp;" -&gt; CO2", "")</f>
        <v/>
      </c>
      <c r="CG94" s="98"/>
      <c r="CI94" t="str">
        <f>IF(AND('Network Data'!C100 = 1, 'Network Data'!E100 = 1, 'Network Data'!G100 &gt; 0), SUBSTITUTE('Network Data'!B100, " ", "")&amp;"NLNode_IN: "&amp;SUBSTITUTE('Network Data'!B100, " ", "")&amp;"NLNodeInput -&gt; "&amp;SUBSTITUTE('Network Data'!B100, ",", "")&amp;"NLNode", IF(AND('Network Data'!C100 = 0, 'Network Data'!E100 = 1, 'Network Data'!G100 &gt; 0), SUBSTITUTE('Network Data'!B100, " ", "")&amp;"_IN: "&amp;SUBSTITUTE('Network Data'!B100, " ", "")&amp;"Input -&gt; "&amp;SUBSTITUTE('Network Data'!B100, ",", ""),""))</f>
        <v/>
      </c>
      <c r="CK94" s="98"/>
      <c r="CM94" t="str">
        <f>IF(AND('Network Data'!C100 = 1, 'Network Data'!F100 = 1, 'Network Data'!G100 &gt; 0), SUBSTITUTE('Network Data'!B100, " ", "")&amp;"NLNode_EX: "&amp;SUBSTITUTE('Network Data'!B100, " ", "")&amp;"NLNode -&gt; "&amp;SUBSTITUTE('Network Data'!B100, ",", "")&amp;"NLNodeExport", IF(AND('Network Data'!C100 = 0, 'Network Data'!F100 = 1, 'Network Data'!G100 &gt; 0), SUBSTITUTE('Network Data'!B100, " ", "")&amp;"_EX: "&amp;SUBSTITUTE('Network Data'!B100, " ", "")&amp;" -&gt; "&amp;SUBSTITUTE('Network Data'!B100, ",", "")&amp;"Export",""))</f>
        <v/>
      </c>
      <c r="CP94" t="str">
        <f>IF(AND('Network Data'!$C$6=1, 'Network Data'!C100=0,'Network Data'!D100=1,'Network Data'!G100&gt;0, 'Network Data'!L100&gt;0), SUBSTITUTE('Network Data'!B100," ",".")&amp;"_GPP &gt; "&amp;SUBSTITUTE('Network Data'!L100," ","."), IF(AND('Network Data'!$C$6=1, 'Network Data'!C100=0,'Network Data'!D100=0,'Network Data'!G100&gt;0, 'Network Data'!L100&gt;0), SUBSTITUTE('Network Data'!B100," ",".")&amp;"Q &gt; "&amp;SUBSTITUTE('Network Data'!L100," ","."), IF(AND('Network Data'!$C$6=0, 'Network Data'!C100=0,'Network Data'!D100=0,'Network Data'!G100&gt;0, 'Network Data'!L100&gt;0), SUBSTITUTE('Network Data'!B100," ",".")&amp;"Q &gt; "&amp;SUBSTITUTE('Network Data'!L100," ","."),"")))</f>
        <v/>
      </c>
      <c r="CQ94" t="str">
        <f>IF(AND('Network Data'!$C$6=1, 'Network Data'!C100=0,'Network Data'!D100=0,'Network Data'!G100&gt;0, 'Network Data'!L100&gt;0), SUBSTITUTE('Network Data'!B100," ",".")&amp;"Q &gt; "&amp;SUBSTITUTE('Network Data'!L100," ","."), IF(AND('Network Data'!$C$6=0, 'Network Data'!C100=0,'Network Data'!D100=0,'Network Data'!G100&gt;0, 'Network Data'!L100&gt;0), SUBSTITUTE('Network Data'!B100," ",".")&amp;"Q &gt; "&amp;SUBSTITUTE('Network Data'!L100," ","."),""))</f>
        <v/>
      </c>
      <c r="CR94" t="str">
        <f>IF(AND('Network Data'!$C$6=1, 'Network Data'!C100=0,'Network Data'!D100=1,'Network Data'!G100&gt;0, 'Network Data'!M100&gt;0), SUBSTITUTE('Network Data'!B100," ",".")&amp;"_GPP &lt; "&amp;SUBSTITUTE('Network Data'!M100," ","."),"")</f>
        <v/>
      </c>
      <c r="CS94" t="str">
        <f>IF(AND('Network Data'!$C$6=1, 'Network Data'!C100=0,'Network Data'!D100=0,'Network Data'!G100&gt;0, 'Network Data'!M100&gt;0), SUBSTITUTE('Network Data'!B100," ",".")&amp;"Q &lt; "&amp;SUBSTITUTE('Network Data'!M100," ","."),IF(AND('Network Data'!$C$6=0, 'Network Data'!C100=0,'Network Data'!D100=0,'Network Data'!G100&gt;0, 'Network Data'!M100&gt;0), SUBSTITUTE('Network Data'!B100," ",".")&amp;"Q &lt; "&amp;SUBSTITUTE('Network Data'!M100," ","."),""))</f>
        <v/>
      </c>
      <c r="CT94" t="str">
        <f>IF('Network Data'!M100&lt;'Network Data'!L100, "Warning, incompatible constraint", "" )</f>
        <v/>
      </c>
      <c r="CU94" t="str">
        <f>IF(AND('Network Data'!$C$6=1, 'Network Data'!C100 = 0, 'Network Data'!D100 = 1, 'Network Data'!G100 &gt; 0, 'Network Data'!N100&gt;0), SUBSTITUTE('Network Data'!B100, " ", ".")&amp;"_NPP"&amp;" &gt; "&amp;SUBSTITUTE('Network Data'!N100, ",","."), "")</f>
        <v/>
      </c>
      <c r="CV94" t="str">
        <f>IF(AND('Network Data'!$C$6=1, 'Network Data'!C100 = 0, 'Network Data'!D100 = 0, 'Network Data'!G100 &gt; 0, 'Network Data'!N100&gt;0), SUBSTITUTE('Network Data'!B100, " ", ".")&amp;"_P"&amp;" &gt; "&amp;SUBSTITUTE('Network Data'!N100, ",","."), IF(AND('Network Data'!$C$6=0, 'Network Data'!C100 = 0, 'Network Data'!G100 &gt; 0, 'Network Data'!N100&gt;0), SUBSTITUTE('Network Data'!B100, " ", ".")&amp;"_P"&amp;" &gt; "&amp;SUBSTITUTE('Network Data'!N100, ",","."),""))</f>
        <v/>
      </c>
      <c r="CW94" t="str">
        <f>IF(AND('Network Data'!$C$6=1, 'Network Data'!C100 = 0, 'Network Data'!D100 = 1, 'Network Data'!G100 &gt; 0, 'Network Data'!O100&gt;0), SUBSTITUTE('Network Data'!B100, " ", ".")&amp;"_NPP"&amp;" &lt; "&amp;SUBSTITUTE('Network Data'!O100, ",","."), "")</f>
        <v/>
      </c>
      <c r="CX94" t="str">
        <f>IF(AND('Network Data'!$C$6=1, 'Network Data'!C100 = 0, 'Network Data'!D100 = 0, 'Network Data'!G100 &gt; 0, 'Network Data'!O100&gt;0), SUBSTITUTE('Network Data'!B100, " ", ".")&amp;"_P"&amp;" &lt; "&amp;SUBSTITUTE('Network Data'!O100, ",","."), IF(AND('Network Data'!$C$6=0, 'Network Data'!C100 = 0, 'Network Data'!G100 &gt; 0, 'Network Data'!O100&gt;0), SUBSTITUTE('Network Data'!B100, " ", ".")&amp;"_P"&amp;" &lt; "&amp;SUBSTITUTE('Network Data'!O100, ",","."),""))</f>
        <v/>
      </c>
      <c r="CY94" t="str">
        <f>IF('Network Data'!O100&lt;'Network Data'!N100, "Warning, incompatible constraint", "" )</f>
        <v/>
      </c>
      <c r="CZ94" t="str">
        <f>IF(AND('Network Data'!$C$6 = 1, 'Network Data'!C100 = 0, 'Network Data'!D100 = 1, 'Network Data'!G100 &gt; 0, 'Network Data'!P100 &gt; 0), SUBSTITUTE('Network Data'!B100, " ", ".")&amp;"_R &gt; "&amp;SUBSTITUTE('Network Data'!P100, ",","."),"")</f>
        <v/>
      </c>
      <c r="DA94" t="str">
        <f>IF(AND('Network Data'!$C$6 = 1, 'Network Data'!C100 = 0, 'Network Data'!D100 = 0, 'Network Data'!G100 &gt; 0, 'Network Data'!P100 &gt; 0), SUBSTITUTE('Network Data'!B100, " ", ".")&amp;"_R &gt; "&amp;SUBSTITUTE('Network Data'!P100, ",","."),"")</f>
        <v/>
      </c>
      <c r="DB94" t="str">
        <f>IF(AND('Network Data'!$C$6 = 1, 'Network Data'!C100 = 0, 'Network Data'!D100 = 1, 'Network Data'!G100 &gt; 0, 'Network Data'!Q100 &gt; 0), SUBSTITUTE('Network Data'!B100, " ", ".")&amp;"_R &lt; "&amp;SUBSTITUTE('Network Data'!Q100, ",","."),"")</f>
        <v/>
      </c>
      <c r="DC94" t="str">
        <f>IF(AND('Network Data'!$C$6 = 1, 'Network Data'!C100 = 0, 'Network Data'!D100 = 0, 'Network Data'!G100 &gt; 0, 'Network Data'!Q100 &gt; 0), SUBSTITUTE('Network Data'!B100, " ", ".")&amp;"_R &lt; "&amp;SUBSTITUTE('Network Data'!Q100, ",","."),"")</f>
        <v/>
      </c>
      <c r="DD94" t="str">
        <f>IF(AND('Network Data'!$C$7 = 1, 'Network Data'!C100 = 0, 'Network Data'!D100 =1, 'Network Data'!G100 &gt; 0, 'Network Data'!R100 &gt; 0), SUBSTITUTE('Network Data'!B100, ",",".")&amp;"_U &gt; "&amp;SUBSTITUTE('Network Data'!R100, ",","."),"")</f>
        <v/>
      </c>
      <c r="DE94" t="str">
        <f>IF(AND('Network Data'!$C$7 = 1, 'Network Data'!C100 = 0, 'Network Data'!D100 =0, 'Network Data'!G100 &gt; 0, 'Network Data'!R100 &gt; 0), SUBSTITUTE('Network Data'!B100, ",",".")&amp;"_U &gt; "&amp;SUBSTITUTE('Network Data'!R100, ",","."),"")</f>
        <v/>
      </c>
      <c r="DF94" t="str">
        <f>IF(AND('Network Data'!$C$7 = 1, 'Network Data'!C100 = 0, 'Network Data'!D100 = 1, 'Network Data'!G100 &gt; 0, 'Network Data'!S100 &gt; 0), SUBSTITUTE('Network Data'!B100, ",",".")&amp;"_U &lt; "&amp;SUBSTITUTE('Network Data'!S100, ",","."),"")</f>
        <v/>
      </c>
      <c r="DG94" t="str">
        <f>IF(AND('Network Data'!$C$7 = 1, 'Network Data'!C100 = 0, 'Network Data'!D100 = 0, 'Network Data'!G100 &gt; 0, 'Network Data'!S100 &gt; 0), SUBSTITUTE('Network Data'!B100, ",",".")&amp;"_U &lt; "&amp;SUBSTITUTE('Network Data'!S100, ",","."),"")</f>
        <v/>
      </c>
      <c r="DJ94" t="str">
        <f>IF(AND('Network Data'!C100 = 0, 'Network Data'!E100 = 1,'Network Data'!G100 &gt; 0, 'Network Data'!H100 &gt; 0), SUBSTITUTE('Network Data'!B100, " ", ".")&amp;"_IN &gt; "&amp;SUBSTITUTE('Network Data'!H100,",","."), IF(AND('Network Data'!C100 = 1, 'Network Data'!E100 = 1,'Network Data'!G100 &gt; 0, 'Network Data'!H100 &gt; 0), SUBSTITUTE('Network Data'!B100, " ", ".")&amp;"NLNode_IN &gt; "&amp;SUBSTITUTE('Network Data'!H100,",","."), ""))</f>
        <v/>
      </c>
      <c r="DL94" t="str">
        <f>IF(AND('Network Data'!C100 = 0, 'Network Data'!E100 = 1,'Network Data'!G100 &gt; 0, 'Network Data'!I100 &gt; 0), SUBSTITUTE('Network Data'!B100, " ", ".")&amp;"_IN &lt; "&amp;SUBSTITUTE('Network Data'!I100,",","."), IF(AND('Network Data'!C100 = 1, 'Network Data'!E100 = 1,'Network Data'!G100 &gt; 0, 'Network Data'!H100 &gt; 0), SUBSTITUTE('Network Data'!B100, " ", ".")&amp;"NLNode_IN &lt; "&amp;SUBSTITUTE('Network Data'!I100,",","."), ""))</f>
        <v/>
      </c>
      <c r="DP94" t="str">
        <f>IF(AND('Network Data'!C100 = 0, 'Network Data'!F100 = 1,'Network Data'!G100 &gt; 0, 'Network Data'!J100 &gt; 0), SUBSTITUTE('Network Data'!B100, " ", ".")&amp;"_EX &gt; "&amp;SUBSTITUTE('Network Data'!J100,",","."), IF(AND('Network Data'!C100 = 1, 'Network Data'!F100 = 1,'Network Data'!G100 &gt; 0, 'Network Data'!J100 &gt; 0), SUBSTITUTE('Network Data'!B100, " ", ".")&amp;"NLNode_EX &gt; "&amp;SUBSTITUTE('Network Data'!J100,",","."), ""))</f>
        <v/>
      </c>
      <c r="DR94" t="str">
        <f>IF(AND('Network Data'!C100 = 0, 'Network Data'!F100 = 1,'Network Data'!G100 &gt; 0, 'Network Data'!K100 &gt; 0), SUBSTITUTE('Network Data'!B100, " ", ".")&amp;"_EX &lt; "&amp;SUBSTITUTE('Network Data'!K100,",","."), IF(AND('Network Data'!C100 = 1, 'Network Data'!F100 = 1,'Network Data'!G100 &gt; 0, 'Network Data'!K100 &gt; 0), SUBSTITUTE('Network Data'!B100, " ", ".")&amp;"NLNode_EX &lt; "&amp;SUBSTITUTE('Network Data'!K100,",","."), ""))</f>
        <v/>
      </c>
      <c r="DV94" t="str">
        <f>IF(AND('Network Data'!C100=0, 'Network Data'!D100=0, 'Network Data'!G100&gt;0, 'Network Data'!T100&gt;0), SUBSTITUTE('Network Data'!B100," ",".")&amp;"_AE &gt; "&amp;SUBSTITUTE('Network Data'!T100,",","."),"")</f>
        <v/>
      </c>
      <c r="DW94" t="str">
        <f>IF(AND('Network Data'!C100=0, 'Network Data'!D100=0, 'Network Data'!G100&gt;0, 'Network Data'!U100&gt;0), SUBSTITUTE('Network Data'!B100," ",".")&amp;"_AE &lt; "&amp;SUBSTITUTE('Network Data'!U100,",","."),"")</f>
        <v/>
      </c>
      <c r="EA94" t="str">
        <f>IF(AND('Network Data'!X100 &gt;0), 'Network Data'!X100, "")</f>
        <v/>
      </c>
      <c r="EB94" s="22"/>
      <c r="EC94" s="22"/>
      <c r="FD94"/>
      <c r="FE94"/>
      <c r="FF94"/>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row>
    <row r="95" spans="1:218" x14ac:dyDescent="0.3">
      <c r="A95" s="7">
        <v>90</v>
      </c>
      <c r="B95" t="str">
        <f>IF(AND('Network Data'!C101 = 0, 'Network Data'!G101 &gt;0), SUBSTITUTE('Network Data'!B101, " ", ""), IF(AND('Network Data'!C101 = 1, 'Network Data'!G101 &gt; 0), SUBSTITUTE('Network Data'!B101&amp;"NLNode", " ",""), ""))</f>
        <v/>
      </c>
      <c r="H95" s="98"/>
      <c r="AE95" t="str">
        <f>IF(AND('Network Data'!C101 = 0, 'Network Data'!G101 &gt;0), SUBSTITUTE('Network Data'!B101, " ", "")&amp;" = "&amp;SUBSTITUTE('Network Data'!G101, ",", "."), "")</f>
        <v/>
      </c>
      <c r="AF95" t="str">
        <f>IF(AND('Network Data'!C101 = 1, 'Network Data'!G101 &gt;0), SUBSTITUTE('Network Data'!B101, " ", "")&amp;"NLNode"&amp;" = "&amp;SUBSTITUTE('Network Data'!G101, ",", "."), "")</f>
        <v/>
      </c>
      <c r="AM95" t="str">
        <f>IF(AND('Network Data'!C101 = 0, 'Network Data'!G101 &gt; 0, 'Network Data'!E101 = 1), SUBSTITUTE('Network Data'!B101, " ", "")&amp;"Input", IF(AND('Network Data'!C101 = 1, 'Network Data'!G101 &gt; 0, 'Network Data'!E101 = 1), SUBSTITUTE('Network Data'!B101, " ", "")&amp;"NLNodeInput",""))</f>
        <v/>
      </c>
      <c r="AN95" t="str">
        <f>IF(AND('Network Data'!C101 = 0, 'Network Data'!G101 &gt; 0, 'Network Data'!F101 = 1), SUBSTITUTE('Network Data'!B101, " ", "")&amp;"Export", IF(AND('Network Data'!C101 = 1, 'Network Data'!G101 &gt; 0, 'Network Data'!F101 = 1), SUBSTITUTE('Network Data'!B101, " ", "")&amp;"NLNodeExport",""))</f>
        <v/>
      </c>
      <c r="AV95" t="str">
        <f>IF(AND('Network Data'!$C$6=1, 'Network Data'!C101 = 0, 'Network Data'!D101=1,'Network Data'!G101&gt;0,'Network Data'!E101=1), SUBSTITUTE('Network Data'!B101," ","")&amp;"_GPP"&amp;" = "&amp;"Flowto("&amp;SUBSTITUTE('Network Data'!B101," ","")&amp;")"&amp;" - "&amp;SUBSTITUTE('Network Data'!B101," ","")&amp;"_IN", IF(AND('Network Data'!$C$6=1, 'Network Data'!C101 = 0, 'Network Data'!D101=1,'Network Data'!G101&gt;0,'Network Data'!E101=0), SUBSTITUTE('Network Data'!B101," ","")&amp;"_GPP"&amp;" = "&amp;"Flowto("&amp;SUBSTITUTE('Network Data'!B101," ","")&amp;")", IF(OR('Network Data'!$C$6=1, 'Network Data'!$C$6=0), IF(AND('Network Data'!C101 = 0,'Network Data'!G101&gt;0,'Network Data'!E101=1), SUBSTITUTE('Network Data'!B101," ","")&amp;"_Q"&amp;" = "&amp;"Flowto("&amp;SUBSTITUTE('Network Data'!B101," ","")&amp;")"&amp;" - "&amp;SUBSTITUTE('Network Data'!B101," ","")&amp;"_IN", IF(AND('Network Data'!C101 = 0,'Network Data'!G101&gt;0,'Network Data'!E101=0), SUBSTITUTE('Network Data'!B101," ","")&amp;"_Q"&amp;" = "&amp;"Flowto("&amp;SUBSTITUTE('Network Data'!B101," ","")&amp;")","")))))</f>
        <v/>
      </c>
      <c r="AZ95" t="str">
        <f>IF(AND('Network Data'!$C$6=1,'Network Data'!$C$7=1,'Network Data'!C101 = 0,'Network Data'!D101 = 1,'Network Data'!G101&gt;0,'Network Data'!F101=1),SUBSTITUTE('Network Data'!B101," ","")&amp;"_NPP"&amp;" = Flowfrom("&amp;SUBSTITUTE('Network Data'!B101," ","")&amp;") - "&amp;SUBSTITUTE('Network Data'!B101," ","")&amp;"_R"&amp;" - "&amp;SUBSTITUTE('Network Data'!B101," ","")&amp;"_U"&amp;" - "&amp;SUBSTITUTE('Network Data'!B101," ","")&amp;"_EX", IF(AND('Network Data'!$C$6=1,'Network Data'!$C$7=0,'Network Data'!C101 = 0,'Network Data'!D101 = 1,'Network Data'!G101&gt;0,'Network Data'!F101=1),SUBSTITUTE('Network Data'!B101," ","")&amp;"_NPP"&amp;" = Flowfrom("&amp;SUBSTITUTE('Network Data'!B101," ","")&amp;") - "&amp;SUBSTITUTE('Network Data'!B101," ","")&amp;"_R - "&amp;SUBSTITUTE('Network Data'!B101," ","")&amp;"_EX", IF(AND('Network Data'!$C$6=0,'Network Data'!$C$7=1,'Network Data'!C101 = 0,'Network Data'!D101 = 1,'Network Data'!G101&gt;0,'Network Data'!F101=0),SUBSTITUTE('Network Data'!B101," ","")&amp;"_NPP"&amp;" = Flowfrom("&amp;SUBSTITUTE('Network Data'!B101," ","")&amp;") - "&amp;SUBSTITUTE('Network Data'!B101," ","")&amp;"_U - "&amp;SUBSTITUTE('Network Data'!B101," ","")&amp;"_EX", IF(AND('Network Data'!$C$6=1,'Network Data'!$C$7=0,'Network Data'!C101 = 0,'Network Data'!D101 = 1,'Network Data'!G101&gt;0,'Network Data'!F101=0),SUBSTITUTE('Network Data'!B101," ","")&amp;"_NPP"&amp;" = Flowfrom("&amp;SUBSTITUTE('Network Data'!B101," ","")&amp;") - "&amp;SUBSTITUTE('Network Data'!B101," ","")&amp;"_R", IF(AND('Network Data'!$C$6=0,'Network Data'!$C$7=0,'Network Data'!C101 = 0,'Network Data'!D101 = 1,'Network Data'!G101&gt;0,'Network Data'!F101=1),SUBSTITUTE('Network Data'!B101," ","")&amp;"_NPP"&amp;" = Flowfrom("&amp;SUBSTITUTE('Network Data'!B101," ","")&amp;") - "&amp;SUBSTITUTE('Network Data'!B101," ","")&amp;"_EX", IF(AND('Network Data'!$C$6=1,'Network Data'!$C$7=1,'Network Data'!C101 = 0,'Network Data'!D101 = 1,'Network Data'!G101&gt;0,'Network Data'!F101=0),SUBSTITUTE('Network Data'!B101," ","")&amp;"_NPP"&amp;" = Flowfrom("&amp;SUBSTITUTE('Network Data'!B101," ","")&amp;") - "&amp;SUBSTITUTE('Network Data'!B101," ","")&amp;"_R"&amp;" - "&amp;SUBSTITUTE('Network Data'!B101," ","")&amp;"_U", IF(AND('Network Data'!$C$6=0,'Network Data'!$C$7=0,'Network Data'!C101 = 0,'Network Data'!D101 = 1,'Network Data'!G101&gt;0,'Network Data'!F101=0),SUBSTITUTE('Network Data'!B101," ","")&amp;"_NPP"&amp;" = Flowfrom("&amp;SUBSTITUTE('Network Data'!B101," ","")&amp;") ", IF(AND('Network Data'!$C$6=1,'Network Data'!$C$7=1,'Network Data'!C101 = 0,'Network Data'!D101 = 0,'Network Data'!G101&gt;0,'Network Data'!F101=1),SUBSTITUTE('Network Data'!B101," ","")&amp;"_P"&amp;" = Flowfrom("&amp;SUBSTITUTE('Network Data'!B101," ","")&amp;") - "&amp;SUBSTITUTE('Network Data'!B101," ","")&amp;"_R"&amp;" - "&amp;SUBSTITUTE('Network Data'!B101," ","")&amp;"_U"&amp;" - "&amp;SUBSTITUTE('Network Data'!B101," ","")&amp;"_EX", IF(AND('Network Data'!$C$6=1,'Network Data'!$C$7=0,'Network Data'!C101 = 0,'Network Data'!D101 = 0,'Network Data'!G101&gt;0,'Network Data'!F101=1),SUBSTITUTE('Network Data'!B101," ","")&amp;"_P"&amp;" = Flowfrom("&amp;SUBSTITUTE('Network Data'!B101," ","")&amp;") - "&amp;SUBSTITUTE('Network Data'!B101," ","")&amp;"_R - "&amp;SUBSTITUTE('Network Data'!B101," ","")&amp;"_EX", IF(AND('Network Data'!$C$6=0,'Network Data'!$C$7=1,'Network Data'!C101 = 0,'Network Data'!D101 = 0,'Network Data'!G101&gt;0,'Network Data'!F101=0),SUBSTITUTE('Network Data'!B101," ","")&amp;"_P"&amp;" = Flowfrom("&amp;SUBSTITUTE('Network Data'!B101," ","")&amp;") - "&amp;SUBSTITUTE('Network Data'!B101," ","")&amp;"_U - "&amp;SUBSTITUTE('Network Data'!B101," ","")&amp;"_EX", IF(AND('Network Data'!$C$6=1,'Network Data'!$C$7=0,'Network Data'!C101 = 0,'Network Data'!D101 = 0,'Network Data'!G101&gt;0,'Network Data'!F101=0),SUBSTITUTE('Network Data'!B101," ","")&amp;"_P"&amp;" = Flowfrom("&amp;SUBSTITUTE('Network Data'!B101," ","")&amp;") - "&amp;SUBSTITUTE('Network Data'!B101," ","")&amp;"_R", IF(AND('Network Data'!$C$6=0,'Network Data'!$C$7=0,'Network Data'!C101 = 0,'Network Data'!D101 = 0,'Network Data'!G101&gt;0,'Network Data'!F101=1),SUBSTITUTE('Network Data'!B101," ","")&amp;"_P"&amp;" = Flowfrom("&amp;SUBSTITUTE('Network Data'!B101," ","")&amp;") - "&amp;SUBSTITUTE('Network Data'!B101," ","")&amp;"_EX", IF(AND('Network Data'!$C$6=1,'Network Data'!$C$7=1,'Network Data'!C101 = 0,'Network Data'!D101 = 0,'Network Data'!G101&gt;0,'Network Data'!F101=0),SUBSTITUTE('Network Data'!B101," ","")&amp;"_P"&amp;" = Flowfrom("&amp;SUBSTITUTE('Network Data'!B101," ","")&amp;") - "&amp;SUBSTITUTE('Network Data'!B101," ","")&amp;"_R"&amp;" - "&amp;SUBSTITUTE('Network Data'!B101," ","")&amp;"_U", IF(AND('Network Data'!$C$6=0,'Network Data'!$C$7=0,'Network Data'!C101 = 0,'Network Data'!D101 = 0,'Network Data'!G101&gt;0,'Network Data'!F101=0),SUBSTITUTE('Network Data'!B101," ","")&amp;"_P"&amp;" = Flowfrom("&amp;SUBSTITUTE('Network Data'!B101," ","")&amp;") ", ""))))))))))))))</f>
        <v/>
      </c>
      <c r="BD95" t="str">
        <f>IF(AND('Network Data'!$C$6=1,'Network Data'!$C$7=1,'Network Data'!C101 = 0, 'Network Data'!D101=1,'Network Data'!F101=1,'Network Data'!G101&gt;0), SUBSTITUTE('Network Data'!B101," ","")&amp;"_U"&amp;" = Flowto("&amp;SUBSTITUTE('Network Data'!B101," ","")&amp;") - "&amp;SUBSTITUTE('Network Data'!B101," ","")&amp;"_NPP"&amp;" - "&amp;SUBSTITUTE('Network Data'!B101," ","")&amp;"_R"&amp;" - "&amp;SUBSTITUTE('Network Data'!B101," ","")&amp;"_EX", IF(AND('Network Data'!$C$6=0,'Network Data'!$C$7=1,'Network Data'!C101 = 0, 'Network Data'!D101=1,'Network Data'!F101=1,'Network Data'!G101&gt;0), SUBSTITUTE('Network Data'!B101," ","")&amp;"_U"&amp;" = Flowto("&amp;SUBSTITUTE('Network Data'!B101," ","")&amp;") - "&amp;SUBSTITUTE('Network Data'!B101," ","")&amp;"_P"&amp;" - "&amp;SUBSTITUTE('Network Data'!B101," ","")&amp;"_EX", IF(AND('Network Data'!$C$6=0,'Network Data'!$C$7=1,'Network Data'!C101 = 0, 'Network Data'!D101=1,'Network Data'!F101=0,'Network Data'!G101&gt;0), SUBSTITUTE('Network Data'!B101," ","")&amp;"_U"&amp;" = Flowto("&amp;SUBSTITUTE('Network Data'!B101," ","")&amp;") - "&amp;SUBSTITUTE('Network Data'!B101," ","")&amp;"_P",IF(AND('Network Data'!$C$6=1,'Network Data'!$C$7=1,'Network Data'!C101 = 0, 'Network Data'!D101=0,'Network Data'!F101=1,'Network Data'!G101&gt;0), SUBSTITUTE('Network Data'!B101," ","")&amp;"_U"&amp;" = Flowto("&amp;SUBSTITUTE('Network Data'!B101," ","")&amp;") - "&amp;SUBSTITUTE('Network Data'!B101," ","")&amp;"_P"&amp;" - "&amp;SUBSTITUTE('Network Data'!B101," ","")&amp;"_R"&amp;" - "&amp;SUBSTITUTE('Network Data'!B101," ","")&amp;"_EX", IF(AND('Network Data'!$C$6=0,'Network Data'!$C$7=1,'Network Data'!C101 = 0, 'Network Data'!D101=0,'Network Data'!F101=1,'Network Data'!G101&gt;0), SUBSTITUTE('Network Data'!B101," ","")&amp;"_U"&amp;" = Flowto("&amp;SUBSTITUTE('Network Data'!B101," ","")&amp;") - "&amp;SUBSTITUTE('Network Data'!B101," ","")&amp;"_P"&amp;" - "&amp;SUBSTITUTE('Network Data'!B101," ","")&amp;"_EX", IF(AND('Network Data'!$C$6=0,'Network Data'!$C$7=1,'Network Data'!C101 = 0, 'Network Data'!D101=0,'Network Data'!F101=0,'Network Data'!G101&gt;0), SUBSTITUTE('Network Data'!B101," ","")&amp;"_U"&amp;" = Flowto("&amp;SUBSTITUTE('Network Data'!B101," ","")&amp;") - "&amp;SUBSTITUTE('Network Data'!B101," ","")&amp;"_P",IF(AND('Network Data'!$C$6=1,'Network Data'!$C$7=1,'Network Data'!C101 = 0, 'Network Data'!D101=0,'Network Data'!F101=0,'Network Data'!G101&gt;0), SUBSTITUTE('Network Data'!B101," ","")&amp;"_U"&amp;" = Flowto("&amp;SUBSTITUTE('Network Data'!B101," ","")&amp;") - "&amp;SUBSTITUTE('Network Data'!B101," ","")&amp;"_P - "&amp;SUBSTITUTE('Network Data'!B101," ","")&amp;"_R","")))))))</f>
        <v/>
      </c>
      <c r="BH95" t="str">
        <f>IF(AND('Network Data'!$C$6 = 1, 'Network Data'!C101 = 0, 'Network Data'!D101 = 0,'Network Data'!G101 &gt; 0, 'Network Data'!T101 &gt; 0),SUBSTITUTE('Network Data'!B101," ","")&amp;"_AE"&amp;" = "&amp;SUBSTITUTE('Network Data'!B101," ","")&amp;"_P"&amp;" + "&amp;SUBSTITUTE('Network Data'!B101," ","")&amp;"_R", IF(AND('Network Data'!$C$6 = 0, 'Network Data'!C101 = 0, 'Network Data'!D101 = 0,'Network Data'!G101 &gt; 0, 'Network Data'!T101 &gt; 0),SUBSTITUTE('Network Data'!B101," ","")&amp;" = "&amp;SUBSTITUTE('Network Data'!B101," ","")&amp;"_P",IF(AND('Network Data'!$C$6 = 1, 'Network Data'!C101 = 0, 'Network Data'!D101 = 0,'Network Data'!G101 &gt; 0, 'Network Data'!U101 &gt; 0),SUBSTITUTE('Network Data'!B101," ","")&amp;"_AE"&amp;" = "&amp;SUBSTITUTE('Network Data'!B101," ","")&amp;"_P"&amp;" + "&amp;SUBSTITUTE('Network Data'!B101," ","")&amp;"_R", IF(AND('Network Data'!$C$6 = 0, 'Network Data'!C101 = 0, 'Network Data'!D101 = 0,'Network Data'!G101 &gt; 0, 'Network Data'!U101 &gt; 0),SUBSTITUTE('Network Data'!B101," ","")&amp;" = "&amp;SUBSTITUTE('Network Data'!B101," ","")&amp;"_P",""))))</f>
        <v/>
      </c>
      <c r="BL95" t="str">
        <f xml:space="preserve"> IF('Network Data'!W101 &gt; 0, 'Network Data'!W101, "")</f>
        <v/>
      </c>
      <c r="BR95" t="str">
        <f>IF('Network Data'!V101&gt;0,SUBSTITUTE('Network Data'!V101, ",",""),"")</f>
        <v/>
      </c>
      <c r="BZ95" t="str">
        <f>IF(AND('Network Data'!$C$6=1,'Network Data'!C101=0,'Network Data'!D101=1,'Network Data'!G101&gt;0),SUBSTITUTE('Network Data'!B101," ","")&amp;"_GPP: CO2 -&gt; "&amp;SUBSTITUTE('Network Data'!B101," ",""),"")</f>
        <v/>
      </c>
      <c r="CB95" s="98"/>
      <c r="CD95" t="str">
        <f>IF(AND('Network Data'!$C$6 = 1,'Network Data'!C101 = 0, 'Network Data'!D101 = 1, 'Network Data'!G101 &gt; 0), SUBSTITUTE('Network Data'!B101, " ", "")&amp;"_R: "&amp;SUBSTITUTE('Network Data'!B101, " ", "")&amp;" -&gt; CO2", "")</f>
        <v/>
      </c>
      <c r="CE95" t="str">
        <f>IF(AND('Network Data'!$C$6 = 1,'Network Data'!C101 = 0, 'Network Data'!D101 = 0, 'Network Data'!G101 &gt; 0), SUBSTITUTE('Network Data'!B101, " ", "")&amp;"_R: "&amp;SUBSTITUTE('Network Data'!B101, " ", "")&amp;" -&gt; CO2", "")</f>
        <v/>
      </c>
      <c r="CG95" s="98"/>
      <c r="CI95" t="str">
        <f>IF(AND('Network Data'!C101 = 1, 'Network Data'!E101 = 1, 'Network Data'!G101 &gt; 0), SUBSTITUTE('Network Data'!B101, " ", "")&amp;"NLNode_IN: "&amp;SUBSTITUTE('Network Data'!B101, " ", "")&amp;"NLNodeInput -&gt; "&amp;SUBSTITUTE('Network Data'!B101, ",", "")&amp;"NLNode", IF(AND('Network Data'!C101 = 0, 'Network Data'!E101 = 1, 'Network Data'!G101 &gt; 0), SUBSTITUTE('Network Data'!B101, " ", "")&amp;"_IN: "&amp;SUBSTITUTE('Network Data'!B101, " ", "")&amp;"Input -&gt; "&amp;SUBSTITUTE('Network Data'!B101, ",", ""),""))</f>
        <v/>
      </c>
      <c r="CK95" s="98"/>
      <c r="CM95" t="str">
        <f>IF(AND('Network Data'!C101 = 1, 'Network Data'!F101 = 1, 'Network Data'!G101 &gt; 0), SUBSTITUTE('Network Data'!B101, " ", "")&amp;"NLNode_EX: "&amp;SUBSTITUTE('Network Data'!B101, " ", "")&amp;"NLNode -&gt; "&amp;SUBSTITUTE('Network Data'!B101, ",", "")&amp;"NLNodeExport", IF(AND('Network Data'!C101 = 0, 'Network Data'!F101 = 1, 'Network Data'!G101 &gt; 0), SUBSTITUTE('Network Data'!B101, " ", "")&amp;"_EX: "&amp;SUBSTITUTE('Network Data'!B101, " ", "")&amp;" -&gt; "&amp;SUBSTITUTE('Network Data'!B101, ",", "")&amp;"Export",""))</f>
        <v/>
      </c>
      <c r="CP95" t="str">
        <f>IF(AND('Network Data'!$C$6=1, 'Network Data'!C101=0,'Network Data'!D101=1,'Network Data'!G101&gt;0, 'Network Data'!L101&gt;0), SUBSTITUTE('Network Data'!B101," ",".")&amp;"_GPP &gt; "&amp;SUBSTITUTE('Network Data'!L101," ","."), IF(AND('Network Data'!$C$6=1, 'Network Data'!C101=0,'Network Data'!D101=0,'Network Data'!G101&gt;0, 'Network Data'!L101&gt;0), SUBSTITUTE('Network Data'!B101," ",".")&amp;"Q &gt; "&amp;SUBSTITUTE('Network Data'!L101," ","."), IF(AND('Network Data'!$C$6=0, 'Network Data'!C101=0,'Network Data'!D101=0,'Network Data'!G101&gt;0, 'Network Data'!L101&gt;0), SUBSTITUTE('Network Data'!B101," ",".")&amp;"Q &gt; "&amp;SUBSTITUTE('Network Data'!L101," ","."),"")))</f>
        <v/>
      </c>
      <c r="CQ95" t="str">
        <f>IF(AND('Network Data'!$C$6=1, 'Network Data'!C101=0,'Network Data'!D101=0,'Network Data'!G101&gt;0, 'Network Data'!L101&gt;0), SUBSTITUTE('Network Data'!B101," ",".")&amp;"Q &gt; "&amp;SUBSTITUTE('Network Data'!L101," ","."), IF(AND('Network Data'!$C$6=0, 'Network Data'!C101=0,'Network Data'!D101=0,'Network Data'!G101&gt;0, 'Network Data'!L101&gt;0), SUBSTITUTE('Network Data'!B101," ",".")&amp;"Q &gt; "&amp;SUBSTITUTE('Network Data'!L101," ","."),""))</f>
        <v/>
      </c>
      <c r="CR95" t="str">
        <f>IF(AND('Network Data'!$C$6=1, 'Network Data'!C101=0,'Network Data'!D101=1,'Network Data'!G101&gt;0, 'Network Data'!M101&gt;0), SUBSTITUTE('Network Data'!B101," ",".")&amp;"_GPP &lt; "&amp;SUBSTITUTE('Network Data'!M101," ","."),"")</f>
        <v/>
      </c>
      <c r="CS95" t="str">
        <f>IF(AND('Network Data'!$C$6=1, 'Network Data'!C101=0,'Network Data'!D101=0,'Network Data'!G101&gt;0, 'Network Data'!M101&gt;0), SUBSTITUTE('Network Data'!B101," ",".")&amp;"Q &lt; "&amp;SUBSTITUTE('Network Data'!M101," ","."),IF(AND('Network Data'!$C$6=0, 'Network Data'!C101=0,'Network Data'!D101=0,'Network Data'!G101&gt;0, 'Network Data'!M101&gt;0), SUBSTITUTE('Network Data'!B101," ",".")&amp;"Q &lt; "&amp;SUBSTITUTE('Network Data'!M101," ","."),""))</f>
        <v/>
      </c>
      <c r="CT95" t="str">
        <f>IF('Network Data'!M101&lt;'Network Data'!L101, "Warning, incompatible constraint", "" )</f>
        <v/>
      </c>
      <c r="CU95" t="str">
        <f>IF(AND('Network Data'!$C$6=1, 'Network Data'!C101 = 0, 'Network Data'!D101 = 1, 'Network Data'!G101 &gt; 0, 'Network Data'!N101&gt;0), SUBSTITUTE('Network Data'!B101, " ", ".")&amp;"_NPP"&amp;" &gt; "&amp;SUBSTITUTE('Network Data'!N101, ",","."), "")</f>
        <v/>
      </c>
      <c r="CV95" t="str">
        <f>IF(AND('Network Data'!$C$6=1, 'Network Data'!C101 = 0, 'Network Data'!D101 = 0, 'Network Data'!G101 &gt; 0, 'Network Data'!N101&gt;0), SUBSTITUTE('Network Data'!B101, " ", ".")&amp;"_P"&amp;" &gt; "&amp;SUBSTITUTE('Network Data'!N101, ",","."), IF(AND('Network Data'!$C$6=0, 'Network Data'!C101 = 0, 'Network Data'!G101 &gt; 0, 'Network Data'!N101&gt;0), SUBSTITUTE('Network Data'!B101, " ", ".")&amp;"_P"&amp;" &gt; "&amp;SUBSTITUTE('Network Data'!N101, ",","."),""))</f>
        <v/>
      </c>
      <c r="CW95" t="str">
        <f>IF(AND('Network Data'!$C$6=1, 'Network Data'!C101 = 0, 'Network Data'!D101 = 1, 'Network Data'!G101 &gt; 0, 'Network Data'!O101&gt;0), SUBSTITUTE('Network Data'!B101, " ", ".")&amp;"_NPP"&amp;" &lt; "&amp;SUBSTITUTE('Network Data'!O101, ",","."), "")</f>
        <v/>
      </c>
      <c r="CX95" t="str">
        <f>IF(AND('Network Data'!$C$6=1, 'Network Data'!C101 = 0, 'Network Data'!D101 = 0, 'Network Data'!G101 &gt; 0, 'Network Data'!O101&gt;0), SUBSTITUTE('Network Data'!B101, " ", ".")&amp;"_P"&amp;" &lt; "&amp;SUBSTITUTE('Network Data'!O101, ",","."), IF(AND('Network Data'!$C$6=0, 'Network Data'!C101 = 0, 'Network Data'!G101 &gt; 0, 'Network Data'!O101&gt;0), SUBSTITUTE('Network Data'!B101, " ", ".")&amp;"_P"&amp;" &lt; "&amp;SUBSTITUTE('Network Data'!O101, ",","."),""))</f>
        <v/>
      </c>
      <c r="CY95" t="str">
        <f>IF('Network Data'!O101&lt;'Network Data'!N101, "Warning, incompatible constraint", "" )</f>
        <v/>
      </c>
      <c r="CZ95" t="str">
        <f>IF(AND('Network Data'!$C$6 = 1, 'Network Data'!C101 = 0, 'Network Data'!D101 = 1, 'Network Data'!G101 &gt; 0, 'Network Data'!P101 &gt; 0), SUBSTITUTE('Network Data'!B101, " ", ".")&amp;"_R &gt; "&amp;SUBSTITUTE('Network Data'!P101, ",","."),"")</f>
        <v/>
      </c>
      <c r="DA95" t="str">
        <f>IF(AND('Network Data'!$C$6 = 1, 'Network Data'!C101 = 0, 'Network Data'!D101 = 0, 'Network Data'!G101 &gt; 0, 'Network Data'!P101 &gt; 0), SUBSTITUTE('Network Data'!B101, " ", ".")&amp;"_R &gt; "&amp;SUBSTITUTE('Network Data'!P101, ",","."),"")</f>
        <v/>
      </c>
      <c r="DB95" t="str">
        <f>IF(AND('Network Data'!$C$6 = 1, 'Network Data'!C101 = 0, 'Network Data'!D101 = 1, 'Network Data'!G101 &gt; 0, 'Network Data'!Q101 &gt; 0), SUBSTITUTE('Network Data'!B101, " ", ".")&amp;"_R &lt; "&amp;SUBSTITUTE('Network Data'!Q101, ",","."),"")</f>
        <v/>
      </c>
      <c r="DC95" t="str">
        <f>IF(AND('Network Data'!$C$6 = 1, 'Network Data'!C101 = 0, 'Network Data'!D101 = 0, 'Network Data'!G101 &gt; 0, 'Network Data'!Q101 &gt; 0), SUBSTITUTE('Network Data'!B101, " ", ".")&amp;"_R &lt; "&amp;SUBSTITUTE('Network Data'!Q101, ",","."),"")</f>
        <v/>
      </c>
      <c r="DD95" t="str">
        <f>IF(AND('Network Data'!$C$7 = 1, 'Network Data'!C101 = 0, 'Network Data'!D101 =1, 'Network Data'!G101 &gt; 0, 'Network Data'!R101 &gt; 0), SUBSTITUTE('Network Data'!B101, ",",".")&amp;"_U &gt; "&amp;SUBSTITUTE('Network Data'!R101, ",","."),"")</f>
        <v/>
      </c>
      <c r="DE95" t="str">
        <f>IF(AND('Network Data'!$C$7 = 1, 'Network Data'!C101 = 0, 'Network Data'!D101 =0, 'Network Data'!G101 &gt; 0, 'Network Data'!R101 &gt; 0), SUBSTITUTE('Network Data'!B101, ",",".")&amp;"_U &gt; "&amp;SUBSTITUTE('Network Data'!R101, ",","."),"")</f>
        <v/>
      </c>
      <c r="DF95" t="str">
        <f>IF(AND('Network Data'!$C$7 = 1, 'Network Data'!C101 = 0, 'Network Data'!D101 = 1, 'Network Data'!G101 &gt; 0, 'Network Data'!S101 &gt; 0), SUBSTITUTE('Network Data'!B101, ",",".")&amp;"_U &lt; "&amp;SUBSTITUTE('Network Data'!S101, ",","."),"")</f>
        <v/>
      </c>
      <c r="DG95" t="str">
        <f>IF(AND('Network Data'!$C$7 = 1, 'Network Data'!C101 = 0, 'Network Data'!D101 = 0, 'Network Data'!G101 &gt; 0, 'Network Data'!S101 &gt; 0), SUBSTITUTE('Network Data'!B101, ",",".")&amp;"_U &lt; "&amp;SUBSTITUTE('Network Data'!S101, ",","."),"")</f>
        <v/>
      </c>
      <c r="DJ95" t="str">
        <f>IF(AND('Network Data'!C101 = 0, 'Network Data'!E101 = 1,'Network Data'!G101 &gt; 0, 'Network Data'!H101 &gt; 0), SUBSTITUTE('Network Data'!B101, " ", ".")&amp;"_IN &gt; "&amp;SUBSTITUTE('Network Data'!H101,",","."), IF(AND('Network Data'!C101 = 1, 'Network Data'!E101 = 1,'Network Data'!G101 &gt; 0, 'Network Data'!H101 &gt; 0), SUBSTITUTE('Network Data'!B101, " ", ".")&amp;"NLNode_IN &gt; "&amp;SUBSTITUTE('Network Data'!H101,",","."), ""))</f>
        <v/>
      </c>
      <c r="DL95" t="str">
        <f>IF(AND('Network Data'!C101 = 0, 'Network Data'!E101 = 1,'Network Data'!G101 &gt; 0, 'Network Data'!I101 &gt; 0), SUBSTITUTE('Network Data'!B101, " ", ".")&amp;"_IN &lt; "&amp;SUBSTITUTE('Network Data'!I101,",","."), IF(AND('Network Data'!C101 = 1, 'Network Data'!E101 = 1,'Network Data'!G101 &gt; 0, 'Network Data'!H101 &gt; 0), SUBSTITUTE('Network Data'!B101, " ", ".")&amp;"NLNode_IN &lt; "&amp;SUBSTITUTE('Network Data'!I101,",","."), ""))</f>
        <v/>
      </c>
      <c r="DP95" t="str">
        <f>IF(AND('Network Data'!C101 = 0, 'Network Data'!F101 = 1,'Network Data'!G101 &gt; 0, 'Network Data'!J101 &gt; 0), SUBSTITUTE('Network Data'!B101, " ", ".")&amp;"_EX &gt; "&amp;SUBSTITUTE('Network Data'!J101,",","."), IF(AND('Network Data'!C101 = 1, 'Network Data'!F101 = 1,'Network Data'!G101 &gt; 0, 'Network Data'!J101 &gt; 0), SUBSTITUTE('Network Data'!B101, " ", ".")&amp;"NLNode_EX &gt; "&amp;SUBSTITUTE('Network Data'!J101,",","."), ""))</f>
        <v/>
      </c>
      <c r="DR95" t="str">
        <f>IF(AND('Network Data'!C101 = 0, 'Network Data'!F101 = 1,'Network Data'!G101 &gt; 0, 'Network Data'!K101 &gt; 0), SUBSTITUTE('Network Data'!B101, " ", ".")&amp;"_EX &lt; "&amp;SUBSTITUTE('Network Data'!K101,",","."), IF(AND('Network Data'!C101 = 1, 'Network Data'!F101 = 1,'Network Data'!G101 &gt; 0, 'Network Data'!K101 &gt; 0), SUBSTITUTE('Network Data'!B101, " ", ".")&amp;"NLNode_EX &lt; "&amp;SUBSTITUTE('Network Data'!K101,",","."), ""))</f>
        <v/>
      </c>
      <c r="DV95" t="str">
        <f>IF(AND('Network Data'!C101=0, 'Network Data'!D101=0, 'Network Data'!G101&gt;0, 'Network Data'!T101&gt;0), SUBSTITUTE('Network Data'!B101," ",".")&amp;"_AE &gt; "&amp;SUBSTITUTE('Network Data'!T101,",","."),"")</f>
        <v/>
      </c>
      <c r="DW95" t="str">
        <f>IF(AND('Network Data'!C101=0, 'Network Data'!D101=0, 'Network Data'!G101&gt;0, 'Network Data'!U101&gt;0), SUBSTITUTE('Network Data'!B101," ",".")&amp;"_AE &lt; "&amp;SUBSTITUTE('Network Data'!U101,",","."),"")</f>
        <v/>
      </c>
      <c r="EA95" t="str">
        <f>IF(AND('Network Data'!X101 &gt;0), 'Network Data'!X101, "")</f>
        <v/>
      </c>
      <c r="EB95" s="22"/>
      <c r="EC95" s="22"/>
      <c r="FD95"/>
      <c r="FE95"/>
      <c r="FF95"/>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row>
    <row r="96" spans="1:218" x14ac:dyDescent="0.3">
      <c r="A96" s="7">
        <v>91</v>
      </c>
      <c r="B96" t="str">
        <f>IF(AND('Network Data'!C102 = 0, 'Network Data'!G102 &gt;0), SUBSTITUTE('Network Data'!B102, " ", ""), IF(AND('Network Data'!C102 = 1, 'Network Data'!G102 &gt; 0), SUBSTITUTE('Network Data'!B102&amp;"NLNode", " ",""), ""))</f>
        <v/>
      </c>
      <c r="H96" s="98"/>
      <c r="AE96" t="str">
        <f>IF(AND('Network Data'!C102 = 0, 'Network Data'!G102 &gt;0), SUBSTITUTE('Network Data'!B102, " ", "")&amp;" = "&amp;SUBSTITUTE('Network Data'!G102, ",", "."), "")</f>
        <v/>
      </c>
      <c r="AF96" t="str">
        <f>IF(AND('Network Data'!C102 = 1, 'Network Data'!G102 &gt;0), SUBSTITUTE('Network Data'!B102, " ", "")&amp;"NLNode"&amp;" = "&amp;SUBSTITUTE('Network Data'!G102, ",", "."), "")</f>
        <v/>
      </c>
      <c r="AM96" t="str">
        <f>IF(AND('Network Data'!C102 = 0, 'Network Data'!G102 &gt; 0, 'Network Data'!E102 = 1), SUBSTITUTE('Network Data'!B102, " ", "")&amp;"Input", IF(AND('Network Data'!C102 = 1, 'Network Data'!G102 &gt; 0, 'Network Data'!E102 = 1), SUBSTITUTE('Network Data'!B102, " ", "")&amp;"NLNodeInput",""))</f>
        <v/>
      </c>
      <c r="AN96" t="str">
        <f>IF(AND('Network Data'!C102 = 0, 'Network Data'!G102 &gt; 0, 'Network Data'!F102 = 1), SUBSTITUTE('Network Data'!B102, " ", "")&amp;"Export", IF(AND('Network Data'!C102 = 1, 'Network Data'!G102 &gt; 0, 'Network Data'!F102 = 1), SUBSTITUTE('Network Data'!B102, " ", "")&amp;"NLNodeExport",""))</f>
        <v/>
      </c>
      <c r="AV96" t="str">
        <f>IF(AND('Network Data'!$C$6=1, 'Network Data'!C102 = 0, 'Network Data'!D102=1,'Network Data'!G102&gt;0,'Network Data'!E102=1), SUBSTITUTE('Network Data'!B102," ","")&amp;"_GPP"&amp;" = "&amp;"Flowto("&amp;SUBSTITUTE('Network Data'!B102," ","")&amp;")"&amp;" - "&amp;SUBSTITUTE('Network Data'!B102," ","")&amp;"_IN", IF(AND('Network Data'!$C$6=1, 'Network Data'!C102 = 0, 'Network Data'!D102=1,'Network Data'!G102&gt;0,'Network Data'!E102=0), SUBSTITUTE('Network Data'!B102," ","")&amp;"_GPP"&amp;" = "&amp;"Flowto("&amp;SUBSTITUTE('Network Data'!B102," ","")&amp;")", IF(OR('Network Data'!$C$6=1, 'Network Data'!$C$6=0), IF(AND('Network Data'!C102 = 0,'Network Data'!G102&gt;0,'Network Data'!E102=1), SUBSTITUTE('Network Data'!B102," ","")&amp;"_Q"&amp;" = "&amp;"Flowto("&amp;SUBSTITUTE('Network Data'!B102," ","")&amp;")"&amp;" - "&amp;SUBSTITUTE('Network Data'!B102," ","")&amp;"_IN", IF(AND('Network Data'!C102 = 0,'Network Data'!G102&gt;0,'Network Data'!E102=0), SUBSTITUTE('Network Data'!B102," ","")&amp;"_Q"&amp;" = "&amp;"Flowto("&amp;SUBSTITUTE('Network Data'!B102," ","")&amp;")","")))))</f>
        <v/>
      </c>
      <c r="AZ96" t="str">
        <f>IF(AND('Network Data'!$C$6=1,'Network Data'!$C$7=1,'Network Data'!C102 = 0,'Network Data'!D102 = 1,'Network Data'!G102&gt;0,'Network Data'!F102=1),SUBSTITUTE('Network Data'!B102," ","")&amp;"_NPP"&amp;" = Flowfrom("&amp;SUBSTITUTE('Network Data'!B102," ","")&amp;") - "&amp;SUBSTITUTE('Network Data'!B102," ","")&amp;"_R"&amp;" - "&amp;SUBSTITUTE('Network Data'!B102," ","")&amp;"_U"&amp;" - "&amp;SUBSTITUTE('Network Data'!B102," ","")&amp;"_EX", IF(AND('Network Data'!$C$6=1,'Network Data'!$C$7=0,'Network Data'!C102 = 0,'Network Data'!D102 = 1,'Network Data'!G102&gt;0,'Network Data'!F102=1),SUBSTITUTE('Network Data'!B102," ","")&amp;"_NPP"&amp;" = Flowfrom("&amp;SUBSTITUTE('Network Data'!B102," ","")&amp;") - "&amp;SUBSTITUTE('Network Data'!B102," ","")&amp;"_R - "&amp;SUBSTITUTE('Network Data'!B102," ","")&amp;"_EX", IF(AND('Network Data'!$C$6=0,'Network Data'!$C$7=1,'Network Data'!C102 = 0,'Network Data'!D102 = 1,'Network Data'!G102&gt;0,'Network Data'!F102=0),SUBSTITUTE('Network Data'!B102," ","")&amp;"_NPP"&amp;" = Flowfrom("&amp;SUBSTITUTE('Network Data'!B102," ","")&amp;") - "&amp;SUBSTITUTE('Network Data'!B102," ","")&amp;"_U - "&amp;SUBSTITUTE('Network Data'!B102," ","")&amp;"_EX", IF(AND('Network Data'!$C$6=1,'Network Data'!$C$7=0,'Network Data'!C102 = 0,'Network Data'!D102 = 1,'Network Data'!G102&gt;0,'Network Data'!F102=0),SUBSTITUTE('Network Data'!B102," ","")&amp;"_NPP"&amp;" = Flowfrom("&amp;SUBSTITUTE('Network Data'!B102," ","")&amp;") - "&amp;SUBSTITUTE('Network Data'!B102," ","")&amp;"_R", IF(AND('Network Data'!$C$6=0,'Network Data'!$C$7=0,'Network Data'!C102 = 0,'Network Data'!D102 = 1,'Network Data'!G102&gt;0,'Network Data'!F102=1),SUBSTITUTE('Network Data'!B102," ","")&amp;"_NPP"&amp;" = Flowfrom("&amp;SUBSTITUTE('Network Data'!B102," ","")&amp;") - "&amp;SUBSTITUTE('Network Data'!B102," ","")&amp;"_EX", IF(AND('Network Data'!$C$6=1,'Network Data'!$C$7=1,'Network Data'!C102 = 0,'Network Data'!D102 = 1,'Network Data'!G102&gt;0,'Network Data'!F102=0),SUBSTITUTE('Network Data'!B102," ","")&amp;"_NPP"&amp;" = Flowfrom("&amp;SUBSTITUTE('Network Data'!B102," ","")&amp;") - "&amp;SUBSTITUTE('Network Data'!B102," ","")&amp;"_R"&amp;" - "&amp;SUBSTITUTE('Network Data'!B102," ","")&amp;"_U", IF(AND('Network Data'!$C$6=0,'Network Data'!$C$7=0,'Network Data'!C102 = 0,'Network Data'!D102 = 1,'Network Data'!G102&gt;0,'Network Data'!F102=0),SUBSTITUTE('Network Data'!B102," ","")&amp;"_NPP"&amp;" = Flowfrom("&amp;SUBSTITUTE('Network Data'!B102," ","")&amp;") ", IF(AND('Network Data'!$C$6=1,'Network Data'!$C$7=1,'Network Data'!C102 = 0,'Network Data'!D102 = 0,'Network Data'!G102&gt;0,'Network Data'!F102=1),SUBSTITUTE('Network Data'!B102," ","")&amp;"_P"&amp;" = Flowfrom("&amp;SUBSTITUTE('Network Data'!B102," ","")&amp;") - "&amp;SUBSTITUTE('Network Data'!B102," ","")&amp;"_R"&amp;" - "&amp;SUBSTITUTE('Network Data'!B102," ","")&amp;"_U"&amp;" - "&amp;SUBSTITUTE('Network Data'!B102," ","")&amp;"_EX", IF(AND('Network Data'!$C$6=1,'Network Data'!$C$7=0,'Network Data'!C102 = 0,'Network Data'!D102 = 0,'Network Data'!G102&gt;0,'Network Data'!F102=1),SUBSTITUTE('Network Data'!B102," ","")&amp;"_P"&amp;" = Flowfrom("&amp;SUBSTITUTE('Network Data'!B102," ","")&amp;") - "&amp;SUBSTITUTE('Network Data'!B102," ","")&amp;"_R - "&amp;SUBSTITUTE('Network Data'!B102," ","")&amp;"_EX", IF(AND('Network Data'!$C$6=0,'Network Data'!$C$7=1,'Network Data'!C102 = 0,'Network Data'!D102 = 0,'Network Data'!G102&gt;0,'Network Data'!F102=0),SUBSTITUTE('Network Data'!B102," ","")&amp;"_P"&amp;" = Flowfrom("&amp;SUBSTITUTE('Network Data'!B102," ","")&amp;") - "&amp;SUBSTITUTE('Network Data'!B102," ","")&amp;"_U - "&amp;SUBSTITUTE('Network Data'!B102," ","")&amp;"_EX", IF(AND('Network Data'!$C$6=1,'Network Data'!$C$7=0,'Network Data'!C102 = 0,'Network Data'!D102 = 0,'Network Data'!G102&gt;0,'Network Data'!F102=0),SUBSTITUTE('Network Data'!B102," ","")&amp;"_P"&amp;" = Flowfrom("&amp;SUBSTITUTE('Network Data'!B102," ","")&amp;") - "&amp;SUBSTITUTE('Network Data'!B102," ","")&amp;"_R", IF(AND('Network Data'!$C$6=0,'Network Data'!$C$7=0,'Network Data'!C102 = 0,'Network Data'!D102 = 0,'Network Data'!G102&gt;0,'Network Data'!F102=1),SUBSTITUTE('Network Data'!B102," ","")&amp;"_P"&amp;" = Flowfrom("&amp;SUBSTITUTE('Network Data'!B102," ","")&amp;") - "&amp;SUBSTITUTE('Network Data'!B102," ","")&amp;"_EX", IF(AND('Network Data'!$C$6=1,'Network Data'!$C$7=1,'Network Data'!C102 = 0,'Network Data'!D102 = 0,'Network Data'!G102&gt;0,'Network Data'!F102=0),SUBSTITUTE('Network Data'!B102," ","")&amp;"_P"&amp;" = Flowfrom("&amp;SUBSTITUTE('Network Data'!B102," ","")&amp;") - "&amp;SUBSTITUTE('Network Data'!B102," ","")&amp;"_R"&amp;" - "&amp;SUBSTITUTE('Network Data'!B102," ","")&amp;"_U", IF(AND('Network Data'!$C$6=0,'Network Data'!$C$7=0,'Network Data'!C102 = 0,'Network Data'!D102 = 0,'Network Data'!G102&gt;0,'Network Data'!F102=0),SUBSTITUTE('Network Data'!B102," ","")&amp;"_P"&amp;" = Flowfrom("&amp;SUBSTITUTE('Network Data'!B102," ","")&amp;") ", ""))))))))))))))</f>
        <v/>
      </c>
      <c r="BD96" t="str">
        <f>IF(AND('Network Data'!$C$6=1,'Network Data'!$C$7=1,'Network Data'!C102 = 0, 'Network Data'!D102=1,'Network Data'!F102=1,'Network Data'!G102&gt;0), SUBSTITUTE('Network Data'!B102," ","")&amp;"_U"&amp;" = Flowto("&amp;SUBSTITUTE('Network Data'!B102," ","")&amp;") - "&amp;SUBSTITUTE('Network Data'!B102," ","")&amp;"_NPP"&amp;" - "&amp;SUBSTITUTE('Network Data'!B102," ","")&amp;"_R"&amp;" - "&amp;SUBSTITUTE('Network Data'!B102," ","")&amp;"_EX", IF(AND('Network Data'!$C$6=0,'Network Data'!$C$7=1,'Network Data'!C102 = 0, 'Network Data'!D102=1,'Network Data'!F102=1,'Network Data'!G102&gt;0), SUBSTITUTE('Network Data'!B102," ","")&amp;"_U"&amp;" = Flowto("&amp;SUBSTITUTE('Network Data'!B102," ","")&amp;") - "&amp;SUBSTITUTE('Network Data'!B102," ","")&amp;"_P"&amp;" - "&amp;SUBSTITUTE('Network Data'!B102," ","")&amp;"_EX", IF(AND('Network Data'!$C$6=0,'Network Data'!$C$7=1,'Network Data'!C102 = 0, 'Network Data'!D102=1,'Network Data'!F102=0,'Network Data'!G102&gt;0), SUBSTITUTE('Network Data'!B102," ","")&amp;"_U"&amp;" = Flowto("&amp;SUBSTITUTE('Network Data'!B102," ","")&amp;") - "&amp;SUBSTITUTE('Network Data'!B102," ","")&amp;"_P",IF(AND('Network Data'!$C$6=1,'Network Data'!$C$7=1,'Network Data'!C102 = 0, 'Network Data'!D102=0,'Network Data'!F102=1,'Network Data'!G102&gt;0), SUBSTITUTE('Network Data'!B102," ","")&amp;"_U"&amp;" = Flowto("&amp;SUBSTITUTE('Network Data'!B102," ","")&amp;") - "&amp;SUBSTITUTE('Network Data'!B102," ","")&amp;"_P"&amp;" - "&amp;SUBSTITUTE('Network Data'!B102," ","")&amp;"_R"&amp;" - "&amp;SUBSTITUTE('Network Data'!B102," ","")&amp;"_EX", IF(AND('Network Data'!$C$6=0,'Network Data'!$C$7=1,'Network Data'!C102 = 0, 'Network Data'!D102=0,'Network Data'!F102=1,'Network Data'!G102&gt;0), SUBSTITUTE('Network Data'!B102," ","")&amp;"_U"&amp;" = Flowto("&amp;SUBSTITUTE('Network Data'!B102," ","")&amp;") - "&amp;SUBSTITUTE('Network Data'!B102," ","")&amp;"_P"&amp;" - "&amp;SUBSTITUTE('Network Data'!B102," ","")&amp;"_EX", IF(AND('Network Data'!$C$6=0,'Network Data'!$C$7=1,'Network Data'!C102 = 0, 'Network Data'!D102=0,'Network Data'!F102=0,'Network Data'!G102&gt;0), SUBSTITUTE('Network Data'!B102," ","")&amp;"_U"&amp;" = Flowto("&amp;SUBSTITUTE('Network Data'!B102," ","")&amp;") - "&amp;SUBSTITUTE('Network Data'!B102," ","")&amp;"_P",IF(AND('Network Data'!$C$6=1,'Network Data'!$C$7=1,'Network Data'!C102 = 0, 'Network Data'!D102=0,'Network Data'!F102=0,'Network Data'!G102&gt;0), SUBSTITUTE('Network Data'!B102," ","")&amp;"_U"&amp;" = Flowto("&amp;SUBSTITUTE('Network Data'!B102," ","")&amp;") - "&amp;SUBSTITUTE('Network Data'!B102," ","")&amp;"_P - "&amp;SUBSTITUTE('Network Data'!B102," ","")&amp;"_R","")))))))</f>
        <v/>
      </c>
      <c r="BH96" t="str">
        <f>IF(AND('Network Data'!$C$6 = 1, 'Network Data'!C102 = 0, 'Network Data'!D102 = 0,'Network Data'!G102 &gt; 0, 'Network Data'!T102 &gt; 0),SUBSTITUTE('Network Data'!B102," ","")&amp;"_AE"&amp;" = "&amp;SUBSTITUTE('Network Data'!B102," ","")&amp;"_P"&amp;" + "&amp;SUBSTITUTE('Network Data'!B102," ","")&amp;"_R", IF(AND('Network Data'!$C$6 = 0, 'Network Data'!C102 = 0, 'Network Data'!D102 = 0,'Network Data'!G102 &gt; 0, 'Network Data'!T102 &gt; 0),SUBSTITUTE('Network Data'!B102," ","")&amp;" = "&amp;SUBSTITUTE('Network Data'!B102," ","")&amp;"_P",IF(AND('Network Data'!$C$6 = 1, 'Network Data'!C102 = 0, 'Network Data'!D102 = 0,'Network Data'!G102 &gt; 0, 'Network Data'!U102 &gt; 0),SUBSTITUTE('Network Data'!B102," ","")&amp;"_AE"&amp;" = "&amp;SUBSTITUTE('Network Data'!B102," ","")&amp;"_P"&amp;" + "&amp;SUBSTITUTE('Network Data'!B102," ","")&amp;"_R", IF(AND('Network Data'!$C$6 = 0, 'Network Data'!C102 = 0, 'Network Data'!D102 = 0,'Network Data'!G102 &gt; 0, 'Network Data'!U102 &gt; 0),SUBSTITUTE('Network Data'!B102," ","")&amp;" = "&amp;SUBSTITUTE('Network Data'!B102," ","")&amp;"_P",""))))</f>
        <v/>
      </c>
      <c r="BL96" t="str">
        <f xml:space="preserve"> IF('Network Data'!W102 &gt; 0, 'Network Data'!W102, "")</f>
        <v/>
      </c>
      <c r="BR96" t="str">
        <f>IF('Network Data'!V102&gt;0,SUBSTITUTE('Network Data'!V102, ",",""),"")</f>
        <v/>
      </c>
      <c r="BZ96" t="str">
        <f>IF(AND('Network Data'!$C$6=1,'Network Data'!C102=0,'Network Data'!D102=1,'Network Data'!G102&gt;0),SUBSTITUTE('Network Data'!B102," ","")&amp;"_GPP: CO2 -&gt; "&amp;SUBSTITUTE('Network Data'!B102," ",""),"")</f>
        <v/>
      </c>
      <c r="CB96" s="98"/>
      <c r="CD96" t="str">
        <f>IF(AND('Network Data'!$C$6 = 1,'Network Data'!C102 = 0, 'Network Data'!D102 = 1, 'Network Data'!G102 &gt; 0), SUBSTITUTE('Network Data'!B102, " ", "")&amp;"_R: "&amp;SUBSTITUTE('Network Data'!B102, " ", "")&amp;" -&gt; CO2", "")</f>
        <v/>
      </c>
      <c r="CE96" t="str">
        <f>IF(AND('Network Data'!$C$6 = 1,'Network Data'!C102 = 0, 'Network Data'!D102 = 0, 'Network Data'!G102 &gt; 0), SUBSTITUTE('Network Data'!B102, " ", "")&amp;"_R: "&amp;SUBSTITUTE('Network Data'!B102, " ", "")&amp;" -&gt; CO2", "")</f>
        <v/>
      </c>
      <c r="CG96" s="98"/>
      <c r="CI96" t="str">
        <f>IF(AND('Network Data'!C102 = 1, 'Network Data'!E102 = 1, 'Network Data'!G102 &gt; 0), SUBSTITUTE('Network Data'!B102, " ", "")&amp;"NLNode_IN: "&amp;SUBSTITUTE('Network Data'!B102, " ", "")&amp;"NLNodeInput -&gt; "&amp;SUBSTITUTE('Network Data'!B102, ",", "")&amp;"NLNode", IF(AND('Network Data'!C102 = 0, 'Network Data'!E102 = 1, 'Network Data'!G102 &gt; 0), SUBSTITUTE('Network Data'!B102, " ", "")&amp;"_IN: "&amp;SUBSTITUTE('Network Data'!B102, " ", "")&amp;"Input -&gt; "&amp;SUBSTITUTE('Network Data'!B102, ",", ""),""))</f>
        <v/>
      </c>
      <c r="CK96" s="98"/>
      <c r="CM96" t="str">
        <f>IF(AND('Network Data'!C102 = 1, 'Network Data'!F102 = 1, 'Network Data'!G102 &gt; 0), SUBSTITUTE('Network Data'!B102, " ", "")&amp;"NLNode_EX: "&amp;SUBSTITUTE('Network Data'!B102, " ", "")&amp;"NLNode -&gt; "&amp;SUBSTITUTE('Network Data'!B102, ",", "")&amp;"NLNodeExport", IF(AND('Network Data'!C102 = 0, 'Network Data'!F102 = 1, 'Network Data'!G102 &gt; 0), SUBSTITUTE('Network Data'!B102, " ", "")&amp;"_EX: "&amp;SUBSTITUTE('Network Data'!B102, " ", "")&amp;" -&gt; "&amp;SUBSTITUTE('Network Data'!B102, ",", "")&amp;"Export",""))</f>
        <v/>
      </c>
      <c r="CP96" t="str">
        <f>IF(AND('Network Data'!$C$6=1, 'Network Data'!C102=0,'Network Data'!D102=1,'Network Data'!G102&gt;0, 'Network Data'!L102&gt;0), SUBSTITUTE('Network Data'!B102," ",".")&amp;"_GPP &gt; "&amp;SUBSTITUTE('Network Data'!L102," ","."), IF(AND('Network Data'!$C$6=1, 'Network Data'!C102=0,'Network Data'!D102=0,'Network Data'!G102&gt;0, 'Network Data'!L102&gt;0), SUBSTITUTE('Network Data'!B102," ",".")&amp;"Q &gt; "&amp;SUBSTITUTE('Network Data'!L102," ","."), IF(AND('Network Data'!$C$6=0, 'Network Data'!C102=0,'Network Data'!D102=0,'Network Data'!G102&gt;0, 'Network Data'!L102&gt;0), SUBSTITUTE('Network Data'!B102," ",".")&amp;"Q &gt; "&amp;SUBSTITUTE('Network Data'!L102," ","."),"")))</f>
        <v/>
      </c>
      <c r="CQ96" t="str">
        <f>IF(AND('Network Data'!$C$6=1, 'Network Data'!C102=0,'Network Data'!D102=0,'Network Data'!G102&gt;0, 'Network Data'!L102&gt;0), SUBSTITUTE('Network Data'!B102," ",".")&amp;"Q &gt; "&amp;SUBSTITUTE('Network Data'!L102," ","."), IF(AND('Network Data'!$C$6=0, 'Network Data'!C102=0,'Network Data'!D102=0,'Network Data'!G102&gt;0, 'Network Data'!L102&gt;0), SUBSTITUTE('Network Data'!B102," ",".")&amp;"Q &gt; "&amp;SUBSTITUTE('Network Data'!L102," ","."),""))</f>
        <v/>
      </c>
      <c r="CR96" t="str">
        <f>IF(AND('Network Data'!$C$6=1, 'Network Data'!C102=0,'Network Data'!D102=1,'Network Data'!G102&gt;0, 'Network Data'!M102&gt;0), SUBSTITUTE('Network Data'!B102," ",".")&amp;"_GPP &lt; "&amp;SUBSTITUTE('Network Data'!M102," ","."),"")</f>
        <v/>
      </c>
      <c r="CS96" t="str">
        <f>IF(AND('Network Data'!$C$6=1, 'Network Data'!C102=0,'Network Data'!D102=0,'Network Data'!G102&gt;0, 'Network Data'!M102&gt;0), SUBSTITUTE('Network Data'!B102," ",".")&amp;"Q &lt; "&amp;SUBSTITUTE('Network Data'!M102," ","."),IF(AND('Network Data'!$C$6=0, 'Network Data'!C102=0,'Network Data'!D102=0,'Network Data'!G102&gt;0, 'Network Data'!M102&gt;0), SUBSTITUTE('Network Data'!B102," ",".")&amp;"Q &lt; "&amp;SUBSTITUTE('Network Data'!M102," ","."),""))</f>
        <v/>
      </c>
      <c r="CT96" t="str">
        <f>IF('Network Data'!M102&lt;'Network Data'!L102, "Warning, incompatible constraint", "" )</f>
        <v/>
      </c>
      <c r="CU96" t="str">
        <f>IF(AND('Network Data'!$C$6=1, 'Network Data'!C102 = 0, 'Network Data'!D102 = 1, 'Network Data'!G102 &gt; 0, 'Network Data'!N102&gt;0), SUBSTITUTE('Network Data'!B102, " ", ".")&amp;"_NPP"&amp;" &gt; "&amp;SUBSTITUTE('Network Data'!N102, ",","."), "")</f>
        <v/>
      </c>
      <c r="CV96" t="str">
        <f>IF(AND('Network Data'!$C$6=1, 'Network Data'!C102 = 0, 'Network Data'!D102 = 0, 'Network Data'!G102 &gt; 0, 'Network Data'!N102&gt;0), SUBSTITUTE('Network Data'!B102, " ", ".")&amp;"_P"&amp;" &gt; "&amp;SUBSTITUTE('Network Data'!N102, ",","."), IF(AND('Network Data'!$C$6=0, 'Network Data'!C102 = 0, 'Network Data'!G102 &gt; 0, 'Network Data'!N102&gt;0), SUBSTITUTE('Network Data'!B102, " ", ".")&amp;"_P"&amp;" &gt; "&amp;SUBSTITUTE('Network Data'!N102, ",","."),""))</f>
        <v/>
      </c>
      <c r="CW96" t="str">
        <f>IF(AND('Network Data'!$C$6=1, 'Network Data'!C102 = 0, 'Network Data'!D102 = 1, 'Network Data'!G102 &gt; 0, 'Network Data'!O102&gt;0), SUBSTITUTE('Network Data'!B102, " ", ".")&amp;"_NPP"&amp;" &lt; "&amp;SUBSTITUTE('Network Data'!O102, ",","."), "")</f>
        <v/>
      </c>
      <c r="CX96" t="str">
        <f>IF(AND('Network Data'!$C$6=1, 'Network Data'!C102 = 0, 'Network Data'!D102 = 0, 'Network Data'!G102 &gt; 0, 'Network Data'!O102&gt;0), SUBSTITUTE('Network Data'!B102, " ", ".")&amp;"_P"&amp;" &lt; "&amp;SUBSTITUTE('Network Data'!O102, ",","."), IF(AND('Network Data'!$C$6=0, 'Network Data'!C102 = 0, 'Network Data'!G102 &gt; 0, 'Network Data'!O102&gt;0), SUBSTITUTE('Network Data'!B102, " ", ".")&amp;"_P"&amp;" &lt; "&amp;SUBSTITUTE('Network Data'!O102, ",","."),""))</f>
        <v/>
      </c>
      <c r="CY96" t="str">
        <f>IF('Network Data'!O102&lt;'Network Data'!N102, "Warning, incompatible constraint", "" )</f>
        <v/>
      </c>
      <c r="CZ96" t="str">
        <f>IF(AND('Network Data'!$C$6 = 1, 'Network Data'!C102 = 0, 'Network Data'!D102 = 1, 'Network Data'!G102 &gt; 0, 'Network Data'!P102 &gt; 0), SUBSTITUTE('Network Data'!B102, " ", ".")&amp;"_R &gt; "&amp;SUBSTITUTE('Network Data'!P102, ",","."),"")</f>
        <v/>
      </c>
      <c r="DA96" t="str">
        <f>IF(AND('Network Data'!$C$6 = 1, 'Network Data'!C102 = 0, 'Network Data'!D102 = 0, 'Network Data'!G102 &gt; 0, 'Network Data'!P102 &gt; 0), SUBSTITUTE('Network Data'!B102, " ", ".")&amp;"_R &gt; "&amp;SUBSTITUTE('Network Data'!P102, ",","."),"")</f>
        <v/>
      </c>
      <c r="DB96" t="str">
        <f>IF(AND('Network Data'!$C$6 = 1, 'Network Data'!C102 = 0, 'Network Data'!D102 = 1, 'Network Data'!G102 &gt; 0, 'Network Data'!Q102 &gt; 0), SUBSTITUTE('Network Data'!B102, " ", ".")&amp;"_R &lt; "&amp;SUBSTITUTE('Network Data'!Q102, ",","."),"")</f>
        <v/>
      </c>
      <c r="DC96" t="str">
        <f>IF(AND('Network Data'!$C$6 = 1, 'Network Data'!C102 = 0, 'Network Data'!D102 = 0, 'Network Data'!G102 &gt; 0, 'Network Data'!Q102 &gt; 0), SUBSTITUTE('Network Data'!B102, " ", ".")&amp;"_R &lt; "&amp;SUBSTITUTE('Network Data'!Q102, ",","."),"")</f>
        <v/>
      </c>
      <c r="DD96" t="str">
        <f>IF(AND('Network Data'!$C$7 = 1, 'Network Data'!C102 = 0, 'Network Data'!D102 =1, 'Network Data'!G102 &gt; 0, 'Network Data'!R102 &gt; 0), SUBSTITUTE('Network Data'!B102, ",",".")&amp;"_U &gt; "&amp;SUBSTITUTE('Network Data'!R102, ",","."),"")</f>
        <v/>
      </c>
      <c r="DE96" t="str">
        <f>IF(AND('Network Data'!$C$7 = 1, 'Network Data'!C102 = 0, 'Network Data'!D102 =0, 'Network Data'!G102 &gt; 0, 'Network Data'!R102 &gt; 0), SUBSTITUTE('Network Data'!B102, ",",".")&amp;"_U &gt; "&amp;SUBSTITUTE('Network Data'!R102, ",","."),"")</f>
        <v/>
      </c>
      <c r="DF96" t="str">
        <f>IF(AND('Network Data'!$C$7 = 1, 'Network Data'!C102 = 0, 'Network Data'!D102 = 1, 'Network Data'!G102 &gt; 0, 'Network Data'!S102 &gt; 0), SUBSTITUTE('Network Data'!B102, ",",".")&amp;"_U &lt; "&amp;SUBSTITUTE('Network Data'!S102, ",","."),"")</f>
        <v/>
      </c>
      <c r="DG96" t="str">
        <f>IF(AND('Network Data'!$C$7 = 1, 'Network Data'!C102 = 0, 'Network Data'!D102 = 0, 'Network Data'!G102 &gt; 0, 'Network Data'!S102 &gt; 0), SUBSTITUTE('Network Data'!B102, ",",".")&amp;"_U &lt; "&amp;SUBSTITUTE('Network Data'!S102, ",","."),"")</f>
        <v/>
      </c>
      <c r="DJ96" t="str">
        <f>IF(AND('Network Data'!C102 = 0, 'Network Data'!E102 = 1,'Network Data'!G102 &gt; 0, 'Network Data'!H102 &gt; 0), SUBSTITUTE('Network Data'!B102, " ", ".")&amp;"_IN &gt; "&amp;SUBSTITUTE('Network Data'!H102,",","."), IF(AND('Network Data'!C102 = 1, 'Network Data'!E102 = 1,'Network Data'!G102 &gt; 0, 'Network Data'!H102 &gt; 0), SUBSTITUTE('Network Data'!B102, " ", ".")&amp;"NLNode_IN &gt; "&amp;SUBSTITUTE('Network Data'!H102,",","."), ""))</f>
        <v/>
      </c>
      <c r="DL96" t="str">
        <f>IF(AND('Network Data'!C102 = 0, 'Network Data'!E102 = 1,'Network Data'!G102 &gt; 0, 'Network Data'!I102 &gt; 0), SUBSTITUTE('Network Data'!B102, " ", ".")&amp;"_IN &lt; "&amp;SUBSTITUTE('Network Data'!I102,",","."), IF(AND('Network Data'!C102 = 1, 'Network Data'!E102 = 1,'Network Data'!G102 &gt; 0, 'Network Data'!H102 &gt; 0), SUBSTITUTE('Network Data'!B102, " ", ".")&amp;"NLNode_IN &lt; "&amp;SUBSTITUTE('Network Data'!I102,",","."), ""))</f>
        <v/>
      </c>
      <c r="DP96" t="str">
        <f>IF(AND('Network Data'!C102 = 0, 'Network Data'!F102 = 1,'Network Data'!G102 &gt; 0, 'Network Data'!J102 &gt; 0), SUBSTITUTE('Network Data'!B102, " ", ".")&amp;"_EX &gt; "&amp;SUBSTITUTE('Network Data'!J102,",","."), IF(AND('Network Data'!C102 = 1, 'Network Data'!F102 = 1,'Network Data'!G102 &gt; 0, 'Network Data'!J102 &gt; 0), SUBSTITUTE('Network Data'!B102, " ", ".")&amp;"NLNode_EX &gt; "&amp;SUBSTITUTE('Network Data'!J102,",","."), ""))</f>
        <v/>
      </c>
      <c r="DR96" t="str">
        <f>IF(AND('Network Data'!C102 = 0, 'Network Data'!F102 = 1,'Network Data'!G102 &gt; 0, 'Network Data'!K102 &gt; 0), SUBSTITUTE('Network Data'!B102, " ", ".")&amp;"_EX &lt; "&amp;SUBSTITUTE('Network Data'!K102,",","."), IF(AND('Network Data'!C102 = 1, 'Network Data'!F102 = 1,'Network Data'!G102 &gt; 0, 'Network Data'!K102 &gt; 0), SUBSTITUTE('Network Data'!B102, " ", ".")&amp;"NLNode_EX &lt; "&amp;SUBSTITUTE('Network Data'!K102,",","."), ""))</f>
        <v/>
      </c>
      <c r="DV96" t="str">
        <f>IF(AND('Network Data'!C102=0, 'Network Data'!D102=0, 'Network Data'!G102&gt;0, 'Network Data'!T102&gt;0), SUBSTITUTE('Network Data'!B102," ",".")&amp;"_AE &gt; "&amp;SUBSTITUTE('Network Data'!T102,",","."),"")</f>
        <v/>
      </c>
      <c r="DW96" t="str">
        <f>IF(AND('Network Data'!C102=0, 'Network Data'!D102=0, 'Network Data'!G102&gt;0, 'Network Data'!U102&gt;0), SUBSTITUTE('Network Data'!B102," ",".")&amp;"_AE &lt; "&amp;SUBSTITUTE('Network Data'!U102,",","."),"")</f>
        <v/>
      </c>
      <c r="EA96" t="str">
        <f>IF(AND('Network Data'!X102 &gt;0), 'Network Data'!X102, "")</f>
        <v/>
      </c>
      <c r="EB96" s="22"/>
      <c r="EC96" s="22"/>
      <c r="FD96"/>
      <c r="FE96"/>
      <c r="FF96"/>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row>
    <row r="97" spans="1:218" x14ac:dyDescent="0.3">
      <c r="A97" s="7">
        <v>92</v>
      </c>
      <c r="B97" t="str">
        <f>IF(AND('Network Data'!C103 = 0, 'Network Data'!G103 &gt;0), SUBSTITUTE('Network Data'!B103, " ", ""), IF(AND('Network Data'!C103 = 1, 'Network Data'!G103 &gt; 0), SUBSTITUTE('Network Data'!B103&amp;"NLNode", " ",""), ""))</f>
        <v/>
      </c>
      <c r="H97" s="98"/>
      <c r="AE97" t="str">
        <f>IF(AND('Network Data'!C103 = 0, 'Network Data'!G103 &gt;0), SUBSTITUTE('Network Data'!B103, " ", "")&amp;" = "&amp;SUBSTITUTE('Network Data'!G103, ",", "."), "")</f>
        <v/>
      </c>
      <c r="AF97" t="str">
        <f>IF(AND('Network Data'!C103 = 1, 'Network Data'!G103 &gt;0), SUBSTITUTE('Network Data'!B103, " ", "")&amp;"NLNode"&amp;" = "&amp;SUBSTITUTE('Network Data'!G103, ",", "."), "")</f>
        <v/>
      </c>
      <c r="AM97" t="str">
        <f>IF(AND('Network Data'!C103 = 0, 'Network Data'!G103 &gt; 0, 'Network Data'!E103 = 1), SUBSTITUTE('Network Data'!B103, " ", "")&amp;"Input", IF(AND('Network Data'!C103 = 1, 'Network Data'!G103 &gt; 0, 'Network Data'!E103 = 1), SUBSTITUTE('Network Data'!B103, " ", "")&amp;"NLNodeInput",""))</f>
        <v/>
      </c>
      <c r="AN97" t="str">
        <f>IF(AND('Network Data'!C103 = 0, 'Network Data'!G103 &gt; 0, 'Network Data'!F103 = 1), SUBSTITUTE('Network Data'!B103, " ", "")&amp;"Export", IF(AND('Network Data'!C103 = 1, 'Network Data'!G103 &gt; 0, 'Network Data'!F103 = 1), SUBSTITUTE('Network Data'!B103, " ", "")&amp;"NLNodeExport",""))</f>
        <v/>
      </c>
      <c r="AV97" t="str">
        <f>IF(AND('Network Data'!$C$6=1, 'Network Data'!C103 = 0, 'Network Data'!D103=1,'Network Data'!G103&gt;0,'Network Data'!E103=1), SUBSTITUTE('Network Data'!B103," ","")&amp;"_GPP"&amp;" = "&amp;"Flowto("&amp;SUBSTITUTE('Network Data'!B103," ","")&amp;")"&amp;" - "&amp;SUBSTITUTE('Network Data'!B103," ","")&amp;"_IN", IF(AND('Network Data'!$C$6=1, 'Network Data'!C103 = 0, 'Network Data'!D103=1,'Network Data'!G103&gt;0,'Network Data'!E103=0), SUBSTITUTE('Network Data'!B103," ","")&amp;"_GPP"&amp;" = "&amp;"Flowto("&amp;SUBSTITUTE('Network Data'!B103," ","")&amp;")", IF(OR('Network Data'!$C$6=1, 'Network Data'!$C$6=0), IF(AND('Network Data'!C103 = 0,'Network Data'!G103&gt;0,'Network Data'!E103=1), SUBSTITUTE('Network Data'!B103," ","")&amp;"_Q"&amp;" = "&amp;"Flowto("&amp;SUBSTITUTE('Network Data'!B103," ","")&amp;")"&amp;" - "&amp;SUBSTITUTE('Network Data'!B103," ","")&amp;"_IN", IF(AND('Network Data'!C103 = 0,'Network Data'!G103&gt;0,'Network Data'!E103=0), SUBSTITUTE('Network Data'!B103," ","")&amp;"_Q"&amp;" = "&amp;"Flowto("&amp;SUBSTITUTE('Network Data'!B103," ","")&amp;")","")))))</f>
        <v/>
      </c>
      <c r="AZ97" t="str">
        <f>IF(AND('Network Data'!$C$6=1,'Network Data'!$C$7=1,'Network Data'!C103 = 0,'Network Data'!D103 = 1,'Network Data'!G103&gt;0,'Network Data'!F103=1),SUBSTITUTE('Network Data'!B103," ","")&amp;"_NPP"&amp;" = Flowfrom("&amp;SUBSTITUTE('Network Data'!B103," ","")&amp;") - "&amp;SUBSTITUTE('Network Data'!B103," ","")&amp;"_R"&amp;" - "&amp;SUBSTITUTE('Network Data'!B103," ","")&amp;"_U"&amp;" - "&amp;SUBSTITUTE('Network Data'!B103," ","")&amp;"_EX", IF(AND('Network Data'!$C$6=1,'Network Data'!$C$7=0,'Network Data'!C103 = 0,'Network Data'!D103 = 1,'Network Data'!G103&gt;0,'Network Data'!F103=1),SUBSTITUTE('Network Data'!B103," ","")&amp;"_NPP"&amp;" = Flowfrom("&amp;SUBSTITUTE('Network Data'!B103," ","")&amp;") - "&amp;SUBSTITUTE('Network Data'!B103," ","")&amp;"_R - "&amp;SUBSTITUTE('Network Data'!B103," ","")&amp;"_EX", IF(AND('Network Data'!$C$6=0,'Network Data'!$C$7=1,'Network Data'!C103 = 0,'Network Data'!D103 = 1,'Network Data'!G103&gt;0,'Network Data'!F103=0),SUBSTITUTE('Network Data'!B103," ","")&amp;"_NPP"&amp;" = Flowfrom("&amp;SUBSTITUTE('Network Data'!B103," ","")&amp;") - "&amp;SUBSTITUTE('Network Data'!B103," ","")&amp;"_U - "&amp;SUBSTITUTE('Network Data'!B103," ","")&amp;"_EX", IF(AND('Network Data'!$C$6=1,'Network Data'!$C$7=0,'Network Data'!C103 = 0,'Network Data'!D103 = 1,'Network Data'!G103&gt;0,'Network Data'!F103=0),SUBSTITUTE('Network Data'!B103," ","")&amp;"_NPP"&amp;" = Flowfrom("&amp;SUBSTITUTE('Network Data'!B103," ","")&amp;") - "&amp;SUBSTITUTE('Network Data'!B103," ","")&amp;"_R", IF(AND('Network Data'!$C$6=0,'Network Data'!$C$7=0,'Network Data'!C103 = 0,'Network Data'!D103 = 1,'Network Data'!G103&gt;0,'Network Data'!F103=1),SUBSTITUTE('Network Data'!B103," ","")&amp;"_NPP"&amp;" = Flowfrom("&amp;SUBSTITUTE('Network Data'!B103," ","")&amp;") - "&amp;SUBSTITUTE('Network Data'!B103," ","")&amp;"_EX", IF(AND('Network Data'!$C$6=1,'Network Data'!$C$7=1,'Network Data'!C103 = 0,'Network Data'!D103 = 1,'Network Data'!G103&gt;0,'Network Data'!F103=0),SUBSTITUTE('Network Data'!B103," ","")&amp;"_NPP"&amp;" = Flowfrom("&amp;SUBSTITUTE('Network Data'!B103," ","")&amp;") - "&amp;SUBSTITUTE('Network Data'!B103," ","")&amp;"_R"&amp;" - "&amp;SUBSTITUTE('Network Data'!B103," ","")&amp;"_U", IF(AND('Network Data'!$C$6=0,'Network Data'!$C$7=0,'Network Data'!C103 = 0,'Network Data'!D103 = 1,'Network Data'!G103&gt;0,'Network Data'!F103=0),SUBSTITUTE('Network Data'!B103," ","")&amp;"_NPP"&amp;" = Flowfrom("&amp;SUBSTITUTE('Network Data'!B103," ","")&amp;") ", IF(AND('Network Data'!$C$6=1,'Network Data'!$C$7=1,'Network Data'!C103 = 0,'Network Data'!D103 = 0,'Network Data'!G103&gt;0,'Network Data'!F103=1),SUBSTITUTE('Network Data'!B103," ","")&amp;"_P"&amp;" = Flowfrom("&amp;SUBSTITUTE('Network Data'!B103," ","")&amp;") - "&amp;SUBSTITUTE('Network Data'!B103," ","")&amp;"_R"&amp;" - "&amp;SUBSTITUTE('Network Data'!B103," ","")&amp;"_U"&amp;" - "&amp;SUBSTITUTE('Network Data'!B103," ","")&amp;"_EX", IF(AND('Network Data'!$C$6=1,'Network Data'!$C$7=0,'Network Data'!C103 = 0,'Network Data'!D103 = 0,'Network Data'!G103&gt;0,'Network Data'!F103=1),SUBSTITUTE('Network Data'!B103," ","")&amp;"_P"&amp;" = Flowfrom("&amp;SUBSTITUTE('Network Data'!B103," ","")&amp;") - "&amp;SUBSTITUTE('Network Data'!B103," ","")&amp;"_R - "&amp;SUBSTITUTE('Network Data'!B103," ","")&amp;"_EX", IF(AND('Network Data'!$C$6=0,'Network Data'!$C$7=1,'Network Data'!C103 = 0,'Network Data'!D103 = 0,'Network Data'!G103&gt;0,'Network Data'!F103=0),SUBSTITUTE('Network Data'!B103," ","")&amp;"_P"&amp;" = Flowfrom("&amp;SUBSTITUTE('Network Data'!B103," ","")&amp;") - "&amp;SUBSTITUTE('Network Data'!B103," ","")&amp;"_U - "&amp;SUBSTITUTE('Network Data'!B103," ","")&amp;"_EX", IF(AND('Network Data'!$C$6=1,'Network Data'!$C$7=0,'Network Data'!C103 = 0,'Network Data'!D103 = 0,'Network Data'!G103&gt;0,'Network Data'!F103=0),SUBSTITUTE('Network Data'!B103," ","")&amp;"_P"&amp;" = Flowfrom("&amp;SUBSTITUTE('Network Data'!B103," ","")&amp;") - "&amp;SUBSTITUTE('Network Data'!B103," ","")&amp;"_R", IF(AND('Network Data'!$C$6=0,'Network Data'!$C$7=0,'Network Data'!C103 = 0,'Network Data'!D103 = 0,'Network Data'!G103&gt;0,'Network Data'!F103=1),SUBSTITUTE('Network Data'!B103," ","")&amp;"_P"&amp;" = Flowfrom("&amp;SUBSTITUTE('Network Data'!B103," ","")&amp;") - "&amp;SUBSTITUTE('Network Data'!B103," ","")&amp;"_EX", IF(AND('Network Data'!$C$6=1,'Network Data'!$C$7=1,'Network Data'!C103 = 0,'Network Data'!D103 = 0,'Network Data'!G103&gt;0,'Network Data'!F103=0),SUBSTITUTE('Network Data'!B103," ","")&amp;"_P"&amp;" = Flowfrom("&amp;SUBSTITUTE('Network Data'!B103," ","")&amp;") - "&amp;SUBSTITUTE('Network Data'!B103," ","")&amp;"_R"&amp;" - "&amp;SUBSTITUTE('Network Data'!B103," ","")&amp;"_U", IF(AND('Network Data'!$C$6=0,'Network Data'!$C$7=0,'Network Data'!C103 = 0,'Network Data'!D103 = 0,'Network Data'!G103&gt;0,'Network Data'!F103=0),SUBSTITUTE('Network Data'!B103," ","")&amp;"_P"&amp;" = Flowfrom("&amp;SUBSTITUTE('Network Data'!B103," ","")&amp;") ", ""))))))))))))))</f>
        <v/>
      </c>
      <c r="BD97" t="str">
        <f>IF(AND('Network Data'!$C$6=1,'Network Data'!$C$7=1,'Network Data'!C103 = 0, 'Network Data'!D103=1,'Network Data'!F103=1,'Network Data'!G103&gt;0), SUBSTITUTE('Network Data'!B103," ","")&amp;"_U"&amp;" = Flowto("&amp;SUBSTITUTE('Network Data'!B103," ","")&amp;") - "&amp;SUBSTITUTE('Network Data'!B103," ","")&amp;"_NPP"&amp;" - "&amp;SUBSTITUTE('Network Data'!B103," ","")&amp;"_R"&amp;" - "&amp;SUBSTITUTE('Network Data'!B103," ","")&amp;"_EX", IF(AND('Network Data'!$C$6=0,'Network Data'!$C$7=1,'Network Data'!C103 = 0, 'Network Data'!D103=1,'Network Data'!F103=1,'Network Data'!G103&gt;0), SUBSTITUTE('Network Data'!B103," ","")&amp;"_U"&amp;" = Flowto("&amp;SUBSTITUTE('Network Data'!B103," ","")&amp;") - "&amp;SUBSTITUTE('Network Data'!B103," ","")&amp;"_P"&amp;" - "&amp;SUBSTITUTE('Network Data'!B103," ","")&amp;"_EX", IF(AND('Network Data'!$C$6=0,'Network Data'!$C$7=1,'Network Data'!C103 = 0, 'Network Data'!D103=1,'Network Data'!F103=0,'Network Data'!G103&gt;0), SUBSTITUTE('Network Data'!B103," ","")&amp;"_U"&amp;" = Flowto("&amp;SUBSTITUTE('Network Data'!B103," ","")&amp;") - "&amp;SUBSTITUTE('Network Data'!B103," ","")&amp;"_P",IF(AND('Network Data'!$C$6=1,'Network Data'!$C$7=1,'Network Data'!C103 = 0, 'Network Data'!D103=0,'Network Data'!F103=1,'Network Data'!G103&gt;0), SUBSTITUTE('Network Data'!B103," ","")&amp;"_U"&amp;" = Flowto("&amp;SUBSTITUTE('Network Data'!B103," ","")&amp;") - "&amp;SUBSTITUTE('Network Data'!B103," ","")&amp;"_P"&amp;" - "&amp;SUBSTITUTE('Network Data'!B103," ","")&amp;"_R"&amp;" - "&amp;SUBSTITUTE('Network Data'!B103," ","")&amp;"_EX", IF(AND('Network Data'!$C$6=0,'Network Data'!$C$7=1,'Network Data'!C103 = 0, 'Network Data'!D103=0,'Network Data'!F103=1,'Network Data'!G103&gt;0), SUBSTITUTE('Network Data'!B103," ","")&amp;"_U"&amp;" = Flowto("&amp;SUBSTITUTE('Network Data'!B103," ","")&amp;") - "&amp;SUBSTITUTE('Network Data'!B103," ","")&amp;"_P"&amp;" - "&amp;SUBSTITUTE('Network Data'!B103," ","")&amp;"_EX", IF(AND('Network Data'!$C$6=0,'Network Data'!$C$7=1,'Network Data'!C103 = 0, 'Network Data'!D103=0,'Network Data'!F103=0,'Network Data'!G103&gt;0), SUBSTITUTE('Network Data'!B103," ","")&amp;"_U"&amp;" = Flowto("&amp;SUBSTITUTE('Network Data'!B103," ","")&amp;") - "&amp;SUBSTITUTE('Network Data'!B103," ","")&amp;"_P",IF(AND('Network Data'!$C$6=1,'Network Data'!$C$7=1,'Network Data'!C103 = 0, 'Network Data'!D103=0,'Network Data'!F103=0,'Network Data'!G103&gt;0), SUBSTITUTE('Network Data'!B103," ","")&amp;"_U"&amp;" = Flowto("&amp;SUBSTITUTE('Network Data'!B103," ","")&amp;") - "&amp;SUBSTITUTE('Network Data'!B103," ","")&amp;"_P - "&amp;SUBSTITUTE('Network Data'!B103," ","")&amp;"_R","")))))))</f>
        <v/>
      </c>
      <c r="BH97" t="str">
        <f>IF(AND('Network Data'!$C$6 = 1, 'Network Data'!C103 = 0, 'Network Data'!D103 = 0,'Network Data'!G103 &gt; 0, 'Network Data'!T103 &gt; 0),SUBSTITUTE('Network Data'!B103," ","")&amp;"_AE"&amp;" = "&amp;SUBSTITUTE('Network Data'!B103," ","")&amp;"_P"&amp;" + "&amp;SUBSTITUTE('Network Data'!B103," ","")&amp;"_R", IF(AND('Network Data'!$C$6 = 0, 'Network Data'!C103 = 0, 'Network Data'!D103 = 0,'Network Data'!G103 &gt; 0, 'Network Data'!T103 &gt; 0),SUBSTITUTE('Network Data'!B103," ","")&amp;" = "&amp;SUBSTITUTE('Network Data'!B103," ","")&amp;"_P",IF(AND('Network Data'!$C$6 = 1, 'Network Data'!C103 = 0, 'Network Data'!D103 = 0,'Network Data'!G103 &gt; 0, 'Network Data'!U103 &gt; 0),SUBSTITUTE('Network Data'!B103," ","")&amp;"_AE"&amp;" = "&amp;SUBSTITUTE('Network Data'!B103," ","")&amp;"_P"&amp;" + "&amp;SUBSTITUTE('Network Data'!B103," ","")&amp;"_R", IF(AND('Network Data'!$C$6 = 0, 'Network Data'!C103 = 0, 'Network Data'!D103 = 0,'Network Data'!G103 &gt; 0, 'Network Data'!U103 &gt; 0),SUBSTITUTE('Network Data'!B103," ","")&amp;" = "&amp;SUBSTITUTE('Network Data'!B103," ","")&amp;"_P",""))))</f>
        <v/>
      </c>
      <c r="BL97" t="str">
        <f xml:space="preserve"> IF('Network Data'!W103 &gt; 0, 'Network Data'!W103, "")</f>
        <v/>
      </c>
      <c r="BR97" t="str">
        <f>IF('Network Data'!V103&gt;0,SUBSTITUTE('Network Data'!V103, ",",""),"")</f>
        <v/>
      </c>
      <c r="BZ97" t="str">
        <f>IF(AND('Network Data'!$C$6=1,'Network Data'!C103=0,'Network Data'!D103=1,'Network Data'!G103&gt;0),SUBSTITUTE('Network Data'!B103," ","")&amp;"_GPP: CO2 -&gt; "&amp;SUBSTITUTE('Network Data'!B103," ",""),"")</f>
        <v/>
      </c>
      <c r="CB97" s="98"/>
      <c r="CD97" t="str">
        <f>IF(AND('Network Data'!$C$6 = 1,'Network Data'!C103 = 0, 'Network Data'!D103 = 1, 'Network Data'!G103 &gt; 0), SUBSTITUTE('Network Data'!B103, " ", "")&amp;"_R: "&amp;SUBSTITUTE('Network Data'!B103, " ", "")&amp;" -&gt; CO2", "")</f>
        <v/>
      </c>
      <c r="CE97" t="str">
        <f>IF(AND('Network Data'!$C$6 = 1,'Network Data'!C103 = 0, 'Network Data'!D103 = 0, 'Network Data'!G103 &gt; 0), SUBSTITUTE('Network Data'!B103, " ", "")&amp;"_R: "&amp;SUBSTITUTE('Network Data'!B103, " ", "")&amp;" -&gt; CO2", "")</f>
        <v/>
      </c>
      <c r="CG97" s="98"/>
      <c r="CI97" t="str">
        <f>IF(AND('Network Data'!C103 = 1, 'Network Data'!E103 = 1, 'Network Data'!G103 &gt; 0), SUBSTITUTE('Network Data'!B103, " ", "")&amp;"NLNode_IN: "&amp;SUBSTITUTE('Network Data'!B103, " ", "")&amp;"NLNodeInput -&gt; "&amp;SUBSTITUTE('Network Data'!B103, ",", "")&amp;"NLNode", IF(AND('Network Data'!C103 = 0, 'Network Data'!E103 = 1, 'Network Data'!G103 &gt; 0), SUBSTITUTE('Network Data'!B103, " ", "")&amp;"_IN: "&amp;SUBSTITUTE('Network Data'!B103, " ", "")&amp;"Input -&gt; "&amp;SUBSTITUTE('Network Data'!B103, ",", ""),""))</f>
        <v/>
      </c>
      <c r="CK97" s="98"/>
      <c r="CM97" t="str">
        <f>IF(AND('Network Data'!C103 = 1, 'Network Data'!F103 = 1, 'Network Data'!G103 &gt; 0), SUBSTITUTE('Network Data'!B103, " ", "")&amp;"NLNode_EX: "&amp;SUBSTITUTE('Network Data'!B103, " ", "")&amp;"NLNode -&gt; "&amp;SUBSTITUTE('Network Data'!B103, ",", "")&amp;"NLNodeExport", IF(AND('Network Data'!C103 = 0, 'Network Data'!F103 = 1, 'Network Data'!G103 &gt; 0), SUBSTITUTE('Network Data'!B103, " ", "")&amp;"_EX: "&amp;SUBSTITUTE('Network Data'!B103, " ", "")&amp;" -&gt; "&amp;SUBSTITUTE('Network Data'!B103, ",", "")&amp;"Export",""))</f>
        <v/>
      </c>
      <c r="CP97" t="str">
        <f>IF(AND('Network Data'!$C$6=1, 'Network Data'!C103=0,'Network Data'!D103=1,'Network Data'!G103&gt;0, 'Network Data'!L103&gt;0), SUBSTITUTE('Network Data'!B103," ",".")&amp;"_GPP &gt; "&amp;SUBSTITUTE('Network Data'!L103," ","."), IF(AND('Network Data'!$C$6=1, 'Network Data'!C103=0,'Network Data'!D103=0,'Network Data'!G103&gt;0, 'Network Data'!L103&gt;0), SUBSTITUTE('Network Data'!B103," ",".")&amp;"Q &gt; "&amp;SUBSTITUTE('Network Data'!L103," ","."), IF(AND('Network Data'!$C$6=0, 'Network Data'!C103=0,'Network Data'!D103=0,'Network Data'!G103&gt;0, 'Network Data'!L103&gt;0), SUBSTITUTE('Network Data'!B103," ",".")&amp;"Q &gt; "&amp;SUBSTITUTE('Network Data'!L103," ","."),"")))</f>
        <v/>
      </c>
      <c r="CQ97" t="str">
        <f>IF(AND('Network Data'!$C$6=1, 'Network Data'!C103=0,'Network Data'!D103=0,'Network Data'!G103&gt;0, 'Network Data'!L103&gt;0), SUBSTITUTE('Network Data'!B103," ",".")&amp;"Q &gt; "&amp;SUBSTITUTE('Network Data'!L103," ","."), IF(AND('Network Data'!$C$6=0, 'Network Data'!C103=0,'Network Data'!D103=0,'Network Data'!G103&gt;0, 'Network Data'!L103&gt;0), SUBSTITUTE('Network Data'!B103," ",".")&amp;"Q &gt; "&amp;SUBSTITUTE('Network Data'!L103," ","."),""))</f>
        <v/>
      </c>
      <c r="CR97" t="str">
        <f>IF(AND('Network Data'!$C$6=1, 'Network Data'!C103=0,'Network Data'!D103=1,'Network Data'!G103&gt;0, 'Network Data'!M103&gt;0), SUBSTITUTE('Network Data'!B103," ",".")&amp;"_GPP &lt; "&amp;SUBSTITUTE('Network Data'!M103," ","."),"")</f>
        <v/>
      </c>
      <c r="CS97" t="str">
        <f>IF(AND('Network Data'!$C$6=1, 'Network Data'!C103=0,'Network Data'!D103=0,'Network Data'!G103&gt;0, 'Network Data'!M103&gt;0), SUBSTITUTE('Network Data'!B103," ",".")&amp;"Q &lt; "&amp;SUBSTITUTE('Network Data'!M103," ","."),IF(AND('Network Data'!$C$6=0, 'Network Data'!C103=0,'Network Data'!D103=0,'Network Data'!G103&gt;0, 'Network Data'!M103&gt;0), SUBSTITUTE('Network Data'!B103," ",".")&amp;"Q &lt; "&amp;SUBSTITUTE('Network Data'!M103," ","."),""))</f>
        <v/>
      </c>
      <c r="CT97" t="str">
        <f>IF('Network Data'!M103&lt;'Network Data'!L103, "Warning, incompatible constraint", "" )</f>
        <v/>
      </c>
      <c r="CU97" t="str">
        <f>IF(AND('Network Data'!$C$6=1, 'Network Data'!C103 = 0, 'Network Data'!D103 = 1, 'Network Data'!G103 &gt; 0, 'Network Data'!N103&gt;0), SUBSTITUTE('Network Data'!B103, " ", ".")&amp;"_NPP"&amp;" &gt; "&amp;SUBSTITUTE('Network Data'!N103, ",","."), "")</f>
        <v/>
      </c>
      <c r="CV97" t="str">
        <f>IF(AND('Network Data'!$C$6=1, 'Network Data'!C103 = 0, 'Network Data'!D103 = 0, 'Network Data'!G103 &gt; 0, 'Network Data'!N103&gt;0), SUBSTITUTE('Network Data'!B103, " ", ".")&amp;"_P"&amp;" &gt; "&amp;SUBSTITUTE('Network Data'!N103, ",","."), IF(AND('Network Data'!$C$6=0, 'Network Data'!C103 = 0, 'Network Data'!G103 &gt; 0, 'Network Data'!N103&gt;0), SUBSTITUTE('Network Data'!B103, " ", ".")&amp;"_P"&amp;" &gt; "&amp;SUBSTITUTE('Network Data'!N103, ",","."),""))</f>
        <v/>
      </c>
      <c r="CW97" t="str">
        <f>IF(AND('Network Data'!$C$6=1, 'Network Data'!C103 = 0, 'Network Data'!D103 = 1, 'Network Data'!G103 &gt; 0, 'Network Data'!O103&gt;0), SUBSTITUTE('Network Data'!B103, " ", ".")&amp;"_NPP"&amp;" &lt; "&amp;SUBSTITUTE('Network Data'!O103, ",","."), "")</f>
        <v/>
      </c>
      <c r="CX97" t="str">
        <f>IF(AND('Network Data'!$C$6=1, 'Network Data'!C103 = 0, 'Network Data'!D103 = 0, 'Network Data'!G103 &gt; 0, 'Network Data'!O103&gt;0), SUBSTITUTE('Network Data'!B103, " ", ".")&amp;"_P"&amp;" &lt; "&amp;SUBSTITUTE('Network Data'!O103, ",","."), IF(AND('Network Data'!$C$6=0, 'Network Data'!C103 = 0, 'Network Data'!G103 &gt; 0, 'Network Data'!O103&gt;0), SUBSTITUTE('Network Data'!B103, " ", ".")&amp;"_P"&amp;" &lt; "&amp;SUBSTITUTE('Network Data'!O103, ",","."),""))</f>
        <v/>
      </c>
      <c r="CY97" t="str">
        <f>IF('Network Data'!O103&lt;'Network Data'!N103, "Warning, incompatible constraint", "" )</f>
        <v/>
      </c>
      <c r="CZ97" t="str">
        <f>IF(AND('Network Data'!$C$6 = 1, 'Network Data'!C103 = 0, 'Network Data'!D103 = 1, 'Network Data'!G103 &gt; 0, 'Network Data'!P103 &gt; 0), SUBSTITUTE('Network Data'!B103, " ", ".")&amp;"_R &gt; "&amp;SUBSTITUTE('Network Data'!P103, ",","."),"")</f>
        <v/>
      </c>
      <c r="DA97" t="str">
        <f>IF(AND('Network Data'!$C$6 = 1, 'Network Data'!C103 = 0, 'Network Data'!D103 = 0, 'Network Data'!G103 &gt; 0, 'Network Data'!P103 &gt; 0), SUBSTITUTE('Network Data'!B103, " ", ".")&amp;"_R &gt; "&amp;SUBSTITUTE('Network Data'!P103, ",","."),"")</f>
        <v/>
      </c>
      <c r="DB97" t="str">
        <f>IF(AND('Network Data'!$C$6 = 1, 'Network Data'!C103 = 0, 'Network Data'!D103 = 1, 'Network Data'!G103 &gt; 0, 'Network Data'!Q103 &gt; 0), SUBSTITUTE('Network Data'!B103, " ", ".")&amp;"_R &lt; "&amp;SUBSTITUTE('Network Data'!Q103, ",","."),"")</f>
        <v/>
      </c>
      <c r="DC97" t="str">
        <f>IF(AND('Network Data'!$C$6 = 1, 'Network Data'!C103 = 0, 'Network Data'!D103 = 0, 'Network Data'!G103 &gt; 0, 'Network Data'!Q103 &gt; 0), SUBSTITUTE('Network Data'!B103, " ", ".")&amp;"_R &lt; "&amp;SUBSTITUTE('Network Data'!Q103, ",","."),"")</f>
        <v/>
      </c>
      <c r="DD97" t="str">
        <f>IF(AND('Network Data'!$C$7 = 1, 'Network Data'!C103 = 0, 'Network Data'!D103 =1, 'Network Data'!G103 &gt; 0, 'Network Data'!R103 &gt; 0), SUBSTITUTE('Network Data'!B103, ",",".")&amp;"_U &gt; "&amp;SUBSTITUTE('Network Data'!R103, ",","."),"")</f>
        <v/>
      </c>
      <c r="DE97" t="str">
        <f>IF(AND('Network Data'!$C$7 = 1, 'Network Data'!C103 = 0, 'Network Data'!D103 =0, 'Network Data'!G103 &gt; 0, 'Network Data'!R103 &gt; 0), SUBSTITUTE('Network Data'!B103, ",",".")&amp;"_U &gt; "&amp;SUBSTITUTE('Network Data'!R103, ",","."),"")</f>
        <v/>
      </c>
      <c r="DF97" t="str">
        <f>IF(AND('Network Data'!$C$7 = 1, 'Network Data'!C103 = 0, 'Network Data'!D103 = 1, 'Network Data'!G103 &gt; 0, 'Network Data'!S103 &gt; 0), SUBSTITUTE('Network Data'!B103, ",",".")&amp;"_U &lt; "&amp;SUBSTITUTE('Network Data'!S103, ",","."),"")</f>
        <v/>
      </c>
      <c r="DG97" t="str">
        <f>IF(AND('Network Data'!$C$7 = 1, 'Network Data'!C103 = 0, 'Network Data'!D103 = 0, 'Network Data'!G103 &gt; 0, 'Network Data'!S103 &gt; 0), SUBSTITUTE('Network Data'!B103, ",",".")&amp;"_U &lt; "&amp;SUBSTITUTE('Network Data'!S103, ",","."),"")</f>
        <v/>
      </c>
      <c r="DJ97" t="str">
        <f>IF(AND('Network Data'!C103 = 0, 'Network Data'!E103 = 1,'Network Data'!G103 &gt; 0, 'Network Data'!H103 &gt; 0), SUBSTITUTE('Network Data'!B103, " ", ".")&amp;"_IN &gt; "&amp;SUBSTITUTE('Network Data'!H103,",","."), IF(AND('Network Data'!C103 = 1, 'Network Data'!E103 = 1,'Network Data'!G103 &gt; 0, 'Network Data'!H103 &gt; 0), SUBSTITUTE('Network Data'!B103, " ", ".")&amp;"NLNode_IN &gt; "&amp;SUBSTITUTE('Network Data'!H103,",","."), ""))</f>
        <v/>
      </c>
      <c r="DL97" t="str">
        <f>IF(AND('Network Data'!C103 = 0, 'Network Data'!E103 = 1,'Network Data'!G103 &gt; 0, 'Network Data'!I103 &gt; 0), SUBSTITUTE('Network Data'!B103, " ", ".")&amp;"_IN &lt; "&amp;SUBSTITUTE('Network Data'!I103,",","."), IF(AND('Network Data'!C103 = 1, 'Network Data'!E103 = 1,'Network Data'!G103 &gt; 0, 'Network Data'!H103 &gt; 0), SUBSTITUTE('Network Data'!B103, " ", ".")&amp;"NLNode_IN &lt; "&amp;SUBSTITUTE('Network Data'!I103,",","."), ""))</f>
        <v/>
      </c>
      <c r="DP97" t="str">
        <f>IF(AND('Network Data'!C103 = 0, 'Network Data'!F103 = 1,'Network Data'!G103 &gt; 0, 'Network Data'!J103 &gt; 0), SUBSTITUTE('Network Data'!B103, " ", ".")&amp;"_EX &gt; "&amp;SUBSTITUTE('Network Data'!J103,",","."), IF(AND('Network Data'!C103 = 1, 'Network Data'!F103 = 1,'Network Data'!G103 &gt; 0, 'Network Data'!J103 &gt; 0), SUBSTITUTE('Network Data'!B103, " ", ".")&amp;"NLNode_EX &gt; "&amp;SUBSTITUTE('Network Data'!J103,",","."), ""))</f>
        <v/>
      </c>
      <c r="DR97" t="str">
        <f>IF(AND('Network Data'!C103 = 0, 'Network Data'!F103 = 1,'Network Data'!G103 &gt; 0, 'Network Data'!K103 &gt; 0), SUBSTITUTE('Network Data'!B103, " ", ".")&amp;"_EX &lt; "&amp;SUBSTITUTE('Network Data'!K103,",","."), IF(AND('Network Data'!C103 = 1, 'Network Data'!F103 = 1,'Network Data'!G103 &gt; 0, 'Network Data'!K103 &gt; 0), SUBSTITUTE('Network Data'!B103, " ", ".")&amp;"NLNode_EX &lt; "&amp;SUBSTITUTE('Network Data'!K103,",","."), ""))</f>
        <v/>
      </c>
      <c r="DV97" t="str">
        <f>IF(AND('Network Data'!C103=0, 'Network Data'!D103=0, 'Network Data'!G103&gt;0, 'Network Data'!T103&gt;0), SUBSTITUTE('Network Data'!B103," ",".")&amp;"_AE &gt; "&amp;SUBSTITUTE('Network Data'!T103,",","."),"")</f>
        <v/>
      </c>
      <c r="DW97" t="str">
        <f>IF(AND('Network Data'!C103=0, 'Network Data'!D103=0, 'Network Data'!G103&gt;0, 'Network Data'!U103&gt;0), SUBSTITUTE('Network Data'!B103," ",".")&amp;"_AE &lt; "&amp;SUBSTITUTE('Network Data'!U103,",","."),"")</f>
        <v/>
      </c>
      <c r="EA97" t="str">
        <f>IF(AND('Network Data'!X103 &gt;0), 'Network Data'!X103, "")</f>
        <v/>
      </c>
      <c r="EB97" s="22"/>
      <c r="EC97" s="22"/>
      <c r="FD97"/>
      <c r="FE97"/>
      <c r="FF97"/>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row>
    <row r="98" spans="1:218" x14ac:dyDescent="0.3">
      <c r="A98" s="7">
        <v>93</v>
      </c>
      <c r="B98" t="str">
        <f>IF(AND('Network Data'!C104 = 0, 'Network Data'!G104 &gt;0), SUBSTITUTE('Network Data'!B104, " ", ""), IF(AND('Network Data'!C104 = 1, 'Network Data'!G104 &gt; 0), SUBSTITUTE('Network Data'!B104&amp;"NLNode", " ",""), ""))</f>
        <v/>
      </c>
      <c r="H98" s="98"/>
      <c r="AE98" t="str">
        <f>IF(AND('Network Data'!C104 = 0, 'Network Data'!G104 &gt;0), SUBSTITUTE('Network Data'!B104, " ", "")&amp;" = "&amp;SUBSTITUTE('Network Data'!G104, ",", "."), "")</f>
        <v/>
      </c>
      <c r="AF98" t="str">
        <f>IF(AND('Network Data'!C104 = 1, 'Network Data'!G104 &gt;0), SUBSTITUTE('Network Data'!B104, " ", "")&amp;"NLNode"&amp;" = "&amp;SUBSTITUTE('Network Data'!G104, ",", "."), "")</f>
        <v/>
      </c>
      <c r="AM98" t="str">
        <f>IF(AND('Network Data'!C104 = 0, 'Network Data'!G104 &gt; 0, 'Network Data'!E104 = 1), SUBSTITUTE('Network Data'!B104, " ", "")&amp;"Input", IF(AND('Network Data'!C104 = 1, 'Network Data'!G104 &gt; 0, 'Network Data'!E104 = 1), SUBSTITUTE('Network Data'!B104, " ", "")&amp;"NLNodeInput",""))</f>
        <v/>
      </c>
      <c r="AN98" t="str">
        <f>IF(AND('Network Data'!C104 = 0, 'Network Data'!G104 &gt; 0, 'Network Data'!F104 = 1), SUBSTITUTE('Network Data'!B104, " ", "")&amp;"Export", IF(AND('Network Data'!C104 = 1, 'Network Data'!G104 &gt; 0, 'Network Data'!F104 = 1), SUBSTITUTE('Network Data'!B104, " ", "")&amp;"NLNodeExport",""))</f>
        <v/>
      </c>
      <c r="AV98" t="str">
        <f>IF(AND('Network Data'!$C$6=1, 'Network Data'!C104 = 0, 'Network Data'!D104=1,'Network Data'!G104&gt;0,'Network Data'!E104=1), SUBSTITUTE('Network Data'!B104," ","")&amp;"_GPP"&amp;" = "&amp;"Flowto("&amp;SUBSTITUTE('Network Data'!B104," ","")&amp;")"&amp;" - "&amp;SUBSTITUTE('Network Data'!B104," ","")&amp;"_IN", IF(AND('Network Data'!$C$6=1, 'Network Data'!C104 = 0, 'Network Data'!D104=1,'Network Data'!G104&gt;0,'Network Data'!E104=0), SUBSTITUTE('Network Data'!B104," ","")&amp;"_GPP"&amp;" = "&amp;"Flowto("&amp;SUBSTITUTE('Network Data'!B104," ","")&amp;")", IF(OR('Network Data'!$C$6=1, 'Network Data'!$C$6=0), IF(AND('Network Data'!C104 = 0,'Network Data'!G104&gt;0,'Network Data'!E104=1), SUBSTITUTE('Network Data'!B104," ","")&amp;"_Q"&amp;" = "&amp;"Flowto("&amp;SUBSTITUTE('Network Data'!B104," ","")&amp;")"&amp;" - "&amp;SUBSTITUTE('Network Data'!B104," ","")&amp;"_IN", IF(AND('Network Data'!C104 = 0,'Network Data'!G104&gt;0,'Network Data'!E104=0), SUBSTITUTE('Network Data'!B104," ","")&amp;"_Q"&amp;" = "&amp;"Flowto("&amp;SUBSTITUTE('Network Data'!B104," ","")&amp;")","")))))</f>
        <v/>
      </c>
      <c r="AZ98" t="str">
        <f>IF(AND('Network Data'!$C$6=1,'Network Data'!$C$7=1,'Network Data'!C104 = 0,'Network Data'!D104 = 1,'Network Data'!G104&gt;0,'Network Data'!F104=1),SUBSTITUTE('Network Data'!B104," ","")&amp;"_NPP"&amp;" = Flowfrom("&amp;SUBSTITUTE('Network Data'!B104," ","")&amp;") - "&amp;SUBSTITUTE('Network Data'!B104," ","")&amp;"_R"&amp;" - "&amp;SUBSTITUTE('Network Data'!B104," ","")&amp;"_U"&amp;" - "&amp;SUBSTITUTE('Network Data'!B104," ","")&amp;"_EX", IF(AND('Network Data'!$C$6=1,'Network Data'!$C$7=0,'Network Data'!C104 = 0,'Network Data'!D104 = 1,'Network Data'!G104&gt;0,'Network Data'!F104=1),SUBSTITUTE('Network Data'!B104," ","")&amp;"_NPP"&amp;" = Flowfrom("&amp;SUBSTITUTE('Network Data'!B104," ","")&amp;") - "&amp;SUBSTITUTE('Network Data'!B104," ","")&amp;"_R - "&amp;SUBSTITUTE('Network Data'!B104," ","")&amp;"_EX", IF(AND('Network Data'!$C$6=0,'Network Data'!$C$7=1,'Network Data'!C104 = 0,'Network Data'!D104 = 1,'Network Data'!G104&gt;0,'Network Data'!F104=0),SUBSTITUTE('Network Data'!B104," ","")&amp;"_NPP"&amp;" = Flowfrom("&amp;SUBSTITUTE('Network Data'!B104," ","")&amp;") - "&amp;SUBSTITUTE('Network Data'!B104," ","")&amp;"_U - "&amp;SUBSTITUTE('Network Data'!B104," ","")&amp;"_EX", IF(AND('Network Data'!$C$6=1,'Network Data'!$C$7=0,'Network Data'!C104 = 0,'Network Data'!D104 = 1,'Network Data'!G104&gt;0,'Network Data'!F104=0),SUBSTITUTE('Network Data'!B104," ","")&amp;"_NPP"&amp;" = Flowfrom("&amp;SUBSTITUTE('Network Data'!B104," ","")&amp;") - "&amp;SUBSTITUTE('Network Data'!B104," ","")&amp;"_R", IF(AND('Network Data'!$C$6=0,'Network Data'!$C$7=0,'Network Data'!C104 = 0,'Network Data'!D104 = 1,'Network Data'!G104&gt;0,'Network Data'!F104=1),SUBSTITUTE('Network Data'!B104," ","")&amp;"_NPP"&amp;" = Flowfrom("&amp;SUBSTITUTE('Network Data'!B104," ","")&amp;") - "&amp;SUBSTITUTE('Network Data'!B104," ","")&amp;"_EX", IF(AND('Network Data'!$C$6=1,'Network Data'!$C$7=1,'Network Data'!C104 = 0,'Network Data'!D104 = 1,'Network Data'!G104&gt;0,'Network Data'!F104=0),SUBSTITUTE('Network Data'!B104," ","")&amp;"_NPP"&amp;" = Flowfrom("&amp;SUBSTITUTE('Network Data'!B104," ","")&amp;") - "&amp;SUBSTITUTE('Network Data'!B104," ","")&amp;"_R"&amp;" - "&amp;SUBSTITUTE('Network Data'!B104," ","")&amp;"_U", IF(AND('Network Data'!$C$6=0,'Network Data'!$C$7=0,'Network Data'!C104 = 0,'Network Data'!D104 = 1,'Network Data'!G104&gt;0,'Network Data'!F104=0),SUBSTITUTE('Network Data'!B104," ","")&amp;"_NPP"&amp;" = Flowfrom("&amp;SUBSTITUTE('Network Data'!B104," ","")&amp;") ", IF(AND('Network Data'!$C$6=1,'Network Data'!$C$7=1,'Network Data'!C104 = 0,'Network Data'!D104 = 0,'Network Data'!G104&gt;0,'Network Data'!F104=1),SUBSTITUTE('Network Data'!B104," ","")&amp;"_P"&amp;" = Flowfrom("&amp;SUBSTITUTE('Network Data'!B104," ","")&amp;") - "&amp;SUBSTITUTE('Network Data'!B104," ","")&amp;"_R"&amp;" - "&amp;SUBSTITUTE('Network Data'!B104," ","")&amp;"_U"&amp;" - "&amp;SUBSTITUTE('Network Data'!B104," ","")&amp;"_EX", IF(AND('Network Data'!$C$6=1,'Network Data'!$C$7=0,'Network Data'!C104 = 0,'Network Data'!D104 = 0,'Network Data'!G104&gt;0,'Network Data'!F104=1),SUBSTITUTE('Network Data'!B104," ","")&amp;"_P"&amp;" = Flowfrom("&amp;SUBSTITUTE('Network Data'!B104," ","")&amp;") - "&amp;SUBSTITUTE('Network Data'!B104," ","")&amp;"_R - "&amp;SUBSTITUTE('Network Data'!B104," ","")&amp;"_EX", IF(AND('Network Data'!$C$6=0,'Network Data'!$C$7=1,'Network Data'!C104 = 0,'Network Data'!D104 = 0,'Network Data'!G104&gt;0,'Network Data'!F104=0),SUBSTITUTE('Network Data'!B104," ","")&amp;"_P"&amp;" = Flowfrom("&amp;SUBSTITUTE('Network Data'!B104," ","")&amp;") - "&amp;SUBSTITUTE('Network Data'!B104," ","")&amp;"_U - "&amp;SUBSTITUTE('Network Data'!B104," ","")&amp;"_EX", IF(AND('Network Data'!$C$6=1,'Network Data'!$C$7=0,'Network Data'!C104 = 0,'Network Data'!D104 = 0,'Network Data'!G104&gt;0,'Network Data'!F104=0),SUBSTITUTE('Network Data'!B104," ","")&amp;"_P"&amp;" = Flowfrom("&amp;SUBSTITUTE('Network Data'!B104," ","")&amp;") - "&amp;SUBSTITUTE('Network Data'!B104," ","")&amp;"_R", IF(AND('Network Data'!$C$6=0,'Network Data'!$C$7=0,'Network Data'!C104 = 0,'Network Data'!D104 = 0,'Network Data'!G104&gt;0,'Network Data'!F104=1),SUBSTITUTE('Network Data'!B104," ","")&amp;"_P"&amp;" = Flowfrom("&amp;SUBSTITUTE('Network Data'!B104," ","")&amp;") - "&amp;SUBSTITUTE('Network Data'!B104," ","")&amp;"_EX", IF(AND('Network Data'!$C$6=1,'Network Data'!$C$7=1,'Network Data'!C104 = 0,'Network Data'!D104 = 0,'Network Data'!G104&gt;0,'Network Data'!F104=0),SUBSTITUTE('Network Data'!B104," ","")&amp;"_P"&amp;" = Flowfrom("&amp;SUBSTITUTE('Network Data'!B104," ","")&amp;") - "&amp;SUBSTITUTE('Network Data'!B104," ","")&amp;"_R"&amp;" - "&amp;SUBSTITUTE('Network Data'!B104," ","")&amp;"_U", IF(AND('Network Data'!$C$6=0,'Network Data'!$C$7=0,'Network Data'!C104 = 0,'Network Data'!D104 = 0,'Network Data'!G104&gt;0,'Network Data'!F104=0),SUBSTITUTE('Network Data'!B104," ","")&amp;"_P"&amp;" = Flowfrom("&amp;SUBSTITUTE('Network Data'!B104," ","")&amp;") ", ""))))))))))))))</f>
        <v/>
      </c>
      <c r="BD98" t="str">
        <f>IF(AND('Network Data'!$C$6=1,'Network Data'!$C$7=1,'Network Data'!C104 = 0, 'Network Data'!D104=1,'Network Data'!F104=1,'Network Data'!G104&gt;0), SUBSTITUTE('Network Data'!B104," ","")&amp;"_U"&amp;" = Flowto("&amp;SUBSTITUTE('Network Data'!B104," ","")&amp;") - "&amp;SUBSTITUTE('Network Data'!B104," ","")&amp;"_NPP"&amp;" - "&amp;SUBSTITUTE('Network Data'!B104," ","")&amp;"_R"&amp;" - "&amp;SUBSTITUTE('Network Data'!B104," ","")&amp;"_EX", IF(AND('Network Data'!$C$6=0,'Network Data'!$C$7=1,'Network Data'!C104 = 0, 'Network Data'!D104=1,'Network Data'!F104=1,'Network Data'!G104&gt;0), SUBSTITUTE('Network Data'!B104," ","")&amp;"_U"&amp;" = Flowto("&amp;SUBSTITUTE('Network Data'!B104," ","")&amp;") - "&amp;SUBSTITUTE('Network Data'!B104," ","")&amp;"_P"&amp;" - "&amp;SUBSTITUTE('Network Data'!B104," ","")&amp;"_EX", IF(AND('Network Data'!$C$6=0,'Network Data'!$C$7=1,'Network Data'!C104 = 0, 'Network Data'!D104=1,'Network Data'!F104=0,'Network Data'!G104&gt;0), SUBSTITUTE('Network Data'!B104," ","")&amp;"_U"&amp;" = Flowto("&amp;SUBSTITUTE('Network Data'!B104," ","")&amp;") - "&amp;SUBSTITUTE('Network Data'!B104," ","")&amp;"_P",IF(AND('Network Data'!$C$6=1,'Network Data'!$C$7=1,'Network Data'!C104 = 0, 'Network Data'!D104=0,'Network Data'!F104=1,'Network Data'!G104&gt;0), SUBSTITUTE('Network Data'!B104," ","")&amp;"_U"&amp;" = Flowto("&amp;SUBSTITUTE('Network Data'!B104," ","")&amp;") - "&amp;SUBSTITUTE('Network Data'!B104," ","")&amp;"_P"&amp;" - "&amp;SUBSTITUTE('Network Data'!B104," ","")&amp;"_R"&amp;" - "&amp;SUBSTITUTE('Network Data'!B104," ","")&amp;"_EX", IF(AND('Network Data'!$C$6=0,'Network Data'!$C$7=1,'Network Data'!C104 = 0, 'Network Data'!D104=0,'Network Data'!F104=1,'Network Data'!G104&gt;0), SUBSTITUTE('Network Data'!B104," ","")&amp;"_U"&amp;" = Flowto("&amp;SUBSTITUTE('Network Data'!B104," ","")&amp;") - "&amp;SUBSTITUTE('Network Data'!B104," ","")&amp;"_P"&amp;" - "&amp;SUBSTITUTE('Network Data'!B104," ","")&amp;"_EX", IF(AND('Network Data'!$C$6=0,'Network Data'!$C$7=1,'Network Data'!C104 = 0, 'Network Data'!D104=0,'Network Data'!F104=0,'Network Data'!G104&gt;0), SUBSTITUTE('Network Data'!B104," ","")&amp;"_U"&amp;" = Flowto("&amp;SUBSTITUTE('Network Data'!B104," ","")&amp;") - "&amp;SUBSTITUTE('Network Data'!B104," ","")&amp;"_P",IF(AND('Network Data'!$C$6=1,'Network Data'!$C$7=1,'Network Data'!C104 = 0, 'Network Data'!D104=0,'Network Data'!F104=0,'Network Data'!G104&gt;0), SUBSTITUTE('Network Data'!B104," ","")&amp;"_U"&amp;" = Flowto("&amp;SUBSTITUTE('Network Data'!B104," ","")&amp;") - "&amp;SUBSTITUTE('Network Data'!B104," ","")&amp;"_P - "&amp;SUBSTITUTE('Network Data'!B104," ","")&amp;"_R","")))))))</f>
        <v/>
      </c>
      <c r="BH98" t="str">
        <f>IF(AND('Network Data'!$C$6 = 1, 'Network Data'!C104 = 0, 'Network Data'!D104 = 0,'Network Data'!G104 &gt; 0, 'Network Data'!T104 &gt; 0),SUBSTITUTE('Network Data'!B104," ","")&amp;"_AE"&amp;" = "&amp;SUBSTITUTE('Network Data'!B104," ","")&amp;"_P"&amp;" + "&amp;SUBSTITUTE('Network Data'!B104," ","")&amp;"_R", IF(AND('Network Data'!$C$6 = 0, 'Network Data'!C104 = 0, 'Network Data'!D104 = 0,'Network Data'!G104 &gt; 0, 'Network Data'!T104 &gt; 0),SUBSTITUTE('Network Data'!B104," ","")&amp;" = "&amp;SUBSTITUTE('Network Data'!B104," ","")&amp;"_P",IF(AND('Network Data'!$C$6 = 1, 'Network Data'!C104 = 0, 'Network Data'!D104 = 0,'Network Data'!G104 &gt; 0, 'Network Data'!U104 &gt; 0),SUBSTITUTE('Network Data'!B104," ","")&amp;"_AE"&amp;" = "&amp;SUBSTITUTE('Network Data'!B104," ","")&amp;"_P"&amp;" + "&amp;SUBSTITUTE('Network Data'!B104," ","")&amp;"_R", IF(AND('Network Data'!$C$6 = 0, 'Network Data'!C104 = 0, 'Network Data'!D104 = 0,'Network Data'!G104 &gt; 0, 'Network Data'!U104 &gt; 0),SUBSTITUTE('Network Data'!B104," ","")&amp;" = "&amp;SUBSTITUTE('Network Data'!B104," ","")&amp;"_P",""))))</f>
        <v/>
      </c>
      <c r="BL98" t="str">
        <f xml:space="preserve"> IF('Network Data'!W104 &gt; 0, 'Network Data'!W104, "")</f>
        <v/>
      </c>
      <c r="BR98" t="str">
        <f>IF('Network Data'!V104&gt;0,SUBSTITUTE('Network Data'!V104, ",",""),"")</f>
        <v/>
      </c>
      <c r="BZ98" t="str">
        <f>IF(AND('Network Data'!$C$6=1,'Network Data'!C104=0,'Network Data'!D104=1,'Network Data'!G104&gt;0),SUBSTITUTE('Network Data'!B104," ","")&amp;"_GPP: CO2 -&gt; "&amp;SUBSTITUTE('Network Data'!B104," ",""),"")</f>
        <v/>
      </c>
      <c r="CB98" s="98"/>
      <c r="CD98" t="str">
        <f>IF(AND('Network Data'!$C$6 = 1,'Network Data'!C104 = 0, 'Network Data'!D104 = 1, 'Network Data'!G104 &gt; 0), SUBSTITUTE('Network Data'!B104, " ", "")&amp;"_R: "&amp;SUBSTITUTE('Network Data'!B104, " ", "")&amp;" -&gt; CO2", "")</f>
        <v/>
      </c>
      <c r="CE98" t="str">
        <f>IF(AND('Network Data'!$C$6 = 1,'Network Data'!C104 = 0, 'Network Data'!D104 = 0, 'Network Data'!G104 &gt; 0), SUBSTITUTE('Network Data'!B104, " ", "")&amp;"_R: "&amp;SUBSTITUTE('Network Data'!B104, " ", "")&amp;" -&gt; CO2", "")</f>
        <v/>
      </c>
      <c r="CG98" s="98"/>
      <c r="CI98" t="str">
        <f>IF(AND('Network Data'!C104 = 1, 'Network Data'!E104 = 1, 'Network Data'!G104 &gt; 0), SUBSTITUTE('Network Data'!B104, " ", "")&amp;"NLNode_IN: "&amp;SUBSTITUTE('Network Data'!B104, " ", "")&amp;"NLNodeInput -&gt; "&amp;SUBSTITUTE('Network Data'!B104, ",", "")&amp;"NLNode", IF(AND('Network Data'!C104 = 0, 'Network Data'!E104 = 1, 'Network Data'!G104 &gt; 0), SUBSTITUTE('Network Data'!B104, " ", "")&amp;"_IN: "&amp;SUBSTITUTE('Network Data'!B104, " ", "")&amp;"Input -&gt; "&amp;SUBSTITUTE('Network Data'!B104, ",", ""),""))</f>
        <v/>
      </c>
      <c r="CK98" s="98"/>
      <c r="CM98" t="str">
        <f>IF(AND('Network Data'!C104 = 1, 'Network Data'!F104 = 1, 'Network Data'!G104 &gt; 0), SUBSTITUTE('Network Data'!B104, " ", "")&amp;"NLNode_EX: "&amp;SUBSTITUTE('Network Data'!B104, " ", "")&amp;"NLNode -&gt; "&amp;SUBSTITUTE('Network Data'!B104, ",", "")&amp;"NLNodeExport", IF(AND('Network Data'!C104 = 0, 'Network Data'!F104 = 1, 'Network Data'!G104 &gt; 0), SUBSTITUTE('Network Data'!B104, " ", "")&amp;"_EX: "&amp;SUBSTITUTE('Network Data'!B104, " ", "")&amp;" -&gt; "&amp;SUBSTITUTE('Network Data'!B104, ",", "")&amp;"Export",""))</f>
        <v/>
      </c>
      <c r="CP98" t="str">
        <f>IF(AND('Network Data'!$C$6=1, 'Network Data'!C104=0,'Network Data'!D104=1,'Network Data'!G104&gt;0, 'Network Data'!L104&gt;0), SUBSTITUTE('Network Data'!B104," ",".")&amp;"_GPP &gt; "&amp;SUBSTITUTE('Network Data'!L104," ","."), IF(AND('Network Data'!$C$6=1, 'Network Data'!C104=0,'Network Data'!D104=0,'Network Data'!G104&gt;0, 'Network Data'!L104&gt;0), SUBSTITUTE('Network Data'!B104," ",".")&amp;"Q &gt; "&amp;SUBSTITUTE('Network Data'!L104," ","."), IF(AND('Network Data'!$C$6=0, 'Network Data'!C104=0,'Network Data'!D104=0,'Network Data'!G104&gt;0, 'Network Data'!L104&gt;0), SUBSTITUTE('Network Data'!B104," ",".")&amp;"Q &gt; "&amp;SUBSTITUTE('Network Data'!L104," ","."),"")))</f>
        <v/>
      </c>
      <c r="CQ98" t="str">
        <f>IF(AND('Network Data'!$C$6=1, 'Network Data'!C104=0,'Network Data'!D104=0,'Network Data'!G104&gt;0, 'Network Data'!L104&gt;0), SUBSTITUTE('Network Data'!B104," ",".")&amp;"Q &gt; "&amp;SUBSTITUTE('Network Data'!L104," ","."), IF(AND('Network Data'!$C$6=0, 'Network Data'!C104=0,'Network Data'!D104=0,'Network Data'!G104&gt;0, 'Network Data'!L104&gt;0), SUBSTITUTE('Network Data'!B104," ",".")&amp;"Q &gt; "&amp;SUBSTITUTE('Network Data'!L104," ","."),""))</f>
        <v/>
      </c>
      <c r="CR98" t="str">
        <f>IF(AND('Network Data'!$C$6=1, 'Network Data'!C104=0,'Network Data'!D104=1,'Network Data'!G104&gt;0, 'Network Data'!M104&gt;0), SUBSTITUTE('Network Data'!B104," ",".")&amp;"_GPP &lt; "&amp;SUBSTITUTE('Network Data'!M104," ","."),"")</f>
        <v/>
      </c>
      <c r="CS98" t="str">
        <f>IF(AND('Network Data'!$C$6=1, 'Network Data'!C104=0,'Network Data'!D104=0,'Network Data'!G104&gt;0, 'Network Data'!M104&gt;0), SUBSTITUTE('Network Data'!B104," ",".")&amp;"Q &lt; "&amp;SUBSTITUTE('Network Data'!M104," ","."),IF(AND('Network Data'!$C$6=0, 'Network Data'!C104=0,'Network Data'!D104=0,'Network Data'!G104&gt;0, 'Network Data'!M104&gt;0), SUBSTITUTE('Network Data'!B104," ",".")&amp;"Q &lt; "&amp;SUBSTITUTE('Network Data'!M104," ","."),""))</f>
        <v/>
      </c>
      <c r="CT98" t="str">
        <f>IF('Network Data'!M104&lt;'Network Data'!L104, "Warning, incompatible constraint", "" )</f>
        <v/>
      </c>
      <c r="CU98" t="str">
        <f>IF(AND('Network Data'!$C$6=1, 'Network Data'!C104 = 0, 'Network Data'!D104 = 1, 'Network Data'!G104 &gt; 0, 'Network Data'!N104&gt;0), SUBSTITUTE('Network Data'!B104, " ", ".")&amp;"_NPP"&amp;" &gt; "&amp;SUBSTITUTE('Network Data'!N104, ",","."), "")</f>
        <v/>
      </c>
      <c r="CV98" t="str">
        <f>IF(AND('Network Data'!$C$6=1, 'Network Data'!C104 = 0, 'Network Data'!D104 = 0, 'Network Data'!G104 &gt; 0, 'Network Data'!N104&gt;0), SUBSTITUTE('Network Data'!B104, " ", ".")&amp;"_P"&amp;" &gt; "&amp;SUBSTITUTE('Network Data'!N104, ",","."), IF(AND('Network Data'!$C$6=0, 'Network Data'!C104 = 0, 'Network Data'!G104 &gt; 0, 'Network Data'!N104&gt;0), SUBSTITUTE('Network Data'!B104, " ", ".")&amp;"_P"&amp;" &gt; "&amp;SUBSTITUTE('Network Data'!N104, ",","."),""))</f>
        <v/>
      </c>
      <c r="CW98" t="str">
        <f>IF(AND('Network Data'!$C$6=1, 'Network Data'!C104 = 0, 'Network Data'!D104 = 1, 'Network Data'!G104 &gt; 0, 'Network Data'!O104&gt;0), SUBSTITUTE('Network Data'!B104, " ", ".")&amp;"_NPP"&amp;" &lt; "&amp;SUBSTITUTE('Network Data'!O104, ",","."), "")</f>
        <v/>
      </c>
      <c r="CX98" t="str">
        <f>IF(AND('Network Data'!$C$6=1, 'Network Data'!C104 = 0, 'Network Data'!D104 = 0, 'Network Data'!G104 &gt; 0, 'Network Data'!O104&gt;0), SUBSTITUTE('Network Data'!B104, " ", ".")&amp;"_P"&amp;" &lt; "&amp;SUBSTITUTE('Network Data'!O104, ",","."), IF(AND('Network Data'!$C$6=0, 'Network Data'!C104 = 0, 'Network Data'!G104 &gt; 0, 'Network Data'!O104&gt;0), SUBSTITUTE('Network Data'!B104, " ", ".")&amp;"_P"&amp;" &lt; "&amp;SUBSTITUTE('Network Data'!O104, ",","."),""))</f>
        <v/>
      </c>
      <c r="CY98" t="str">
        <f>IF('Network Data'!O104&lt;'Network Data'!N104, "Warning, incompatible constraint", "" )</f>
        <v/>
      </c>
      <c r="CZ98" t="str">
        <f>IF(AND('Network Data'!$C$6 = 1, 'Network Data'!C104 = 0, 'Network Data'!D104 = 1, 'Network Data'!G104 &gt; 0, 'Network Data'!P104 &gt; 0), SUBSTITUTE('Network Data'!B104, " ", ".")&amp;"_R &gt; "&amp;SUBSTITUTE('Network Data'!P104, ",","."),"")</f>
        <v/>
      </c>
      <c r="DA98" t="str">
        <f>IF(AND('Network Data'!$C$6 = 1, 'Network Data'!C104 = 0, 'Network Data'!D104 = 0, 'Network Data'!G104 &gt; 0, 'Network Data'!P104 &gt; 0), SUBSTITUTE('Network Data'!B104, " ", ".")&amp;"_R &gt; "&amp;SUBSTITUTE('Network Data'!P104, ",","."),"")</f>
        <v/>
      </c>
      <c r="DB98" t="str">
        <f>IF(AND('Network Data'!$C$6 = 1, 'Network Data'!C104 = 0, 'Network Data'!D104 = 1, 'Network Data'!G104 &gt; 0, 'Network Data'!Q104 &gt; 0), SUBSTITUTE('Network Data'!B104, " ", ".")&amp;"_R &lt; "&amp;SUBSTITUTE('Network Data'!Q104, ",","."),"")</f>
        <v/>
      </c>
      <c r="DC98" t="str">
        <f>IF(AND('Network Data'!$C$6 = 1, 'Network Data'!C104 = 0, 'Network Data'!D104 = 0, 'Network Data'!G104 &gt; 0, 'Network Data'!Q104 &gt; 0), SUBSTITUTE('Network Data'!B104, " ", ".")&amp;"_R &lt; "&amp;SUBSTITUTE('Network Data'!Q104, ",","."),"")</f>
        <v/>
      </c>
      <c r="DD98" t="str">
        <f>IF(AND('Network Data'!$C$7 = 1, 'Network Data'!C104 = 0, 'Network Data'!D104 =1, 'Network Data'!G104 &gt; 0, 'Network Data'!R104 &gt; 0), SUBSTITUTE('Network Data'!B104, ",",".")&amp;"_U &gt; "&amp;SUBSTITUTE('Network Data'!R104, ",","."),"")</f>
        <v/>
      </c>
      <c r="DE98" t="str">
        <f>IF(AND('Network Data'!$C$7 = 1, 'Network Data'!C104 = 0, 'Network Data'!D104 =0, 'Network Data'!G104 &gt; 0, 'Network Data'!R104 &gt; 0), SUBSTITUTE('Network Data'!B104, ",",".")&amp;"_U &gt; "&amp;SUBSTITUTE('Network Data'!R104, ",","."),"")</f>
        <v/>
      </c>
      <c r="DF98" t="str">
        <f>IF(AND('Network Data'!$C$7 = 1, 'Network Data'!C104 = 0, 'Network Data'!D104 = 1, 'Network Data'!G104 &gt; 0, 'Network Data'!S104 &gt; 0), SUBSTITUTE('Network Data'!B104, ",",".")&amp;"_U &lt; "&amp;SUBSTITUTE('Network Data'!S104, ",","."),"")</f>
        <v/>
      </c>
      <c r="DG98" t="str">
        <f>IF(AND('Network Data'!$C$7 = 1, 'Network Data'!C104 = 0, 'Network Data'!D104 = 0, 'Network Data'!G104 &gt; 0, 'Network Data'!S104 &gt; 0), SUBSTITUTE('Network Data'!B104, ",",".")&amp;"_U &lt; "&amp;SUBSTITUTE('Network Data'!S104, ",","."),"")</f>
        <v/>
      </c>
      <c r="DJ98" t="str">
        <f>IF(AND('Network Data'!C104 = 0, 'Network Data'!E104 = 1,'Network Data'!G104 &gt; 0, 'Network Data'!H104 &gt; 0), SUBSTITUTE('Network Data'!B104, " ", ".")&amp;"_IN &gt; "&amp;SUBSTITUTE('Network Data'!H104,",","."), IF(AND('Network Data'!C104 = 1, 'Network Data'!E104 = 1,'Network Data'!G104 &gt; 0, 'Network Data'!H104 &gt; 0), SUBSTITUTE('Network Data'!B104, " ", ".")&amp;"NLNode_IN &gt; "&amp;SUBSTITUTE('Network Data'!H104,",","."), ""))</f>
        <v/>
      </c>
      <c r="DL98" t="str">
        <f>IF(AND('Network Data'!C104 = 0, 'Network Data'!E104 = 1,'Network Data'!G104 &gt; 0, 'Network Data'!I104 &gt; 0), SUBSTITUTE('Network Data'!B104, " ", ".")&amp;"_IN &lt; "&amp;SUBSTITUTE('Network Data'!I104,",","."), IF(AND('Network Data'!C104 = 1, 'Network Data'!E104 = 1,'Network Data'!G104 &gt; 0, 'Network Data'!H104 &gt; 0), SUBSTITUTE('Network Data'!B104, " ", ".")&amp;"NLNode_IN &lt; "&amp;SUBSTITUTE('Network Data'!I104,",","."), ""))</f>
        <v/>
      </c>
      <c r="DP98" t="str">
        <f>IF(AND('Network Data'!C104 = 0, 'Network Data'!F104 = 1,'Network Data'!G104 &gt; 0, 'Network Data'!J104 &gt; 0), SUBSTITUTE('Network Data'!B104, " ", ".")&amp;"_EX &gt; "&amp;SUBSTITUTE('Network Data'!J104,",","."), IF(AND('Network Data'!C104 = 1, 'Network Data'!F104 = 1,'Network Data'!G104 &gt; 0, 'Network Data'!J104 &gt; 0), SUBSTITUTE('Network Data'!B104, " ", ".")&amp;"NLNode_EX &gt; "&amp;SUBSTITUTE('Network Data'!J104,",","."), ""))</f>
        <v/>
      </c>
      <c r="DR98" t="str">
        <f>IF(AND('Network Data'!C104 = 0, 'Network Data'!F104 = 1,'Network Data'!G104 &gt; 0, 'Network Data'!K104 &gt; 0), SUBSTITUTE('Network Data'!B104, " ", ".")&amp;"_EX &lt; "&amp;SUBSTITUTE('Network Data'!K104,",","."), IF(AND('Network Data'!C104 = 1, 'Network Data'!F104 = 1,'Network Data'!G104 &gt; 0, 'Network Data'!K104 &gt; 0), SUBSTITUTE('Network Data'!B104, " ", ".")&amp;"NLNode_EX &lt; "&amp;SUBSTITUTE('Network Data'!K104,",","."), ""))</f>
        <v/>
      </c>
      <c r="DV98" t="str">
        <f>IF(AND('Network Data'!C104=0, 'Network Data'!D104=0, 'Network Data'!G104&gt;0, 'Network Data'!T104&gt;0), SUBSTITUTE('Network Data'!B104," ",".")&amp;"_AE &gt; "&amp;SUBSTITUTE('Network Data'!T104,",","."),"")</f>
        <v/>
      </c>
      <c r="DW98" t="str">
        <f>IF(AND('Network Data'!C104=0, 'Network Data'!D104=0, 'Network Data'!G104&gt;0, 'Network Data'!U104&gt;0), SUBSTITUTE('Network Data'!B104," ",".")&amp;"_AE &lt; "&amp;SUBSTITUTE('Network Data'!U104,",","."),"")</f>
        <v/>
      </c>
      <c r="EA98" t="str">
        <f>IF(AND('Network Data'!X104 &gt;0), 'Network Data'!X104, "")</f>
        <v/>
      </c>
      <c r="EB98" s="22"/>
      <c r="EC98" s="22"/>
      <c r="FD98"/>
      <c r="FE98"/>
      <c r="FF98"/>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row>
    <row r="99" spans="1:218" x14ac:dyDescent="0.3">
      <c r="A99" s="7">
        <v>94</v>
      </c>
      <c r="B99" t="str">
        <f>IF(AND('Network Data'!C105 = 0, 'Network Data'!G105 &gt;0), SUBSTITUTE('Network Data'!B105, " ", ""), IF(AND('Network Data'!C105 = 1, 'Network Data'!G105 &gt; 0), SUBSTITUTE('Network Data'!B105&amp;"NLNode", " ",""), ""))</f>
        <v/>
      </c>
      <c r="H99" s="98"/>
      <c r="AE99" t="str">
        <f>IF(AND('Network Data'!C105 = 0, 'Network Data'!G105 &gt;0), SUBSTITUTE('Network Data'!B105, " ", "")&amp;" = "&amp;SUBSTITUTE('Network Data'!G105, ",", "."), "")</f>
        <v/>
      </c>
      <c r="AF99" t="str">
        <f>IF(AND('Network Data'!C105 = 1, 'Network Data'!G105 &gt;0), SUBSTITUTE('Network Data'!B105, " ", "")&amp;"NLNode"&amp;" = "&amp;SUBSTITUTE('Network Data'!G105, ",", "."), "")</f>
        <v/>
      </c>
      <c r="AM99" t="str">
        <f>IF(AND('Network Data'!C105 = 0, 'Network Data'!G105 &gt; 0, 'Network Data'!E105 = 1), SUBSTITUTE('Network Data'!B105, " ", "")&amp;"Input", IF(AND('Network Data'!C105 = 1, 'Network Data'!G105 &gt; 0, 'Network Data'!E105 = 1), SUBSTITUTE('Network Data'!B105, " ", "")&amp;"NLNodeInput",""))</f>
        <v/>
      </c>
      <c r="AN99" t="str">
        <f>IF(AND('Network Data'!C105 = 0, 'Network Data'!G105 &gt; 0, 'Network Data'!F105 = 1), SUBSTITUTE('Network Data'!B105, " ", "")&amp;"Export", IF(AND('Network Data'!C105 = 1, 'Network Data'!G105 &gt; 0, 'Network Data'!F105 = 1), SUBSTITUTE('Network Data'!B105, " ", "")&amp;"NLNodeExport",""))</f>
        <v/>
      </c>
      <c r="AV99" t="str">
        <f>IF(AND('Network Data'!$C$6=1, 'Network Data'!C105 = 0, 'Network Data'!D105=1,'Network Data'!G105&gt;0,'Network Data'!E105=1), SUBSTITUTE('Network Data'!B105," ","")&amp;"_GPP"&amp;" = "&amp;"Flowto("&amp;SUBSTITUTE('Network Data'!B105," ","")&amp;")"&amp;" - "&amp;SUBSTITUTE('Network Data'!B105," ","")&amp;"_IN", IF(AND('Network Data'!$C$6=1, 'Network Data'!C105 = 0, 'Network Data'!D105=1,'Network Data'!G105&gt;0,'Network Data'!E105=0), SUBSTITUTE('Network Data'!B105," ","")&amp;"_GPP"&amp;" = "&amp;"Flowto("&amp;SUBSTITUTE('Network Data'!B105," ","")&amp;")", IF(OR('Network Data'!$C$6=1, 'Network Data'!$C$6=0), IF(AND('Network Data'!C105 = 0,'Network Data'!G105&gt;0,'Network Data'!E105=1), SUBSTITUTE('Network Data'!B105," ","")&amp;"_Q"&amp;" = "&amp;"Flowto("&amp;SUBSTITUTE('Network Data'!B105," ","")&amp;")"&amp;" - "&amp;SUBSTITUTE('Network Data'!B105," ","")&amp;"_IN", IF(AND('Network Data'!C105 = 0,'Network Data'!G105&gt;0,'Network Data'!E105=0), SUBSTITUTE('Network Data'!B105," ","")&amp;"_Q"&amp;" = "&amp;"Flowto("&amp;SUBSTITUTE('Network Data'!B105," ","")&amp;")","")))))</f>
        <v/>
      </c>
      <c r="AZ99" t="str">
        <f>IF(AND('Network Data'!$C$6=1,'Network Data'!$C$7=1,'Network Data'!C105 = 0,'Network Data'!D105 = 1,'Network Data'!G105&gt;0,'Network Data'!F105=1),SUBSTITUTE('Network Data'!B105," ","")&amp;"_NPP"&amp;" = Flowfrom("&amp;SUBSTITUTE('Network Data'!B105," ","")&amp;") - "&amp;SUBSTITUTE('Network Data'!B105," ","")&amp;"_R"&amp;" - "&amp;SUBSTITUTE('Network Data'!B105," ","")&amp;"_U"&amp;" - "&amp;SUBSTITUTE('Network Data'!B105," ","")&amp;"_EX", IF(AND('Network Data'!$C$6=1,'Network Data'!$C$7=0,'Network Data'!C105 = 0,'Network Data'!D105 = 1,'Network Data'!G105&gt;0,'Network Data'!F105=1),SUBSTITUTE('Network Data'!B105," ","")&amp;"_NPP"&amp;" = Flowfrom("&amp;SUBSTITUTE('Network Data'!B105," ","")&amp;") - "&amp;SUBSTITUTE('Network Data'!B105," ","")&amp;"_R - "&amp;SUBSTITUTE('Network Data'!B105," ","")&amp;"_EX", IF(AND('Network Data'!$C$6=0,'Network Data'!$C$7=1,'Network Data'!C105 = 0,'Network Data'!D105 = 1,'Network Data'!G105&gt;0,'Network Data'!F105=0),SUBSTITUTE('Network Data'!B105," ","")&amp;"_NPP"&amp;" = Flowfrom("&amp;SUBSTITUTE('Network Data'!B105," ","")&amp;") - "&amp;SUBSTITUTE('Network Data'!B105," ","")&amp;"_U - "&amp;SUBSTITUTE('Network Data'!B105," ","")&amp;"_EX", IF(AND('Network Data'!$C$6=1,'Network Data'!$C$7=0,'Network Data'!C105 = 0,'Network Data'!D105 = 1,'Network Data'!G105&gt;0,'Network Data'!F105=0),SUBSTITUTE('Network Data'!B105," ","")&amp;"_NPP"&amp;" = Flowfrom("&amp;SUBSTITUTE('Network Data'!B105," ","")&amp;") - "&amp;SUBSTITUTE('Network Data'!B105," ","")&amp;"_R", IF(AND('Network Data'!$C$6=0,'Network Data'!$C$7=0,'Network Data'!C105 = 0,'Network Data'!D105 = 1,'Network Data'!G105&gt;0,'Network Data'!F105=1),SUBSTITUTE('Network Data'!B105," ","")&amp;"_NPP"&amp;" = Flowfrom("&amp;SUBSTITUTE('Network Data'!B105," ","")&amp;") - "&amp;SUBSTITUTE('Network Data'!B105," ","")&amp;"_EX", IF(AND('Network Data'!$C$6=1,'Network Data'!$C$7=1,'Network Data'!C105 = 0,'Network Data'!D105 = 1,'Network Data'!G105&gt;0,'Network Data'!F105=0),SUBSTITUTE('Network Data'!B105," ","")&amp;"_NPP"&amp;" = Flowfrom("&amp;SUBSTITUTE('Network Data'!B105," ","")&amp;") - "&amp;SUBSTITUTE('Network Data'!B105," ","")&amp;"_R"&amp;" - "&amp;SUBSTITUTE('Network Data'!B105," ","")&amp;"_U", IF(AND('Network Data'!$C$6=0,'Network Data'!$C$7=0,'Network Data'!C105 = 0,'Network Data'!D105 = 1,'Network Data'!G105&gt;0,'Network Data'!F105=0),SUBSTITUTE('Network Data'!B105," ","")&amp;"_NPP"&amp;" = Flowfrom("&amp;SUBSTITUTE('Network Data'!B105," ","")&amp;") ", IF(AND('Network Data'!$C$6=1,'Network Data'!$C$7=1,'Network Data'!C105 = 0,'Network Data'!D105 = 0,'Network Data'!G105&gt;0,'Network Data'!F105=1),SUBSTITUTE('Network Data'!B105," ","")&amp;"_P"&amp;" = Flowfrom("&amp;SUBSTITUTE('Network Data'!B105," ","")&amp;") - "&amp;SUBSTITUTE('Network Data'!B105," ","")&amp;"_R"&amp;" - "&amp;SUBSTITUTE('Network Data'!B105," ","")&amp;"_U"&amp;" - "&amp;SUBSTITUTE('Network Data'!B105," ","")&amp;"_EX", IF(AND('Network Data'!$C$6=1,'Network Data'!$C$7=0,'Network Data'!C105 = 0,'Network Data'!D105 = 0,'Network Data'!G105&gt;0,'Network Data'!F105=1),SUBSTITUTE('Network Data'!B105," ","")&amp;"_P"&amp;" = Flowfrom("&amp;SUBSTITUTE('Network Data'!B105," ","")&amp;") - "&amp;SUBSTITUTE('Network Data'!B105," ","")&amp;"_R - "&amp;SUBSTITUTE('Network Data'!B105," ","")&amp;"_EX", IF(AND('Network Data'!$C$6=0,'Network Data'!$C$7=1,'Network Data'!C105 = 0,'Network Data'!D105 = 0,'Network Data'!G105&gt;0,'Network Data'!F105=0),SUBSTITUTE('Network Data'!B105," ","")&amp;"_P"&amp;" = Flowfrom("&amp;SUBSTITUTE('Network Data'!B105," ","")&amp;") - "&amp;SUBSTITUTE('Network Data'!B105," ","")&amp;"_U - "&amp;SUBSTITUTE('Network Data'!B105," ","")&amp;"_EX", IF(AND('Network Data'!$C$6=1,'Network Data'!$C$7=0,'Network Data'!C105 = 0,'Network Data'!D105 = 0,'Network Data'!G105&gt;0,'Network Data'!F105=0),SUBSTITUTE('Network Data'!B105," ","")&amp;"_P"&amp;" = Flowfrom("&amp;SUBSTITUTE('Network Data'!B105," ","")&amp;") - "&amp;SUBSTITUTE('Network Data'!B105," ","")&amp;"_R", IF(AND('Network Data'!$C$6=0,'Network Data'!$C$7=0,'Network Data'!C105 = 0,'Network Data'!D105 = 0,'Network Data'!G105&gt;0,'Network Data'!F105=1),SUBSTITUTE('Network Data'!B105," ","")&amp;"_P"&amp;" = Flowfrom("&amp;SUBSTITUTE('Network Data'!B105," ","")&amp;") - "&amp;SUBSTITUTE('Network Data'!B105," ","")&amp;"_EX", IF(AND('Network Data'!$C$6=1,'Network Data'!$C$7=1,'Network Data'!C105 = 0,'Network Data'!D105 = 0,'Network Data'!G105&gt;0,'Network Data'!F105=0),SUBSTITUTE('Network Data'!B105," ","")&amp;"_P"&amp;" = Flowfrom("&amp;SUBSTITUTE('Network Data'!B105," ","")&amp;") - "&amp;SUBSTITUTE('Network Data'!B105," ","")&amp;"_R"&amp;" - "&amp;SUBSTITUTE('Network Data'!B105," ","")&amp;"_U", IF(AND('Network Data'!$C$6=0,'Network Data'!$C$7=0,'Network Data'!C105 = 0,'Network Data'!D105 = 0,'Network Data'!G105&gt;0,'Network Data'!F105=0),SUBSTITUTE('Network Data'!B105," ","")&amp;"_P"&amp;" = Flowfrom("&amp;SUBSTITUTE('Network Data'!B105," ","")&amp;") ", ""))))))))))))))</f>
        <v/>
      </c>
      <c r="BD99" t="str">
        <f>IF(AND('Network Data'!$C$6=1,'Network Data'!$C$7=1,'Network Data'!C105 = 0, 'Network Data'!D105=1,'Network Data'!F105=1,'Network Data'!G105&gt;0), SUBSTITUTE('Network Data'!B105," ","")&amp;"_U"&amp;" = Flowto("&amp;SUBSTITUTE('Network Data'!B105," ","")&amp;") - "&amp;SUBSTITUTE('Network Data'!B105," ","")&amp;"_NPP"&amp;" - "&amp;SUBSTITUTE('Network Data'!B105," ","")&amp;"_R"&amp;" - "&amp;SUBSTITUTE('Network Data'!B105," ","")&amp;"_EX", IF(AND('Network Data'!$C$6=0,'Network Data'!$C$7=1,'Network Data'!C105 = 0, 'Network Data'!D105=1,'Network Data'!F105=1,'Network Data'!G105&gt;0), SUBSTITUTE('Network Data'!B105," ","")&amp;"_U"&amp;" = Flowto("&amp;SUBSTITUTE('Network Data'!B105," ","")&amp;") - "&amp;SUBSTITUTE('Network Data'!B105," ","")&amp;"_P"&amp;" - "&amp;SUBSTITUTE('Network Data'!B105," ","")&amp;"_EX", IF(AND('Network Data'!$C$6=0,'Network Data'!$C$7=1,'Network Data'!C105 = 0, 'Network Data'!D105=1,'Network Data'!F105=0,'Network Data'!G105&gt;0), SUBSTITUTE('Network Data'!B105," ","")&amp;"_U"&amp;" = Flowto("&amp;SUBSTITUTE('Network Data'!B105," ","")&amp;") - "&amp;SUBSTITUTE('Network Data'!B105," ","")&amp;"_P",IF(AND('Network Data'!$C$6=1,'Network Data'!$C$7=1,'Network Data'!C105 = 0, 'Network Data'!D105=0,'Network Data'!F105=1,'Network Data'!G105&gt;0), SUBSTITUTE('Network Data'!B105," ","")&amp;"_U"&amp;" = Flowto("&amp;SUBSTITUTE('Network Data'!B105," ","")&amp;") - "&amp;SUBSTITUTE('Network Data'!B105," ","")&amp;"_P"&amp;" - "&amp;SUBSTITUTE('Network Data'!B105," ","")&amp;"_R"&amp;" - "&amp;SUBSTITUTE('Network Data'!B105," ","")&amp;"_EX", IF(AND('Network Data'!$C$6=0,'Network Data'!$C$7=1,'Network Data'!C105 = 0, 'Network Data'!D105=0,'Network Data'!F105=1,'Network Data'!G105&gt;0), SUBSTITUTE('Network Data'!B105," ","")&amp;"_U"&amp;" = Flowto("&amp;SUBSTITUTE('Network Data'!B105," ","")&amp;") - "&amp;SUBSTITUTE('Network Data'!B105," ","")&amp;"_P"&amp;" - "&amp;SUBSTITUTE('Network Data'!B105," ","")&amp;"_EX", IF(AND('Network Data'!$C$6=0,'Network Data'!$C$7=1,'Network Data'!C105 = 0, 'Network Data'!D105=0,'Network Data'!F105=0,'Network Data'!G105&gt;0), SUBSTITUTE('Network Data'!B105," ","")&amp;"_U"&amp;" = Flowto("&amp;SUBSTITUTE('Network Data'!B105," ","")&amp;") - "&amp;SUBSTITUTE('Network Data'!B105," ","")&amp;"_P",IF(AND('Network Data'!$C$6=1,'Network Data'!$C$7=1,'Network Data'!C105 = 0, 'Network Data'!D105=0,'Network Data'!F105=0,'Network Data'!G105&gt;0), SUBSTITUTE('Network Data'!B105," ","")&amp;"_U"&amp;" = Flowto("&amp;SUBSTITUTE('Network Data'!B105," ","")&amp;") - "&amp;SUBSTITUTE('Network Data'!B105," ","")&amp;"_P - "&amp;SUBSTITUTE('Network Data'!B105," ","")&amp;"_R","")))))))</f>
        <v/>
      </c>
      <c r="BH99" t="str">
        <f>IF(AND('Network Data'!$C$6 = 1, 'Network Data'!C105 = 0, 'Network Data'!D105 = 0,'Network Data'!G105 &gt; 0, 'Network Data'!T105 &gt; 0),SUBSTITUTE('Network Data'!B105," ","")&amp;"_AE"&amp;" = "&amp;SUBSTITUTE('Network Data'!B105," ","")&amp;"_P"&amp;" + "&amp;SUBSTITUTE('Network Data'!B105," ","")&amp;"_R", IF(AND('Network Data'!$C$6 = 0, 'Network Data'!C105 = 0, 'Network Data'!D105 = 0,'Network Data'!G105 &gt; 0, 'Network Data'!T105 &gt; 0),SUBSTITUTE('Network Data'!B105," ","")&amp;" = "&amp;SUBSTITUTE('Network Data'!B105," ","")&amp;"_P",IF(AND('Network Data'!$C$6 = 1, 'Network Data'!C105 = 0, 'Network Data'!D105 = 0,'Network Data'!G105 &gt; 0, 'Network Data'!U105 &gt; 0),SUBSTITUTE('Network Data'!B105," ","")&amp;"_AE"&amp;" = "&amp;SUBSTITUTE('Network Data'!B105," ","")&amp;"_P"&amp;" + "&amp;SUBSTITUTE('Network Data'!B105," ","")&amp;"_R", IF(AND('Network Data'!$C$6 = 0, 'Network Data'!C105 = 0, 'Network Data'!D105 = 0,'Network Data'!G105 &gt; 0, 'Network Data'!U105 &gt; 0),SUBSTITUTE('Network Data'!B105," ","")&amp;" = "&amp;SUBSTITUTE('Network Data'!B105," ","")&amp;"_P",""))))</f>
        <v/>
      </c>
      <c r="BL99" t="str">
        <f xml:space="preserve"> IF('Network Data'!W105 &gt; 0, 'Network Data'!W105, "")</f>
        <v/>
      </c>
      <c r="BR99" t="str">
        <f>IF('Network Data'!V105&gt;0,SUBSTITUTE('Network Data'!V105, ",",""),"")</f>
        <v/>
      </c>
      <c r="BZ99" t="str">
        <f>IF(AND('Network Data'!$C$6=1,'Network Data'!C105=0,'Network Data'!D105=1,'Network Data'!G105&gt;0),SUBSTITUTE('Network Data'!B105," ","")&amp;"_GPP: CO2 -&gt; "&amp;SUBSTITUTE('Network Data'!B105," ",""),"")</f>
        <v/>
      </c>
      <c r="CB99" s="98"/>
      <c r="CD99" t="str">
        <f>IF(AND('Network Data'!$C$6 = 1,'Network Data'!C105 = 0, 'Network Data'!D105 = 1, 'Network Data'!G105 &gt; 0), SUBSTITUTE('Network Data'!B105, " ", "")&amp;"_R: "&amp;SUBSTITUTE('Network Data'!B105, " ", "")&amp;" -&gt; CO2", "")</f>
        <v/>
      </c>
      <c r="CE99" t="str">
        <f>IF(AND('Network Data'!$C$6 = 1,'Network Data'!C105 = 0, 'Network Data'!D105 = 0, 'Network Data'!G105 &gt; 0), SUBSTITUTE('Network Data'!B105, " ", "")&amp;"_R: "&amp;SUBSTITUTE('Network Data'!B105, " ", "")&amp;" -&gt; CO2", "")</f>
        <v/>
      </c>
      <c r="CG99" s="98"/>
      <c r="CI99" t="str">
        <f>IF(AND('Network Data'!C105 = 1, 'Network Data'!E105 = 1, 'Network Data'!G105 &gt; 0), SUBSTITUTE('Network Data'!B105, " ", "")&amp;"NLNode_IN: "&amp;SUBSTITUTE('Network Data'!B105, " ", "")&amp;"NLNodeInput -&gt; "&amp;SUBSTITUTE('Network Data'!B105, ",", "")&amp;"NLNode", IF(AND('Network Data'!C105 = 0, 'Network Data'!E105 = 1, 'Network Data'!G105 &gt; 0), SUBSTITUTE('Network Data'!B105, " ", "")&amp;"_IN: "&amp;SUBSTITUTE('Network Data'!B105, " ", "")&amp;"Input -&gt; "&amp;SUBSTITUTE('Network Data'!B105, ",", ""),""))</f>
        <v/>
      </c>
      <c r="CK99" s="98"/>
      <c r="CM99" t="str">
        <f>IF(AND('Network Data'!C105 = 1, 'Network Data'!F105 = 1, 'Network Data'!G105 &gt; 0), SUBSTITUTE('Network Data'!B105, " ", "")&amp;"NLNode_EX: "&amp;SUBSTITUTE('Network Data'!B105, " ", "")&amp;"NLNode -&gt; "&amp;SUBSTITUTE('Network Data'!B105, ",", "")&amp;"NLNodeExport", IF(AND('Network Data'!C105 = 0, 'Network Data'!F105 = 1, 'Network Data'!G105 &gt; 0), SUBSTITUTE('Network Data'!B105, " ", "")&amp;"_EX: "&amp;SUBSTITUTE('Network Data'!B105, " ", "")&amp;" -&gt; "&amp;SUBSTITUTE('Network Data'!B105, ",", "")&amp;"Export",""))</f>
        <v/>
      </c>
      <c r="CP99" t="str">
        <f>IF(AND('Network Data'!$C$6=1, 'Network Data'!C105=0,'Network Data'!D105=1,'Network Data'!G105&gt;0, 'Network Data'!L105&gt;0), SUBSTITUTE('Network Data'!B105," ",".")&amp;"_GPP &gt; "&amp;SUBSTITUTE('Network Data'!L105," ","."), IF(AND('Network Data'!$C$6=1, 'Network Data'!C105=0,'Network Data'!D105=0,'Network Data'!G105&gt;0, 'Network Data'!L105&gt;0), SUBSTITUTE('Network Data'!B105," ",".")&amp;"Q &gt; "&amp;SUBSTITUTE('Network Data'!L105," ","."), IF(AND('Network Data'!$C$6=0, 'Network Data'!C105=0,'Network Data'!D105=0,'Network Data'!G105&gt;0, 'Network Data'!L105&gt;0), SUBSTITUTE('Network Data'!B105," ",".")&amp;"Q &gt; "&amp;SUBSTITUTE('Network Data'!L105," ","."),"")))</f>
        <v/>
      </c>
      <c r="CQ99" t="str">
        <f>IF(AND('Network Data'!$C$6=1, 'Network Data'!C105=0,'Network Data'!D105=0,'Network Data'!G105&gt;0, 'Network Data'!L105&gt;0), SUBSTITUTE('Network Data'!B105," ",".")&amp;"Q &gt; "&amp;SUBSTITUTE('Network Data'!L105," ","."), IF(AND('Network Data'!$C$6=0, 'Network Data'!C105=0,'Network Data'!D105=0,'Network Data'!G105&gt;0, 'Network Data'!L105&gt;0), SUBSTITUTE('Network Data'!B105," ",".")&amp;"Q &gt; "&amp;SUBSTITUTE('Network Data'!L105," ","."),""))</f>
        <v/>
      </c>
      <c r="CR99" t="str">
        <f>IF(AND('Network Data'!$C$6=1, 'Network Data'!C105=0,'Network Data'!D105=1,'Network Data'!G105&gt;0, 'Network Data'!M105&gt;0), SUBSTITUTE('Network Data'!B105," ",".")&amp;"_GPP &lt; "&amp;SUBSTITUTE('Network Data'!M105," ","."),"")</f>
        <v/>
      </c>
      <c r="CS99" t="str">
        <f>IF(AND('Network Data'!$C$6=1, 'Network Data'!C105=0,'Network Data'!D105=0,'Network Data'!G105&gt;0, 'Network Data'!M105&gt;0), SUBSTITUTE('Network Data'!B105," ",".")&amp;"Q &lt; "&amp;SUBSTITUTE('Network Data'!M105," ","."),IF(AND('Network Data'!$C$6=0, 'Network Data'!C105=0,'Network Data'!D105=0,'Network Data'!G105&gt;0, 'Network Data'!M105&gt;0), SUBSTITUTE('Network Data'!B105," ",".")&amp;"Q &lt; "&amp;SUBSTITUTE('Network Data'!M105," ","."),""))</f>
        <v/>
      </c>
      <c r="CT99" t="str">
        <f>IF('Network Data'!M105&lt;'Network Data'!L105, "Warning, incompatible constraint", "" )</f>
        <v/>
      </c>
      <c r="CU99" t="str">
        <f>IF(AND('Network Data'!$C$6=1, 'Network Data'!C105 = 0, 'Network Data'!D105 = 1, 'Network Data'!G105 &gt; 0, 'Network Data'!N105&gt;0), SUBSTITUTE('Network Data'!B105, " ", ".")&amp;"_NPP"&amp;" &gt; "&amp;SUBSTITUTE('Network Data'!N105, ",","."), "")</f>
        <v/>
      </c>
      <c r="CV99" t="str">
        <f>IF(AND('Network Data'!$C$6=1, 'Network Data'!C105 = 0, 'Network Data'!D105 = 0, 'Network Data'!G105 &gt; 0, 'Network Data'!N105&gt;0), SUBSTITUTE('Network Data'!B105, " ", ".")&amp;"_P"&amp;" &gt; "&amp;SUBSTITUTE('Network Data'!N105, ",","."), IF(AND('Network Data'!$C$6=0, 'Network Data'!C105 = 0, 'Network Data'!G105 &gt; 0, 'Network Data'!N105&gt;0), SUBSTITUTE('Network Data'!B105, " ", ".")&amp;"_P"&amp;" &gt; "&amp;SUBSTITUTE('Network Data'!N105, ",","."),""))</f>
        <v/>
      </c>
      <c r="CW99" t="str">
        <f>IF(AND('Network Data'!$C$6=1, 'Network Data'!C105 = 0, 'Network Data'!D105 = 1, 'Network Data'!G105 &gt; 0, 'Network Data'!O105&gt;0), SUBSTITUTE('Network Data'!B105, " ", ".")&amp;"_NPP"&amp;" &lt; "&amp;SUBSTITUTE('Network Data'!O105, ",","."), "")</f>
        <v/>
      </c>
      <c r="CX99" t="str">
        <f>IF(AND('Network Data'!$C$6=1, 'Network Data'!C105 = 0, 'Network Data'!D105 = 0, 'Network Data'!G105 &gt; 0, 'Network Data'!O105&gt;0), SUBSTITUTE('Network Data'!B105, " ", ".")&amp;"_P"&amp;" &lt; "&amp;SUBSTITUTE('Network Data'!O105, ",","."), IF(AND('Network Data'!$C$6=0, 'Network Data'!C105 = 0, 'Network Data'!G105 &gt; 0, 'Network Data'!O105&gt;0), SUBSTITUTE('Network Data'!B105, " ", ".")&amp;"_P"&amp;" &lt; "&amp;SUBSTITUTE('Network Data'!O105, ",","."),""))</f>
        <v/>
      </c>
      <c r="CY99" t="str">
        <f>IF('Network Data'!O105&lt;'Network Data'!N105, "Warning, incompatible constraint", "" )</f>
        <v/>
      </c>
      <c r="CZ99" t="str">
        <f>IF(AND('Network Data'!$C$6 = 1, 'Network Data'!C105 = 0, 'Network Data'!D105 = 1, 'Network Data'!G105 &gt; 0, 'Network Data'!P105 &gt; 0), SUBSTITUTE('Network Data'!B105, " ", ".")&amp;"_R &gt; "&amp;SUBSTITUTE('Network Data'!P105, ",","."),"")</f>
        <v/>
      </c>
      <c r="DA99" t="str">
        <f>IF(AND('Network Data'!$C$6 = 1, 'Network Data'!C105 = 0, 'Network Data'!D105 = 0, 'Network Data'!G105 &gt; 0, 'Network Data'!P105 &gt; 0), SUBSTITUTE('Network Data'!B105, " ", ".")&amp;"_R &gt; "&amp;SUBSTITUTE('Network Data'!P105, ",","."),"")</f>
        <v/>
      </c>
      <c r="DB99" t="str">
        <f>IF(AND('Network Data'!$C$6 = 1, 'Network Data'!C105 = 0, 'Network Data'!D105 = 1, 'Network Data'!G105 &gt; 0, 'Network Data'!Q105 &gt; 0), SUBSTITUTE('Network Data'!B105, " ", ".")&amp;"_R &lt; "&amp;SUBSTITUTE('Network Data'!Q105, ",","."),"")</f>
        <v/>
      </c>
      <c r="DC99" t="str">
        <f>IF(AND('Network Data'!$C$6 = 1, 'Network Data'!C105 = 0, 'Network Data'!D105 = 0, 'Network Data'!G105 &gt; 0, 'Network Data'!Q105 &gt; 0), SUBSTITUTE('Network Data'!B105, " ", ".")&amp;"_R &lt; "&amp;SUBSTITUTE('Network Data'!Q105, ",","."),"")</f>
        <v/>
      </c>
      <c r="DD99" t="str">
        <f>IF(AND('Network Data'!$C$7 = 1, 'Network Data'!C105 = 0, 'Network Data'!D105 =1, 'Network Data'!G105 &gt; 0, 'Network Data'!R105 &gt; 0), SUBSTITUTE('Network Data'!B105, ",",".")&amp;"_U &gt; "&amp;SUBSTITUTE('Network Data'!R105, ",","."),"")</f>
        <v/>
      </c>
      <c r="DE99" t="str">
        <f>IF(AND('Network Data'!$C$7 = 1, 'Network Data'!C105 = 0, 'Network Data'!D105 =0, 'Network Data'!G105 &gt; 0, 'Network Data'!R105 &gt; 0), SUBSTITUTE('Network Data'!B105, ",",".")&amp;"_U &gt; "&amp;SUBSTITUTE('Network Data'!R105, ",","."),"")</f>
        <v/>
      </c>
      <c r="DF99" t="str">
        <f>IF(AND('Network Data'!$C$7 = 1, 'Network Data'!C105 = 0, 'Network Data'!D105 = 1, 'Network Data'!G105 &gt; 0, 'Network Data'!S105 &gt; 0), SUBSTITUTE('Network Data'!B105, ",",".")&amp;"_U &lt; "&amp;SUBSTITUTE('Network Data'!S105, ",","."),"")</f>
        <v/>
      </c>
      <c r="DG99" t="str">
        <f>IF(AND('Network Data'!$C$7 = 1, 'Network Data'!C105 = 0, 'Network Data'!D105 = 0, 'Network Data'!G105 &gt; 0, 'Network Data'!S105 &gt; 0), SUBSTITUTE('Network Data'!B105, ",",".")&amp;"_U &lt; "&amp;SUBSTITUTE('Network Data'!S105, ",","."),"")</f>
        <v/>
      </c>
      <c r="DJ99" t="str">
        <f>IF(AND('Network Data'!C105 = 0, 'Network Data'!E105 = 1,'Network Data'!G105 &gt; 0, 'Network Data'!H105 &gt; 0), SUBSTITUTE('Network Data'!B105, " ", ".")&amp;"_IN &gt; "&amp;SUBSTITUTE('Network Data'!H105,",","."), IF(AND('Network Data'!C105 = 1, 'Network Data'!E105 = 1,'Network Data'!G105 &gt; 0, 'Network Data'!H105 &gt; 0), SUBSTITUTE('Network Data'!B105, " ", ".")&amp;"NLNode_IN &gt; "&amp;SUBSTITUTE('Network Data'!H105,",","."), ""))</f>
        <v/>
      </c>
      <c r="DL99" t="str">
        <f>IF(AND('Network Data'!C105 = 0, 'Network Data'!E105 = 1,'Network Data'!G105 &gt; 0, 'Network Data'!I105 &gt; 0), SUBSTITUTE('Network Data'!B105, " ", ".")&amp;"_IN &lt; "&amp;SUBSTITUTE('Network Data'!I105,",","."), IF(AND('Network Data'!C105 = 1, 'Network Data'!E105 = 1,'Network Data'!G105 &gt; 0, 'Network Data'!H105 &gt; 0), SUBSTITUTE('Network Data'!B105, " ", ".")&amp;"NLNode_IN &lt; "&amp;SUBSTITUTE('Network Data'!I105,",","."), ""))</f>
        <v/>
      </c>
      <c r="DP99" t="str">
        <f>IF(AND('Network Data'!C105 = 0, 'Network Data'!F105 = 1,'Network Data'!G105 &gt; 0, 'Network Data'!J105 &gt; 0), SUBSTITUTE('Network Data'!B105, " ", ".")&amp;"_EX &gt; "&amp;SUBSTITUTE('Network Data'!J105,",","."), IF(AND('Network Data'!C105 = 1, 'Network Data'!F105 = 1,'Network Data'!G105 &gt; 0, 'Network Data'!J105 &gt; 0), SUBSTITUTE('Network Data'!B105, " ", ".")&amp;"NLNode_EX &gt; "&amp;SUBSTITUTE('Network Data'!J105,",","."), ""))</f>
        <v/>
      </c>
      <c r="DR99" t="str">
        <f>IF(AND('Network Data'!C105 = 0, 'Network Data'!F105 = 1,'Network Data'!G105 &gt; 0, 'Network Data'!K105 &gt; 0), SUBSTITUTE('Network Data'!B105, " ", ".")&amp;"_EX &lt; "&amp;SUBSTITUTE('Network Data'!K105,",","."), IF(AND('Network Data'!C105 = 1, 'Network Data'!F105 = 1,'Network Data'!G105 &gt; 0, 'Network Data'!K105 &gt; 0), SUBSTITUTE('Network Data'!B105, " ", ".")&amp;"NLNode_EX &lt; "&amp;SUBSTITUTE('Network Data'!K105,",","."), ""))</f>
        <v/>
      </c>
      <c r="DV99" t="str">
        <f>IF(AND('Network Data'!C105=0, 'Network Data'!D105=0, 'Network Data'!G105&gt;0, 'Network Data'!T105&gt;0), SUBSTITUTE('Network Data'!B105," ",".")&amp;"_AE &gt; "&amp;SUBSTITUTE('Network Data'!T105,",","."),"")</f>
        <v/>
      </c>
      <c r="DW99" t="str">
        <f>IF(AND('Network Data'!C105=0, 'Network Data'!D105=0, 'Network Data'!G105&gt;0, 'Network Data'!U105&gt;0), SUBSTITUTE('Network Data'!B105," ",".")&amp;"_AE &lt; "&amp;SUBSTITUTE('Network Data'!U105,",","."),"")</f>
        <v/>
      </c>
      <c r="EA99" t="str">
        <f>IF(AND('Network Data'!X105 &gt;0), 'Network Data'!X105, "")</f>
        <v/>
      </c>
      <c r="EB99" s="22"/>
      <c r="EC99" s="22"/>
      <c r="FD99"/>
      <c r="FE99"/>
      <c r="FF99"/>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row>
    <row r="100" spans="1:218" x14ac:dyDescent="0.3">
      <c r="A100" s="7">
        <v>95</v>
      </c>
      <c r="B100" t="str">
        <f>IF(AND('Network Data'!C106 = 0, 'Network Data'!G106 &gt;0), SUBSTITUTE('Network Data'!B106, " ", ""), IF(AND('Network Data'!C106 = 1, 'Network Data'!G106 &gt; 0), SUBSTITUTE('Network Data'!B106&amp;"NLNode", " ",""), ""))</f>
        <v/>
      </c>
      <c r="H100" s="98"/>
      <c r="AE100" t="str">
        <f>IF(AND('Network Data'!C106 = 0, 'Network Data'!G106 &gt;0), SUBSTITUTE('Network Data'!B106, " ", "")&amp;" = "&amp;SUBSTITUTE('Network Data'!G106, ",", "."), "")</f>
        <v/>
      </c>
      <c r="AF100" t="str">
        <f>IF(AND('Network Data'!C106 = 1, 'Network Data'!G106 &gt;0), SUBSTITUTE('Network Data'!B106, " ", "")&amp;"NLNode"&amp;" = "&amp;SUBSTITUTE('Network Data'!G106, ",", "."), "")</f>
        <v/>
      </c>
      <c r="AM100" t="str">
        <f>IF(AND('Network Data'!C106 = 0, 'Network Data'!G106 &gt; 0, 'Network Data'!E106 = 1), SUBSTITUTE('Network Data'!B106, " ", "")&amp;"Input", IF(AND('Network Data'!C106 = 1, 'Network Data'!G106 &gt; 0, 'Network Data'!E106 = 1), SUBSTITUTE('Network Data'!B106, " ", "")&amp;"NLNodeInput",""))</f>
        <v/>
      </c>
      <c r="AN100" t="str">
        <f>IF(AND('Network Data'!C106 = 0, 'Network Data'!G106 &gt; 0, 'Network Data'!F106 = 1), SUBSTITUTE('Network Data'!B106, " ", "")&amp;"Export", IF(AND('Network Data'!C106 = 1, 'Network Data'!G106 &gt; 0, 'Network Data'!F106 = 1), SUBSTITUTE('Network Data'!B106, " ", "")&amp;"NLNodeExport",""))</f>
        <v/>
      </c>
      <c r="AV100" t="str">
        <f>IF(AND('Network Data'!$C$6=1, 'Network Data'!C106 = 0, 'Network Data'!D106=1,'Network Data'!G106&gt;0,'Network Data'!E106=1), SUBSTITUTE('Network Data'!B106," ","")&amp;"_GPP"&amp;" = "&amp;"Flowto("&amp;SUBSTITUTE('Network Data'!B106," ","")&amp;")"&amp;" - "&amp;SUBSTITUTE('Network Data'!B106," ","")&amp;"_IN", IF(AND('Network Data'!$C$6=1, 'Network Data'!C106 = 0, 'Network Data'!D106=1,'Network Data'!G106&gt;0,'Network Data'!E106=0), SUBSTITUTE('Network Data'!B106," ","")&amp;"_GPP"&amp;" = "&amp;"Flowto("&amp;SUBSTITUTE('Network Data'!B106," ","")&amp;")", IF(OR('Network Data'!$C$6=1, 'Network Data'!$C$6=0), IF(AND('Network Data'!C106 = 0,'Network Data'!G106&gt;0,'Network Data'!E106=1), SUBSTITUTE('Network Data'!B106," ","")&amp;"_Q"&amp;" = "&amp;"Flowto("&amp;SUBSTITUTE('Network Data'!B106," ","")&amp;")"&amp;" - "&amp;SUBSTITUTE('Network Data'!B106," ","")&amp;"_IN", IF(AND('Network Data'!C106 = 0,'Network Data'!G106&gt;0,'Network Data'!E106=0), SUBSTITUTE('Network Data'!B106," ","")&amp;"_Q"&amp;" = "&amp;"Flowto("&amp;SUBSTITUTE('Network Data'!B106," ","")&amp;")","")))))</f>
        <v/>
      </c>
      <c r="AZ100" t="str">
        <f>IF(AND('Network Data'!$C$6=1,'Network Data'!$C$7=1,'Network Data'!C106 = 0,'Network Data'!D106 = 1,'Network Data'!G106&gt;0,'Network Data'!F106=1),SUBSTITUTE('Network Data'!B106," ","")&amp;"_NPP"&amp;" = Flowfrom("&amp;SUBSTITUTE('Network Data'!B106," ","")&amp;") - "&amp;SUBSTITUTE('Network Data'!B106," ","")&amp;"_R"&amp;" - "&amp;SUBSTITUTE('Network Data'!B106," ","")&amp;"_U"&amp;" - "&amp;SUBSTITUTE('Network Data'!B106," ","")&amp;"_EX", IF(AND('Network Data'!$C$6=1,'Network Data'!$C$7=0,'Network Data'!C106 = 0,'Network Data'!D106 = 1,'Network Data'!G106&gt;0,'Network Data'!F106=1),SUBSTITUTE('Network Data'!B106," ","")&amp;"_NPP"&amp;" = Flowfrom("&amp;SUBSTITUTE('Network Data'!B106," ","")&amp;") - "&amp;SUBSTITUTE('Network Data'!B106," ","")&amp;"_R - "&amp;SUBSTITUTE('Network Data'!B106," ","")&amp;"_EX", IF(AND('Network Data'!$C$6=0,'Network Data'!$C$7=1,'Network Data'!C106 = 0,'Network Data'!D106 = 1,'Network Data'!G106&gt;0,'Network Data'!F106=0),SUBSTITUTE('Network Data'!B106," ","")&amp;"_NPP"&amp;" = Flowfrom("&amp;SUBSTITUTE('Network Data'!B106," ","")&amp;") - "&amp;SUBSTITUTE('Network Data'!B106," ","")&amp;"_U - "&amp;SUBSTITUTE('Network Data'!B106," ","")&amp;"_EX", IF(AND('Network Data'!$C$6=1,'Network Data'!$C$7=0,'Network Data'!C106 = 0,'Network Data'!D106 = 1,'Network Data'!G106&gt;0,'Network Data'!F106=0),SUBSTITUTE('Network Data'!B106," ","")&amp;"_NPP"&amp;" = Flowfrom("&amp;SUBSTITUTE('Network Data'!B106," ","")&amp;") - "&amp;SUBSTITUTE('Network Data'!B106," ","")&amp;"_R", IF(AND('Network Data'!$C$6=0,'Network Data'!$C$7=0,'Network Data'!C106 = 0,'Network Data'!D106 = 1,'Network Data'!G106&gt;0,'Network Data'!F106=1),SUBSTITUTE('Network Data'!B106," ","")&amp;"_NPP"&amp;" = Flowfrom("&amp;SUBSTITUTE('Network Data'!B106," ","")&amp;") - "&amp;SUBSTITUTE('Network Data'!B106," ","")&amp;"_EX", IF(AND('Network Data'!$C$6=1,'Network Data'!$C$7=1,'Network Data'!C106 = 0,'Network Data'!D106 = 1,'Network Data'!G106&gt;0,'Network Data'!F106=0),SUBSTITUTE('Network Data'!B106," ","")&amp;"_NPP"&amp;" = Flowfrom("&amp;SUBSTITUTE('Network Data'!B106," ","")&amp;") - "&amp;SUBSTITUTE('Network Data'!B106," ","")&amp;"_R"&amp;" - "&amp;SUBSTITUTE('Network Data'!B106," ","")&amp;"_U", IF(AND('Network Data'!$C$6=0,'Network Data'!$C$7=0,'Network Data'!C106 = 0,'Network Data'!D106 = 1,'Network Data'!G106&gt;0,'Network Data'!F106=0),SUBSTITUTE('Network Data'!B106," ","")&amp;"_NPP"&amp;" = Flowfrom("&amp;SUBSTITUTE('Network Data'!B106," ","")&amp;") ", IF(AND('Network Data'!$C$6=1,'Network Data'!$C$7=1,'Network Data'!C106 = 0,'Network Data'!D106 = 0,'Network Data'!G106&gt;0,'Network Data'!F106=1),SUBSTITUTE('Network Data'!B106," ","")&amp;"_P"&amp;" = Flowfrom("&amp;SUBSTITUTE('Network Data'!B106," ","")&amp;") - "&amp;SUBSTITUTE('Network Data'!B106," ","")&amp;"_R"&amp;" - "&amp;SUBSTITUTE('Network Data'!B106," ","")&amp;"_U"&amp;" - "&amp;SUBSTITUTE('Network Data'!B106," ","")&amp;"_EX", IF(AND('Network Data'!$C$6=1,'Network Data'!$C$7=0,'Network Data'!C106 = 0,'Network Data'!D106 = 0,'Network Data'!G106&gt;0,'Network Data'!F106=1),SUBSTITUTE('Network Data'!B106," ","")&amp;"_P"&amp;" = Flowfrom("&amp;SUBSTITUTE('Network Data'!B106," ","")&amp;") - "&amp;SUBSTITUTE('Network Data'!B106," ","")&amp;"_R - "&amp;SUBSTITUTE('Network Data'!B106," ","")&amp;"_EX", IF(AND('Network Data'!$C$6=0,'Network Data'!$C$7=1,'Network Data'!C106 = 0,'Network Data'!D106 = 0,'Network Data'!G106&gt;0,'Network Data'!F106=0),SUBSTITUTE('Network Data'!B106," ","")&amp;"_P"&amp;" = Flowfrom("&amp;SUBSTITUTE('Network Data'!B106," ","")&amp;") - "&amp;SUBSTITUTE('Network Data'!B106," ","")&amp;"_U - "&amp;SUBSTITUTE('Network Data'!B106," ","")&amp;"_EX", IF(AND('Network Data'!$C$6=1,'Network Data'!$C$7=0,'Network Data'!C106 = 0,'Network Data'!D106 = 0,'Network Data'!G106&gt;0,'Network Data'!F106=0),SUBSTITUTE('Network Data'!B106," ","")&amp;"_P"&amp;" = Flowfrom("&amp;SUBSTITUTE('Network Data'!B106," ","")&amp;") - "&amp;SUBSTITUTE('Network Data'!B106," ","")&amp;"_R", IF(AND('Network Data'!$C$6=0,'Network Data'!$C$7=0,'Network Data'!C106 = 0,'Network Data'!D106 = 0,'Network Data'!G106&gt;0,'Network Data'!F106=1),SUBSTITUTE('Network Data'!B106," ","")&amp;"_P"&amp;" = Flowfrom("&amp;SUBSTITUTE('Network Data'!B106," ","")&amp;") - "&amp;SUBSTITUTE('Network Data'!B106," ","")&amp;"_EX", IF(AND('Network Data'!$C$6=1,'Network Data'!$C$7=1,'Network Data'!C106 = 0,'Network Data'!D106 = 0,'Network Data'!G106&gt;0,'Network Data'!F106=0),SUBSTITUTE('Network Data'!B106," ","")&amp;"_P"&amp;" = Flowfrom("&amp;SUBSTITUTE('Network Data'!B106," ","")&amp;") - "&amp;SUBSTITUTE('Network Data'!B106," ","")&amp;"_R"&amp;" - "&amp;SUBSTITUTE('Network Data'!B106," ","")&amp;"_U", IF(AND('Network Data'!$C$6=0,'Network Data'!$C$7=0,'Network Data'!C106 = 0,'Network Data'!D106 = 0,'Network Data'!G106&gt;0,'Network Data'!F106=0),SUBSTITUTE('Network Data'!B106," ","")&amp;"_P"&amp;" = Flowfrom("&amp;SUBSTITUTE('Network Data'!B106," ","")&amp;") ", ""))))))))))))))</f>
        <v/>
      </c>
      <c r="BD100" t="str">
        <f>IF(AND('Network Data'!$C$6=1,'Network Data'!$C$7=1,'Network Data'!C106 = 0, 'Network Data'!D106=1,'Network Data'!F106=1,'Network Data'!G106&gt;0), SUBSTITUTE('Network Data'!B106," ","")&amp;"_U"&amp;" = Flowto("&amp;SUBSTITUTE('Network Data'!B106," ","")&amp;") - "&amp;SUBSTITUTE('Network Data'!B106," ","")&amp;"_NPP"&amp;" - "&amp;SUBSTITUTE('Network Data'!B106," ","")&amp;"_R"&amp;" - "&amp;SUBSTITUTE('Network Data'!B106," ","")&amp;"_EX", IF(AND('Network Data'!$C$6=0,'Network Data'!$C$7=1,'Network Data'!C106 = 0, 'Network Data'!D106=1,'Network Data'!F106=1,'Network Data'!G106&gt;0), SUBSTITUTE('Network Data'!B106," ","")&amp;"_U"&amp;" = Flowto("&amp;SUBSTITUTE('Network Data'!B106," ","")&amp;") - "&amp;SUBSTITUTE('Network Data'!B106," ","")&amp;"_P"&amp;" - "&amp;SUBSTITUTE('Network Data'!B106," ","")&amp;"_EX", IF(AND('Network Data'!$C$6=0,'Network Data'!$C$7=1,'Network Data'!C106 = 0, 'Network Data'!D106=1,'Network Data'!F106=0,'Network Data'!G106&gt;0), SUBSTITUTE('Network Data'!B106," ","")&amp;"_U"&amp;" = Flowto("&amp;SUBSTITUTE('Network Data'!B106," ","")&amp;") - "&amp;SUBSTITUTE('Network Data'!B106," ","")&amp;"_P",IF(AND('Network Data'!$C$6=1,'Network Data'!$C$7=1,'Network Data'!C106 = 0, 'Network Data'!D106=0,'Network Data'!F106=1,'Network Data'!G106&gt;0), SUBSTITUTE('Network Data'!B106," ","")&amp;"_U"&amp;" = Flowto("&amp;SUBSTITUTE('Network Data'!B106," ","")&amp;") - "&amp;SUBSTITUTE('Network Data'!B106," ","")&amp;"_P"&amp;" - "&amp;SUBSTITUTE('Network Data'!B106," ","")&amp;"_R"&amp;" - "&amp;SUBSTITUTE('Network Data'!B106," ","")&amp;"_EX", IF(AND('Network Data'!$C$6=0,'Network Data'!$C$7=1,'Network Data'!C106 = 0, 'Network Data'!D106=0,'Network Data'!F106=1,'Network Data'!G106&gt;0), SUBSTITUTE('Network Data'!B106," ","")&amp;"_U"&amp;" = Flowto("&amp;SUBSTITUTE('Network Data'!B106," ","")&amp;") - "&amp;SUBSTITUTE('Network Data'!B106," ","")&amp;"_P"&amp;" - "&amp;SUBSTITUTE('Network Data'!B106," ","")&amp;"_EX", IF(AND('Network Data'!$C$6=0,'Network Data'!$C$7=1,'Network Data'!C106 = 0, 'Network Data'!D106=0,'Network Data'!F106=0,'Network Data'!G106&gt;0), SUBSTITUTE('Network Data'!B106," ","")&amp;"_U"&amp;" = Flowto("&amp;SUBSTITUTE('Network Data'!B106," ","")&amp;") - "&amp;SUBSTITUTE('Network Data'!B106," ","")&amp;"_P",IF(AND('Network Data'!$C$6=1,'Network Data'!$C$7=1,'Network Data'!C106 = 0, 'Network Data'!D106=0,'Network Data'!F106=0,'Network Data'!G106&gt;0), SUBSTITUTE('Network Data'!B106," ","")&amp;"_U"&amp;" = Flowto("&amp;SUBSTITUTE('Network Data'!B106," ","")&amp;") - "&amp;SUBSTITUTE('Network Data'!B106," ","")&amp;"_P - "&amp;SUBSTITUTE('Network Data'!B106," ","")&amp;"_R","")))))))</f>
        <v/>
      </c>
      <c r="BH100" t="str">
        <f>IF(AND('Network Data'!$C$6 = 1, 'Network Data'!C106 = 0, 'Network Data'!D106 = 0,'Network Data'!G106 &gt; 0, 'Network Data'!T106 &gt; 0),SUBSTITUTE('Network Data'!B106," ","")&amp;"_AE"&amp;" = "&amp;SUBSTITUTE('Network Data'!B106," ","")&amp;"_P"&amp;" + "&amp;SUBSTITUTE('Network Data'!B106," ","")&amp;"_R", IF(AND('Network Data'!$C$6 = 0, 'Network Data'!C106 = 0, 'Network Data'!D106 = 0,'Network Data'!G106 &gt; 0, 'Network Data'!T106 &gt; 0),SUBSTITUTE('Network Data'!B106," ","")&amp;" = "&amp;SUBSTITUTE('Network Data'!B106," ","")&amp;"_P",IF(AND('Network Data'!$C$6 = 1, 'Network Data'!C106 = 0, 'Network Data'!D106 = 0,'Network Data'!G106 &gt; 0, 'Network Data'!U106 &gt; 0),SUBSTITUTE('Network Data'!B106," ","")&amp;"_AE"&amp;" = "&amp;SUBSTITUTE('Network Data'!B106," ","")&amp;"_P"&amp;" + "&amp;SUBSTITUTE('Network Data'!B106," ","")&amp;"_R", IF(AND('Network Data'!$C$6 = 0, 'Network Data'!C106 = 0, 'Network Data'!D106 = 0,'Network Data'!G106 &gt; 0, 'Network Data'!U106 &gt; 0),SUBSTITUTE('Network Data'!B106," ","")&amp;" = "&amp;SUBSTITUTE('Network Data'!B106," ","")&amp;"_P",""))))</f>
        <v/>
      </c>
      <c r="BL100" t="str">
        <f xml:space="preserve"> IF('Network Data'!W106 &gt; 0, 'Network Data'!W106, "")</f>
        <v/>
      </c>
      <c r="BR100" t="str">
        <f>IF('Network Data'!V106&gt;0,SUBSTITUTE('Network Data'!V106, ",",""),"")</f>
        <v/>
      </c>
      <c r="BZ100" t="str">
        <f>IF(AND('Network Data'!$C$6=1,'Network Data'!C106=0,'Network Data'!D106=1,'Network Data'!G106&gt;0),SUBSTITUTE('Network Data'!B106," ","")&amp;"_GPP: CO2 -&gt; "&amp;SUBSTITUTE('Network Data'!B106," ",""),"")</f>
        <v/>
      </c>
      <c r="CB100" s="98"/>
      <c r="CD100" t="str">
        <f>IF(AND('Network Data'!$C$6 = 1,'Network Data'!C106 = 0, 'Network Data'!D106 = 1, 'Network Data'!G106 &gt; 0), SUBSTITUTE('Network Data'!B106, " ", "")&amp;"_R: "&amp;SUBSTITUTE('Network Data'!B106, " ", "")&amp;" -&gt; CO2", "")</f>
        <v/>
      </c>
      <c r="CE100" t="str">
        <f>IF(AND('Network Data'!$C$6 = 1,'Network Data'!C106 = 0, 'Network Data'!D106 = 0, 'Network Data'!G106 &gt; 0), SUBSTITUTE('Network Data'!B106, " ", "")&amp;"_R: "&amp;SUBSTITUTE('Network Data'!B106, " ", "")&amp;" -&gt; CO2", "")</f>
        <v/>
      </c>
      <c r="CG100" s="98"/>
      <c r="CI100" t="str">
        <f>IF(AND('Network Data'!C106 = 1, 'Network Data'!E106 = 1, 'Network Data'!G106 &gt; 0), SUBSTITUTE('Network Data'!B106, " ", "")&amp;"NLNode_IN: "&amp;SUBSTITUTE('Network Data'!B106, " ", "")&amp;"NLNodeInput -&gt; "&amp;SUBSTITUTE('Network Data'!B106, ",", "")&amp;"NLNode", IF(AND('Network Data'!C106 = 0, 'Network Data'!E106 = 1, 'Network Data'!G106 &gt; 0), SUBSTITUTE('Network Data'!B106, " ", "")&amp;"_IN: "&amp;SUBSTITUTE('Network Data'!B106, " ", "")&amp;"Input -&gt; "&amp;SUBSTITUTE('Network Data'!B106, ",", ""),""))</f>
        <v/>
      </c>
      <c r="CK100" s="98"/>
      <c r="CM100" t="str">
        <f>IF(AND('Network Data'!C106 = 1, 'Network Data'!F106 = 1, 'Network Data'!G106 &gt; 0), SUBSTITUTE('Network Data'!B106, " ", "")&amp;"NLNode_EX: "&amp;SUBSTITUTE('Network Data'!B106, " ", "")&amp;"NLNode -&gt; "&amp;SUBSTITUTE('Network Data'!B106, ",", "")&amp;"NLNodeExport", IF(AND('Network Data'!C106 = 0, 'Network Data'!F106 = 1, 'Network Data'!G106 &gt; 0), SUBSTITUTE('Network Data'!B106, " ", "")&amp;"_EX: "&amp;SUBSTITUTE('Network Data'!B106, " ", "")&amp;" -&gt; "&amp;SUBSTITUTE('Network Data'!B106, ",", "")&amp;"Export",""))</f>
        <v/>
      </c>
      <c r="CP100" t="str">
        <f>IF(AND('Network Data'!$C$6=1, 'Network Data'!C106=0,'Network Data'!D106=1,'Network Data'!G106&gt;0, 'Network Data'!L106&gt;0), SUBSTITUTE('Network Data'!B106," ",".")&amp;"_GPP &gt; "&amp;SUBSTITUTE('Network Data'!L106," ","."), IF(AND('Network Data'!$C$6=1, 'Network Data'!C106=0,'Network Data'!D106=0,'Network Data'!G106&gt;0, 'Network Data'!L106&gt;0), SUBSTITUTE('Network Data'!B106," ",".")&amp;"Q &gt; "&amp;SUBSTITUTE('Network Data'!L106," ","."), IF(AND('Network Data'!$C$6=0, 'Network Data'!C106=0,'Network Data'!D106=0,'Network Data'!G106&gt;0, 'Network Data'!L106&gt;0), SUBSTITUTE('Network Data'!B106," ",".")&amp;"Q &gt; "&amp;SUBSTITUTE('Network Data'!L106," ","."),"")))</f>
        <v/>
      </c>
      <c r="CQ100" t="str">
        <f>IF(AND('Network Data'!$C$6=1, 'Network Data'!C106=0,'Network Data'!D106=0,'Network Data'!G106&gt;0, 'Network Data'!L106&gt;0), SUBSTITUTE('Network Data'!B106," ",".")&amp;"Q &gt; "&amp;SUBSTITUTE('Network Data'!L106," ","."), IF(AND('Network Data'!$C$6=0, 'Network Data'!C106=0,'Network Data'!D106=0,'Network Data'!G106&gt;0, 'Network Data'!L106&gt;0), SUBSTITUTE('Network Data'!B106," ",".")&amp;"Q &gt; "&amp;SUBSTITUTE('Network Data'!L106," ","."),""))</f>
        <v/>
      </c>
      <c r="CR100" t="str">
        <f>IF(AND('Network Data'!$C$6=1, 'Network Data'!C106=0,'Network Data'!D106=1,'Network Data'!G106&gt;0, 'Network Data'!M106&gt;0), SUBSTITUTE('Network Data'!B106," ",".")&amp;"_GPP &lt; "&amp;SUBSTITUTE('Network Data'!M106," ","."),"")</f>
        <v/>
      </c>
      <c r="CS100" t="str">
        <f>IF(AND('Network Data'!$C$6=1, 'Network Data'!C106=0,'Network Data'!D106=0,'Network Data'!G106&gt;0, 'Network Data'!M106&gt;0), SUBSTITUTE('Network Data'!B106," ",".")&amp;"Q &lt; "&amp;SUBSTITUTE('Network Data'!M106," ","."),IF(AND('Network Data'!$C$6=0, 'Network Data'!C106=0,'Network Data'!D106=0,'Network Data'!G106&gt;0, 'Network Data'!M106&gt;0), SUBSTITUTE('Network Data'!B106," ",".")&amp;"Q &lt; "&amp;SUBSTITUTE('Network Data'!M106," ","."),""))</f>
        <v/>
      </c>
      <c r="CT100" t="str">
        <f>IF('Network Data'!M106&lt;'Network Data'!L106, "Warning, incompatible constraint", "" )</f>
        <v/>
      </c>
      <c r="CU100" t="str">
        <f>IF(AND('Network Data'!$C$6=1, 'Network Data'!C106 = 0, 'Network Data'!D106 = 1, 'Network Data'!G106 &gt; 0, 'Network Data'!N106&gt;0), SUBSTITUTE('Network Data'!B106, " ", ".")&amp;"_NPP"&amp;" &gt; "&amp;SUBSTITUTE('Network Data'!N106, ",","."), "")</f>
        <v/>
      </c>
      <c r="CV100" t="str">
        <f>IF(AND('Network Data'!$C$6=1, 'Network Data'!C106 = 0, 'Network Data'!D106 = 0, 'Network Data'!G106 &gt; 0, 'Network Data'!N106&gt;0), SUBSTITUTE('Network Data'!B106, " ", ".")&amp;"_P"&amp;" &gt; "&amp;SUBSTITUTE('Network Data'!N106, ",","."), IF(AND('Network Data'!$C$6=0, 'Network Data'!C106 = 0, 'Network Data'!G106 &gt; 0, 'Network Data'!N106&gt;0), SUBSTITUTE('Network Data'!B106, " ", ".")&amp;"_P"&amp;" &gt; "&amp;SUBSTITUTE('Network Data'!N106, ",","."),""))</f>
        <v/>
      </c>
      <c r="CW100" t="str">
        <f>IF(AND('Network Data'!$C$6=1, 'Network Data'!C106 = 0, 'Network Data'!D106 = 1, 'Network Data'!G106 &gt; 0, 'Network Data'!O106&gt;0), SUBSTITUTE('Network Data'!B106, " ", ".")&amp;"_NPP"&amp;" &lt; "&amp;SUBSTITUTE('Network Data'!O106, ",","."), "")</f>
        <v/>
      </c>
      <c r="CX100" t="str">
        <f>IF(AND('Network Data'!$C$6=1, 'Network Data'!C106 = 0, 'Network Data'!D106 = 0, 'Network Data'!G106 &gt; 0, 'Network Data'!O106&gt;0), SUBSTITUTE('Network Data'!B106, " ", ".")&amp;"_P"&amp;" &lt; "&amp;SUBSTITUTE('Network Data'!O106, ",","."), IF(AND('Network Data'!$C$6=0, 'Network Data'!C106 = 0, 'Network Data'!G106 &gt; 0, 'Network Data'!O106&gt;0), SUBSTITUTE('Network Data'!B106, " ", ".")&amp;"_P"&amp;" &lt; "&amp;SUBSTITUTE('Network Data'!O106, ",","."),""))</f>
        <v/>
      </c>
      <c r="CY100" t="str">
        <f>IF('Network Data'!O106&lt;'Network Data'!N106, "Warning, incompatible constraint", "" )</f>
        <v/>
      </c>
      <c r="CZ100" t="str">
        <f>IF(AND('Network Data'!$C$6 = 1, 'Network Data'!C106 = 0, 'Network Data'!D106 = 1, 'Network Data'!G106 &gt; 0, 'Network Data'!P106 &gt; 0), SUBSTITUTE('Network Data'!B106, " ", ".")&amp;"_R &gt; "&amp;SUBSTITUTE('Network Data'!P106, ",","."),"")</f>
        <v/>
      </c>
      <c r="DA100" t="str">
        <f>IF(AND('Network Data'!$C$6 = 1, 'Network Data'!C106 = 0, 'Network Data'!D106 = 0, 'Network Data'!G106 &gt; 0, 'Network Data'!P106 &gt; 0), SUBSTITUTE('Network Data'!B106, " ", ".")&amp;"_R &gt; "&amp;SUBSTITUTE('Network Data'!P106, ",","."),"")</f>
        <v/>
      </c>
      <c r="DB100" t="str">
        <f>IF(AND('Network Data'!$C$6 = 1, 'Network Data'!C106 = 0, 'Network Data'!D106 = 1, 'Network Data'!G106 &gt; 0, 'Network Data'!Q106 &gt; 0), SUBSTITUTE('Network Data'!B106, " ", ".")&amp;"_R &lt; "&amp;SUBSTITUTE('Network Data'!Q106, ",","."),"")</f>
        <v/>
      </c>
      <c r="DC100" t="str">
        <f>IF(AND('Network Data'!$C$6 = 1, 'Network Data'!C106 = 0, 'Network Data'!D106 = 0, 'Network Data'!G106 &gt; 0, 'Network Data'!Q106 &gt; 0), SUBSTITUTE('Network Data'!B106, " ", ".")&amp;"_R &lt; "&amp;SUBSTITUTE('Network Data'!Q106, ",","."),"")</f>
        <v/>
      </c>
      <c r="DD100" t="str">
        <f>IF(AND('Network Data'!$C$7 = 1, 'Network Data'!C106 = 0, 'Network Data'!D106 =1, 'Network Data'!G106 &gt; 0, 'Network Data'!R106 &gt; 0), SUBSTITUTE('Network Data'!B106, ",",".")&amp;"_U &gt; "&amp;SUBSTITUTE('Network Data'!R106, ",","."),"")</f>
        <v/>
      </c>
      <c r="DE100" t="str">
        <f>IF(AND('Network Data'!$C$7 = 1, 'Network Data'!C106 = 0, 'Network Data'!D106 =0, 'Network Data'!G106 &gt; 0, 'Network Data'!R106 &gt; 0), SUBSTITUTE('Network Data'!B106, ",",".")&amp;"_U &gt; "&amp;SUBSTITUTE('Network Data'!R106, ",","."),"")</f>
        <v/>
      </c>
      <c r="DF100" t="str">
        <f>IF(AND('Network Data'!$C$7 = 1, 'Network Data'!C106 = 0, 'Network Data'!D106 = 1, 'Network Data'!G106 &gt; 0, 'Network Data'!S106 &gt; 0), SUBSTITUTE('Network Data'!B106, ",",".")&amp;"_U &lt; "&amp;SUBSTITUTE('Network Data'!S106, ",","."),"")</f>
        <v/>
      </c>
      <c r="DG100" t="str">
        <f>IF(AND('Network Data'!$C$7 = 1, 'Network Data'!C106 = 0, 'Network Data'!D106 = 0, 'Network Data'!G106 &gt; 0, 'Network Data'!S106 &gt; 0), SUBSTITUTE('Network Data'!B106, ",",".")&amp;"_U &lt; "&amp;SUBSTITUTE('Network Data'!S106, ",","."),"")</f>
        <v/>
      </c>
      <c r="DJ100" t="str">
        <f>IF(AND('Network Data'!C106 = 0, 'Network Data'!E106 = 1,'Network Data'!G106 &gt; 0, 'Network Data'!H106 &gt; 0), SUBSTITUTE('Network Data'!B106, " ", ".")&amp;"_IN &gt; "&amp;SUBSTITUTE('Network Data'!H106,",","."), IF(AND('Network Data'!C106 = 1, 'Network Data'!E106 = 1,'Network Data'!G106 &gt; 0, 'Network Data'!H106 &gt; 0), SUBSTITUTE('Network Data'!B106, " ", ".")&amp;"NLNode_IN &gt; "&amp;SUBSTITUTE('Network Data'!H106,",","."), ""))</f>
        <v/>
      </c>
      <c r="DL100" t="str">
        <f>IF(AND('Network Data'!C106 = 0, 'Network Data'!E106 = 1,'Network Data'!G106 &gt; 0, 'Network Data'!I106 &gt; 0), SUBSTITUTE('Network Data'!B106, " ", ".")&amp;"_IN &lt; "&amp;SUBSTITUTE('Network Data'!I106,",","."), IF(AND('Network Data'!C106 = 1, 'Network Data'!E106 = 1,'Network Data'!G106 &gt; 0, 'Network Data'!H106 &gt; 0), SUBSTITUTE('Network Data'!B106, " ", ".")&amp;"NLNode_IN &lt; "&amp;SUBSTITUTE('Network Data'!I106,",","."), ""))</f>
        <v/>
      </c>
      <c r="DP100" t="str">
        <f>IF(AND('Network Data'!C106 = 0, 'Network Data'!F106 = 1,'Network Data'!G106 &gt; 0, 'Network Data'!J106 &gt; 0), SUBSTITUTE('Network Data'!B106, " ", ".")&amp;"_EX &gt; "&amp;SUBSTITUTE('Network Data'!J106,",","."), IF(AND('Network Data'!C106 = 1, 'Network Data'!F106 = 1,'Network Data'!G106 &gt; 0, 'Network Data'!J106 &gt; 0), SUBSTITUTE('Network Data'!B106, " ", ".")&amp;"NLNode_EX &gt; "&amp;SUBSTITUTE('Network Data'!J106,",","."), ""))</f>
        <v/>
      </c>
      <c r="DR100" t="str">
        <f>IF(AND('Network Data'!C106 = 0, 'Network Data'!F106 = 1,'Network Data'!G106 &gt; 0, 'Network Data'!K106 &gt; 0), SUBSTITUTE('Network Data'!B106, " ", ".")&amp;"_EX &lt; "&amp;SUBSTITUTE('Network Data'!K106,",","."), IF(AND('Network Data'!C106 = 1, 'Network Data'!F106 = 1,'Network Data'!G106 &gt; 0, 'Network Data'!K106 &gt; 0), SUBSTITUTE('Network Data'!B106, " ", ".")&amp;"NLNode_EX &lt; "&amp;SUBSTITUTE('Network Data'!K106,",","."), ""))</f>
        <v/>
      </c>
      <c r="DV100" t="str">
        <f>IF(AND('Network Data'!C106=0, 'Network Data'!D106=0, 'Network Data'!G106&gt;0, 'Network Data'!T106&gt;0), SUBSTITUTE('Network Data'!B106," ",".")&amp;"_AE &gt; "&amp;SUBSTITUTE('Network Data'!T106,",","."),"")</f>
        <v/>
      </c>
      <c r="DW100" t="str">
        <f>IF(AND('Network Data'!C106=0, 'Network Data'!D106=0, 'Network Data'!G106&gt;0, 'Network Data'!U106&gt;0), SUBSTITUTE('Network Data'!B106," ",".")&amp;"_AE &lt; "&amp;SUBSTITUTE('Network Data'!U106,",","."),"")</f>
        <v/>
      </c>
      <c r="EA100" t="str">
        <f>IF(AND('Network Data'!X106 &gt;0), 'Network Data'!X106, "")</f>
        <v/>
      </c>
      <c r="EB100" s="22"/>
      <c r="EC100" s="22"/>
      <c r="FD100"/>
      <c r="FE100"/>
      <c r="FF100"/>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row>
    <row r="101" spans="1:218" x14ac:dyDescent="0.3">
      <c r="A101" s="7">
        <v>96</v>
      </c>
      <c r="B101" t="str">
        <f>IF(AND('Network Data'!C107 = 0, 'Network Data'!G107 &gt;0), SUBSTITUTE('Network Data'!B107, " ", ""), IF(AND('Network Data'!C107 = 1, 'Network Data'!G107 &gt; 0), SUBSTITUTE('Network Data'!B107&amp;"NLNode", " ",""), ""))</f>
        <v/>
      </c>
      <c r="H101" s="98"/>
      <c r="AE101" t="str">
        <f>IF(AND('Network Data'!C107 = 0, 'Network Data'!G107 &gt;0), SUBSTITUTE('Network Data'!B107, " ", "")&amp;" = "&amp;SUBSTITUTE('Network Data'!G107, ",", "."), "")</f>
        <v/>
      </c>
      <c r="AF101" t="str">
        <f>IF(AND('Network Data'!C107 = 1, 'Network Data'!G107 &gt;0), SUBSTITUTE('Network Data'!B107, " ", "")&amp;"NLNode"&amp;" = "&amp;SUBSTITUTE('Network Data'!G107, ",", "."), "")</f>
        <v/>
      </c>
      <c r="AM101" t="str">
        <f>IF(AND('Network Data'!C107 = 0, 'Network Data'!G107 &gt; 0, 'Network Data'!E107 = 1), SUBSTITUTE('Network Data'!B107, " ", "")&amp;"Input", IF(AND('Network Data'!C107 = 1, 'Network Data'!G107 &gt; 0, 'Network Data'!E107 = 1), SUBSTITUTE('Network Data'!B107, " ", "")&amp;"NLNodeInput",""))</f>
        <v/>
      </c>
      <c r="AN101" t="str">
        <f>IF(AND('Network Data'!C107 = 0, 'Network Data'!G107 &gt; 0, 'Network Data'!F107 = 1), SUBSTITUTE('Network Data'!B107, " ", "")&amp;"Export", IF(AND('Network Data'!C107 = 1, 'Network Data'!G107 &gt; 0, 'Network Data'!F107 = 1), SUBSTITUTE('Network Data'!B107, " ", "")&amp;"NLNodeExport",""))</f>
        <v/>
      </c>
      <c r="AV101" t="str">
        <f>IF(AND('Network Data'!$C$6=1, 'Network Data'!C107 = 0, 'Network Data'!D107=1,'Network Data'!G107&gt;0,'Network Data'!E107=1), SUBSTITUTE('Network Data'!B107," ","")&amp;"_GPP"&amp;" = "&amp;"Flowto("&amp;SUBSTITUTE('Network Data'!B107," ","")&amp;")"&amp;" - "&amp;SUBSTITUTE('Network Data'!B107," ","")&amp;"_IN", IF(AND('Network Data'!$C$6=1, 'Network Data'!C107 = 0, 'Network Data'!D107=1,'Network Data'!G107&gt;0,'Network Data'!E107=0), SUBSTITUTE('Network Data'!B107," ","")&amp;"_GPP"&amp;" = "&amp;"Flowto("&amp;SUBSTITUTE('Network Data'!B107," ","")&amp;")", IF(OR('Network Data'!$C$6=1, 'Network Data'!$C$6=0), IF(AND('Network Data'!C107 = 0,'Network Data'!G107&gt;0,'Network Data'!E107=1), SUBSTITUTE('Network Data'!B107," ","")&amp;"_Q"&amp;" = "&amp;"Flowto("&amp;SUBSTITUTE('Network Data'!B107," ","")&amp;")"&amp;" - "&amp;SUBSTITUTE('Network Data'!B107," ","")&amp;"_IN", IF(AND('Network Data'!C107 = 0,'Network Data'!G107&gt;0,'Network Data'!E107=0), SUBSTITUTE('Network Data'!B107," ","")&amp;"_Q"&amp;" = "&amp;"Flowto("&amp;SUBSTITUTE('Network Data'!B107," ","")&amp;")","")))))</f>
        <v/>
      </c>
      <c r="AZ101" t="str">
        <f>IF(AND('Network Data'!$C$6=1,'Network Data'!$C$7=1,'Network Data'!C107 = 0,'Network Data'!D107 = 1,'Network Data'!G107&gt;0,'Network Data'!F107=1),SUBSTITUTE('Network Data'!B107," ","")&amp;"_NPP"&amp;" = Flowfrom("&amp;SUBSTITUTE('Network Data'!B107," ","")&amp;") - "&amp;SUBSTITUTE('Network Data'!B107," ","")&amp;"_R"&amp;" - "&amp;SUBSTITUTE('Network Data'!B107," ","")&amp;"_U"&amp;" - "&amp;SUBSTITUTE('Network Data'!B107," ","")&amp;"_EX", IF(AND('Network Data'!$C$6=1,'Network Data'!$C$7=0,'Network Data'!C107 = 0,'Network Data'!D107 = 1,'Network Data'!G107&gt;0,'Network Data'!F107=1),SUBSTITUTE('Network Data'!B107," ","")&amp;"_NPP"&amp;" = Flowfrom("&amp;SUBSTITUTE('Network Data'!B107," ","")&amp;") - "&amp;SUBSTITUTE('Network Data'!B107," ","")&amp;"_R - "&amp;SUBSTITUTE('Network Data'!B107," ","")&amp;"_EX", IF(AND('Network Data'!$C$6=0,'Network Data'!$C$7=1,'Network Data'!C107 = 0,'Network Data'!D107 = 1,'Network Data'!G107&gt;0,'Network Data'!F107=0),SUBSTITUTE('Network Data'!B107," ","")&amp;"_NPP"&amp;" = Flowfrom("&amp;SUBSTITUTE('Network Data'!B107," ","")&amp;") - "&amp;SUBSTITUTE('Network Data'!B107," ","")&amp;"_U - "&amp;SUBSTITUTE('Network Data'!B107," ","")&amp;"_EX", IF(AND('Network Data'!$C$6=1,'Network Data'!$C$7=0,'Network Data'!C107 = 0,'Network Data'!D107 = 1,'Network Data'!G107&gt;0,'Network Data'!F107=0),SUBSTITUTE('Network Data'!B107," ","")&amp;"_NPP"&amp;" = Flowfrom("&amp;SUBSTITUTE('Network Data'!B107," ","")&amp;") - "&amp;SUBSTITUTE('Network Data'!B107," ","")&amp;"_R", IF(AND('Network Data'!$C$6=0,'Network Data'!$C$7=0,'Network Data'!C107 = 0,'Network Data'!D107 = 1,'Network Data'!G107&gt;0,'Network Data'!F107=1),SUBSTITUTE('Network Data'!B107," ","")&amp;"_NPP"&amp;" = Flowfrom("&amp;SUBSTITUTE('Network Data'!B107," ","")&amp;") - "&amp;SUBSTITUTE('Network Data'!B107," ","")&amp;"_EX", IF(AND('Network Data'!$C$6=1,'Network Data'!$C$7=1,'Network Data'!C107 = 0,'Network Data'!D107 = 1,'Network Data'!G107&gt;0,'Network Data'!F107=0),SUBSTITUTE('Network Data'!B107," ","")&amp;"_NPP"&amp;" = Flowfrom("&amp;SUBSTITUTE('Network Data'!B107," ","")&amp;") - "&amp;SUBSTITUTE('Network Data'!B107," ","")&amp;"_R"&amp;" - "&amp;SUBSTITUTE('Network Data'!B107," ","")&amp;"_U", IF(AND('Network Data'!$C$6=0,'Network Data'!$C$7=0,'Network Data'!C107 = 0,'Network Data'!D107 = 1,'Network Data'!G107&gt;0,'Network Data'!F107=0),SUBSTITUTE('Network Data'!B107," ","")&amp;"_NPP"&amp;" = Flowfrom("&amp;SUBSTITUTE('Network Data'!B107," ","")&amp;") ", IF(AND('Network Data'!$C$6=1,'Network Data'!$C$7=1,'Network Data'!C107 = 0,'Network Data'!D107 = 0,'Network Data'!G107&gt;0,'Network Data'!F107=1),SUBSTITUTE('Network Data'!B107," ","")&amp;"_P"&amp;" = Flowfrom("&amp;SUBSTITUTE('Network Data'!B107," ","")&amp;") - "&amp;SUBSTITUTE('Network Data'!B107," ","")&amp;"_R"&amp;" - "&amp;SUBSTITUTE('Network Data'!B107," ","")&amp;"_U"&amp;" - "&amp;SUBSTITUTE('Network Data'!B107," ","")&amp;"_EX", IF(AND('Network Data'!$C$6=1,'Network Data'!$C$7=0,'Network Data'!C107 = 0,'Network Data'!D107 = 0,'Network Data'!G107&gt;0,'Network Data'!F107=1),SUBSTITUTE('Network Data'!B107," ","")&amp;"_P"&amp;" = Flowfrom("&amp;SUBSTITUTE('Network Data'!B107," ","")&amp;") - "&amp;SUBSTITUTE('Network Data'!B107," ","")&amp;"_R - "&amp;SUBSTITUTE('Network Data'!B107," ","")&amp;"_EX", IF(AND('Network Data'!$C$6=0,'Network Data'!$C$7=1,'Network Data'!C107 = 0,'Network Data'!D107 = 0,'Network Data'!G107&gt;0,'Network Data'!F107=0),SUBSTITUTE('Network Data'!B107," ","")&amp;"_P"&amp;" = Flowfrom("&amp;SUBSTITUTE('Network Data'!B107," ","")&amp;") - "&amp;SUBSTITUTE('Network Data'!B107," ","")&amp;"_U - "&amp;SUBSTITUTE('Network Data'!B107," ","")&amp;"_EX", IF(AND('Network Data'!$C$6=1,'Network Data'!$C$7=0,'Network Data'!C107 = 0,'Network Data'!D107 = 0,'Network Data'!G107&gt;0,'Network Data'!F107=0),SUBSTITUTE('Network Data'!B107," ","")&amp;"_P"&amp;" = Flowfrom("&amp;SUBSTITUTE('Network Data'!B107," ","")&amp;") - "&amp;SUBSTITUTE('Network Data'!B107," ","")&amp;"_R", IF(AND('Network Data'!$C$6=0,'Network Data'!$C$7=0,'Network Data'!C107 = 0,'Network Data'!D107 = 0,'Network Data'!G107&gt;0,'Network Data'!F107=1),SUBSTITUTE('Network Data'!B107," ","")&amp;"_P"&amp;" = Flowfrom("&amp;SUBSTITUTE('Network Data'!B107," ","")&amp;") - "&amp;SUBSTITUTE('Network Data'!B107," ","")&amp;"_EX", IF(AND('Network Data'!$C$6=1,'Network Data'!$C$7=1,'Network Data'!C107 = 0,'Network Data'!D107 = 0,'Network Data'!G107&gt;0,'Network Data'!F107=0),SUBSTITUTE('Network Data'!B107," ","")&amp;"_P"&amp;" = Flowfrom("&amp;SUBSTITUTE('Network Data'!B107," ","")&amp;") - "&amp;SUBSTITUTE('Network Data'!B107," ","")&amp;"_R"&amp;" - "&amp;SUBSTITUTE('Network Data'!B107," ","")&amp;"_U", IF(AND('Network Data'!$C$6=0,'Network Data'!$C$7=0,'Network Data'!C107 = 0,'Network Data'!D107 = 0,'Network Data'!G107&gt;0,'Network Data'!F107=0),SUBSTITUTE('Network Data'!B107," ","")&amp;"_P"&amp;" = Flowfrom("&amp;SUBSTITUTE('Network Data'!B107," ","")&amp;") ", ""))))))))))))))</f>
        <v/>
      </c>
      <c r="BD101" t="str">
        <f>IF(AND('Network Data'!$C$6=1,'Network Data'!$C$7=1,'Network Data'!C107 = 0, 'Network Data'!D107=1,'Network Data'!F107=1,'Network Data'!G107&gt;0), SUBSTITUTE('Network Data'!B107," ","")&amp;"_U"&amp;" = Flowto("&amp;SUBSTITUTE('Network Data'!B107," ","")&amp;") - "&amp;SUBSTITUTE('Network Data'!B107," ","")&amp;"_NPP"&amp;" - "&amp;SUBSTITUTE('Network Data'!B107," ","")&amp;"_R"&amp;" - "&amp;SUBSTITUTE('Network Data'!B107," ","")&amp;"_EX", IF(AND('Network Data'!$C$6=0,'Network Data'!$C$7=1,'Network Data'!C107 = 0, 'Network Data'!D107=1,'Network Data'!F107=1,'Network Data'!G107&gt;0), SUBSTITUTE('Network Data'!B107," ","")&amp;"_U"&amp;" = Flowto("&amp;SUBSTITUTE('Network Data'!B107," ","")&amp;") - "&amp;SUBSTITUTE('Network Data'!B107," ","")&amp;"_P"&amp;" - "&amp;SUBSTITUTE('Network Data'!B107," ","")&amp;"_EX", IF(AND('Network Data'!$C$6=0,'Network Data'!$C$7=1,'Network Data'!C107 = 0, 'Network Data'!D107=1,'Network Data'!F107=0,'Network Data'!G107&gt;0), SUBSTITUTE('Network Data'!B107," ","")&amp;"_U"&amp;" = Flowto("&amp;SUBSTITUTE('Network Data'!B107," ","")&amp;") - "&amp;SUBSTITUTE('Network Data'!B107," ","")&amp;"_P",IF(AND('Network Data'!$C$6=1,'Network Data'!$C$7=1,'Network Data'!C107 = 0, 'Network Data'!D107=0,'Network Data'!F107=1,'Network Data'!G107&gt;0), SUBSTITUTE('Network Data'!B107," ","")&amp;"_U"&amp;" = Flowto("&amp;SUBSTITUTE('Network Data'!B107," ","")&amp;") - "&amp;SUBSTITUTE('Network Data'!B107," ","")&amp;"_P"&amp;" - "&amp;SUBSTITUTE('Network Data'!B107," ","")&amp;"_R"&amp;" - "&amp;SUBSTITUTE('Network Data'!B107," ","")&amp;"_EX", IF(AND('Network Data'!$C$6=0,'Network Data'!$C$7=1,'Network Data'!C107 = 0, 'Network Data'!D107=0,'Network Data'!F107=1,'Network Data'!G107&gt;0), SUBSTITUTE('Network Data'!B107," ","")&amp;"_U"&amp;" = Flowto("&amp;SUBSTITUTE('Network Data'!B107," ","")&amp;") - "&amp;SUBSTITUTE('Network Data'!B107," ","")&amp;"_P"&amp;" - "&amp;SUBSTITUTE('Network Data'!B107," ","")&amp;"_EX", IF(AND('Network Data'!$C$6=0,'Network Data'!$C$7=1,'Network Data'!C107 = 0, 'Network Data'!D107=0,'Network Data'!F107=0,'Network Data'!G107&gt;0), SUBSTITUTE('Network Data'!B107," ","")&amp;"_U"&amp;" = Flowto("&amp;SUBSTITUTE('Network Data'!B107," ","")&amp;") - "&amp;SUBSTITUTE('Network Data'!B107," ","")&amp;"_P",IF(AND('Network Data'!$C$6=1,'Network Data'!$C$7=1,'Network Data'!C107 = 0, 'Network Data'!D107=0,'Network Data'!F107=0,'Network Data'!G107&gt;0), SUBSTITUTE('Network Data'!B107," ","")&amp;"_U"&amp;" = Flowto("&amp;SUBSTITUTE('Network Data'!B107," ","")&amp;") - "&amp;SUBSTITUTE('Network Data'!B107," ","")&amp;"_P - "&amp;SUBSTITUTE('Network Data'!B107," ","")&amp;"_R","")))))))</f>
        <v/>
      </c>
      <c r="BH101" t="str">
        <f>IF(AND('Network Data'!$C$6 = 1, 'Network Data'!C107 = 0, 'Network Data'!D107 = 0,'Network Data'!G107 &gt; 0, 'Network Data'!T107 &gt; 0),SUBSTITUTE('Network Data'!B107," ","")&amp;"_AE"&amp;" = "&amp;SUBSTITUTE('Network Data'!B107," ","")&amp;"_P"&amp;" + "&amp;SUBSTITUTE('Network Data'!B107," ","")&amp;"_R", IF(AND('Network Data'!$C$6 = 0, 'Network Data'!C107 = 0, 'Network Data'!D107 = 0,'Network Data'!G107 &gt; 0, 'Network Data'!T107 &gt; 0),SUBSTITUTE('Network Data'!B107," ","")&amp;" = "&amp;SUBSTITUTE('Network Data'!B107," ","")&amp;"_P",IF(AND('Network Data'!$C$6 = 1, 'Network Data'!C107 = 0, 'Network Data'!D107 = 0,'Network Data'!G107 &gt; 0, 'Network Data'!U107 &gt; 0),SUBSTITUTE('Network Data'!B107," ","")&amp;"_AE"&amp;" = "&amp;SUBSTITUTE('Network Data'!B107," ","")&amp;"_P"&amp;" + "&amp;SUBSTITUTE('Network Data'!B107," ","")&amp;"_R", IF(AND('Network Data'!$C$6 = 0, 'Network Data'!C107 = 0, 'Network Data'!D107 = 0,'Network Data'!G107 &gt; 0, 'Network Data'!U107 &gt; 0),SUBSTITUTE('Network Data'!B107," ","")&amp;" = "&amp;SUBSTITUTE('Network Data'!B107," ","")&amp;"_P",""))))</f>
        <v/>
      </c>
      <c r="BL101" t="str">
        <f xml:space="preserve"> IF('Network Data'!W107 &gt; 0, 'Network Data'!W107, "")</f>
        <v/>
      </c>
      <c r="BR101" t="str">
        <f>IF('Network Data'!V107&gt;0,SUBSTITUTE('Network Data'!V107, ",",""),"")</f>
        <v/>
      </c>
      <c r="BZ101" t="str">
        <f>IF(AND('Network Data'!$C$6=1,'Network Data'!C107=0,'Network Data'!D107=1,'Network Data'!G107&gt;0),SUBSTITUTE('Network Data'!B107," ","")&amp;"_GPP: CO2 -&gt; "&amp;SUBSTITUTE('Network Data'!B107," ",""),"")</f>
        <v/>
      </c>
      <c r="CB101" s="98"/>
      <c r="CD101" t="str">
        <f>IF(AND('Network Data'!$C$6 = 1,'Network Data'!C107 = 0, 'Network Data'!D107 = 1, 'Network Data'!G107 &gt; 0), SUBSTITUTE('Network Data'!B107, " ", "")&amp;"_R: "&amp;SUBSTITUTE('Network Data'!B107, " ", "")&amp;" -&gt; CO2", "")</f>
        <v/>
      </c>
      <c r="CE101" t="str">
        <f>IF(AND('Network Data'!$C$6 = 1,'Network Data'!C107 = 0, 'Network Data'!D107 = 0, 'Network Data'!G107 &gt; 0), SUBSTITUTE('Network Data'!B107, " ", "")&amp;"_R: "&amp;SUBSTITUTE('Network Data'!B107, " ", "")&amp;" -&gt; CO2", "")</f>
        <v/>
      </c>
      <c r="CG101" s="98"/>
      <c r="CI101" t="str">
        <f>IF(AND('Network Data'!C107 = 1, 'Network Data'!E107 = 1, 'Network Data'!G107 &gt; 0), SUBSTITUTE('Network Data'!B107, " ", "")&amp;"NLNode_IN: "&amp;SUBSTITUTE('Network Data'!B107, " ", "")&amp;"NLNodeInput -&gt; "&amp;SUBSTITUTE('Network Data'!B107, ",", "")&amp;"NLNode", IF(AND('Network Data'!C107 = 0, 'Network Data'!E107 = 1, 'Network Data'!G107 &gt; 0), SUBSTITUTE('Network Data'!B107, " ", "")&amp;"_IN: "&amp;SUBSTITUTE('Network Data'!B107, " ", "")&amp;"Input -&gt; "&amp;SUBSTITUTE('Network Data'!B107, ",", ""),""))</f>
        <v/>
      </c>
      <c r="CK101" s="98"/>
      <c r="CM101" t="str">
        <f>IF(AND('Network Data'!C107 = 1, 'Network Data'!F107 = 1, 'Network Data'!G107 &gt; 0), SUBSTITUTE('Network Data'!B107, " ", "")&amp;"NLNode_EX: "&amp;SUBSTITUTE('Network Data'!B107, " ", "")&amp;"NLNode -&gt; "&amp;SUBSTITUTE('Network Data'!B107, ",", "")&amp;"NLNodeExport", IF(AND('Network Data'!C107 = 0, 'Network Data'!F107 = 1, 'Network Data'!G107 &gt; 0), SUBSTITUTE('Network Data'!B107, " ", "")&amp;"_EX: "&amp;SUBSTITUTE('Network Data'!B107, " ", "")&amp;" -&gt; "&amp;SUBSTITUTE('Network Data'!B107, ",", "")&amp;"Export",""))</f>
        <v/>
      </c>
      <c r="CP101" t="str">
        <f>IF(AND('Network Data'!$C$6=1, 'Network Data'!C107=0,'Network Data'!D107=1,'Network Data'!G107&gt;0, 'Network Data'!L107&gt;0), SUBSTITUTE('Network Data'!B107," ",".")&amp;"_GPP &gt; "&amp;SUBSTITUTE('Network Data'!L107," ","."), IF(AND('Network Data'!$C$6=1, 'Network Data'!C107=0,'Network Data'!D107=0,'Network Data'!G107&gt;0, 'Network Data'!L107&gt;0), SUBSTITUTE('Network Data'!B107," ",".")&amp;"Q &gt; "&amp;SUBSTITUTE('Network Data'!L107," ","."), IF(AND('Network Data'!$C$6=0, 'Network Data'!C107=0,'Network Data'!D107=0,'Network Data'!G107&gt;0, 'Network Data'!L107&gt;0), SUBSTITUTE('Network Data'!B107," ",".")&amp;"Q &gt; "&amp;SUBSTITUTE('Network Data'!L107," ","."),"")))</f>
        <v/>
      </c>
      <c r="CQ101" t="str">
        <f>IF(AND('Network Data'!$C$6=1, 'Network Data'!C107=0,'Network Data'!D107=0,'Network Data'!G107&gt;0, 'Network Data'!L107&gt;0), SUBSTITUTE('Network Data'!B107," ",".")&amp;"Q &gt; "&amp;SUBSTITUTE('Network Data'!L107," ","."), IF(AND('Network Data'!$C$6=0, 'Network Data'!C107=0,'Network Data'!D107=0,'Network Data'!G107&gt;0, 'Network Data'!L107&gt;0), SUBSTITUTE('Network Data'!B107," ",".")&amp;"Q &gt; "&amp;SUBSTITUTE('Network Data'!L107," ","."),""))</f>
        <v/>
      </c>
      <c r="CR101" t="str">
        <f>IF(AND('Network Data'!$C$6=1, 'Network Data'!C107=0,'Network Data'!D107=1,'Network Data'!G107&gt;0, 'Network Data'!M107&gt;0), SUBSTITUTE('Network Data'!B107," ",".")&amp;"_GPP &lt; "&amp;SUBSTITUTE('Network Data'!M107," ","."),"")</f>
        <v/>
      </c>
      <c r="CS101" t="str">
        <f>IF(AND('Network Data'!$C$6=1, 'Network Data'!C107=0,'Network Data'!D107=0,'Network Data'!G107&gt;0, 'Network Data'!M107&gt;0), SUBSTITUTE('Network Data'!B107," ",".")&amp;"Q &lt; "&amp;SUBSTITUTE('Network Data'!M107," ","."),IF(AND('Network Data'!$C$6=0, 'Network Data'!C107=0,'Network Data'!D107=0,'Network Data'!G107&gt;0, 'Network Data'!M107&gt;0), SUBSTITUTE('Network Data'!B107," ",".")&amp;"Q &lt; "&amp;SUBSTITUTE('Network Data'!M107," ","."),""))</f>
        <v/>
      </c>
      <c r="CT101" t="str">
        <f>IF('Network Data'!M107&lt;'Network Data'!L107, "Warning, incompatible constraint", "" )</f>
        <v/>
      </c>
      <c r="CU101" t="str">
        <f>IF(AND('Network Data'!$C$6=1, 'Network Data'!C107 = 0, 'Network Data'!D107 = 1, 'Network Data'!G107 &gt; 0, 'Network Data'!N107&gt;0), SUBSTITUTE('Network Data'!B107, " ", ".")&amp;"_NPP"&amp;" &gt; "&amp;SUBSTITUTE('Network Data'!N107, ",","."), "")</f>
        <v/>
      </c>
      <c r="CV101" t="str">
        <f>IF(AND('Network Data'!$C$6=1, 'Network Data'!C107 = 0, 'Network Data'!D107 = 0, 'Network Data'!G107 &gt; 0, 'Network Data'!N107&gt;0), SUBSTITUTE('Network Data'!B107, " ", ".")&amp;"_P"&amp;" &gt; "&amp;SUBSTITUTE('Network Data'!N107, ",","."), IF(AND('Network Data'!$C$6=0, 'Network Data'!C107 = 0, 'Network Data'!G107 &gt; 0, 'Network Data'!N107&gt;0), SUBSTITUTE('Network Data'!B107, " ", ".")&amp;"_P"&amp;" &gt; "&amp;SUBSTITUTE('Network Data'!N107, ",","."),""))</f>
        <v/>
      </c>
      <c r="CW101" t="str">
        <f>IF(AND('Network Data'!$C$6=1, 'Network Data'!C107 = 0, 'Network Data'!D107 = 1, 'Network Data'!G107 &gt; 0, 'Network Data'!O107&gt;0), SUBSTITUTE('Network Data'!B107, " ", ".")&amp;"_NPP"&amp;" &lt; "&amp;SUBSTITUTE('Network Data'!O107, ",","."), "")</f>
        <v/>
      </c>
      <c r="CX101" t="str">
        <f>IF(AND('Network Data'!$C$6=1, 'Network Data'!C107 = 0, 'Network Data'!D107 = 0, 'Network Data'!G107 &gt; 0, 'Network Data'!O107&gt;0), SUBSTITUTE('Network Data'!B107, " ", ".")&amp;"_P"&amp;" &lt; "&amp;SUBSTITUTE('Network Data'!O107, ",","."), IF(AND('Network Data'!$C$6=0, 'Network Data'!C107 = 0, 'Network Data'!G107 &gt; 0, 'Network Data'!O107&gt;0), SUBSTITUTE('Network Data'!B107, " ", ".")&amp;"_P"&amp;" &lt; "&amp;SUBSTITUTE('Network Data'!O107, ",","."),""))</f>
        <v/>
      </c>
      <c r="CY101" t="str">
        <f>IF('Network Data'!O107&lt;'Network Data'!N107, "Warning, incompatible constraint", "" )</f>
        <v/>
      </c>
      <c r="CZ101" t="str">
        <f>IF(AND('Network Data'!$C$6 = 1, 'Network Data'!C107 = 0, 'Network Data'!D107 = 1, 'Network Data'!G107 &gt; 0, 'Network Data'!P107 &gt; 0), SUBSTITUTE('Network Data'!B107, " ", ".")&amp;"_R &gt; "&amp;SUBSTITUTE('Network Data'!P107, ",","."),"")</f>
        <v/>
      </c>
      <c r="DA101" t="str">
        <f>IF(AND('Network Data'!$C$6 = 1, 'Network Data'!C107 = 0, 'Network Data'!D107 = 0, 'Network Data'!G107 &gt; 0, 'Network Data'!P107 &gt; 0), SUBSTITUTE('Network Data'!B107, " ", ".")&amp;"_R &gt; "&amp;SUBSTITUTE('Network Data'!P107, ",","."),"")</f>
        <v/>
      </c>
      <c r="DB101" t="str">
        <f>IF(AND('Network Data'!$C$6 = 1, 'Network Data'!C107 = 0, 'Network Data'!D107 = 1, 'Network Data'!G107 &gt; 0, 'Network Data'!Q107 &gt; 0), SUBSTITUTE('Network Data'!B107, " ", ".")&amp;"_R &lt; "&amp;SUBSTITUTE('Network Data'!Q107, ",","."),"")</f>
        <v/>
      </c>
      <c r="DC101" t="str">
        <f>IF(AND('Network Data'!$C$6 = 1, 'Network Data'!C107 = 0, 'Network Data'!D107 = 0, 'Network Data'!G107 &gt; 0, 'Network Data'!Q107 &gt; 0), SUBSTITUTE('Network Data'!B107, " ", ".")&amp;"_R &lt; "&amp;SUBSTITUTE('Network Data'!Q107, ",","."),"")</f>
        <v/>
      </c>
      <c r="DD101" t="str">
        <f>IF(AND('Network Data'!$C$7 = 1, 'Network Data'!C107 = 0, 'Network Data'!D107 =1, 'Network Data'!G107 &gt; 0, 'Network Data'!R107 &gt; 0), SUBSTITUTE('Network Data'!B107, ",",".")&amp;"_U &gt; "&amp;SUBSTITUTE('Network Data'!R107, ",","."),"")</f>
        <v/>
      </c>
      <c r="DE101" t="str">
        <f>IF(AND('Network Data'!$C$7 = 1, 'Network Data'!C107 = 0, 'Network Data'!D107 =0, 'Network Data'!G107 &gt; 0, 'Network Data'!R107 &gt; 0), SUBSTITUTE('Network Data'!B107, ",",".")&amp;"_U &gt; "&amp;SUBSTITUTE('Network Data'!R107, ",","."),"")</f>
        <v/>
      </c>
      <c r="DF101" t="str">
        <f>IF(AND('Network Data'!$C$7 = 1, 'Network Data'!C107 = 0, 'Network Data'!D107 = 1, 'Network Data'!G107 &gt; 0, 'Network Data'!S107 &gt; 0), SUBSTITUTE('Network Data'!B107, ",",".")&amp;"_U &lt; "&amp;SUBSTITUTE('Network Data'!S107, ",","."),"")</f>
        <v/>
      </c>
      <c r="DG101" t="str">
        <f>IF(AND('Network Data'!$C$7 = 1, 'Network Data'!C107 = 0, 'Network Data'!D107 = 0, 'Network Data'!G107 &gt; 0, 'Network Data'!S107 &gt; 0), SUBSTITUTE('Network Data'!B107, ",",".")&amp;"_U &lt; "&amp;SUBSTITUTE('Network Data'!S107, ",","."),"")</f>
        <v/>
      </c>
      <c r="DJ101" t="str">
        <f>IF(AND('Network Data'!C107 = 0, 'Network Data'!E107 = 1,'Network Data'!G107 &gt; 0, 'Network Data'!H107 &gt; 0), SUBSTITUTE('Network Data'!B107, " ", ".")&amp;"_IN &gt; "&amp;SUBSTITUTE('Network Data'!H107,",","."), IF(AND('Network Data'!C107 = 1, 'Network Data'!E107 = 1,'Network Data'!G107 &gt; 0, 'Network Data'!H107 &gt; 0), SUBSTITUTE('Network Data'!B107, " ", ".")&amp;"NLNode_IN &gt; "&amp;SUBSTITUTE('Network Data'!H107,",","."), ""))</f>
        <v/>
      </c>
      <c r="DL101" t="str">
        <f>IF(AND('Network Data'!C107 = 0, 'Network Data'!E107 = 1,'Network Data'!G107 &gt; 0, 'Network Data'!I107 &gt; 0), SUBSTITUTE('Network Data'!B107, " ", ".")&amp;"_IN &lt; "&amp;SUBSTITUTE('Network Data'!I107,",","."), IF(AND('Network Data'!C107 = 1, 'Network Data'!E107 = 1,'Network Data'!G107 &gt; 0, 'Network Data'!H107 &gt; 0), SUBSTITUTE('Network Data'!B107, " ", ".")&amp;"NLNode_IN &lt; "&amp;SUBSTITUTE('Network Data'!I107,",","."), ""))</f>
        <v/>
      </c>
      <c r="DP101" t="str">
        <f>IF(AND('Network Data'!C107 = 0, 'Network Data'!F107 = 1,'Network Data'!G107 &gt; 0, 'Network Data'!J107 &gt; 0), SUBSTITUTE('Network Data'!B107, " ", ".")&amp;"_EX &gt; "&amp;SUBSTITUTE('Network Data'!J107,",","."), IF(AND('Network Data'!C107 = 1, 'Network Data'!F107 = 1,'Network Data'!G107 &gt; 0, 'Network Data'!J107 &gt; 0), SUBSTITUTE('Network Data'!B107, " ", ".")&amp;"NLNode_EX &gt; "&amp;SUBSTITUTE('Network Data'!J107,",","."), ""))</f>
        <v/>
      </c>
      <c r="DR101" t="str">
        <f>IF(AND('Network Data'!C107 = 0, 'Network Data'!F107 = 1,'Network Data'!G107 &gt; 0, 'Network Data'!K107 &gt; 0), SUBSTITUTE('Network Data'!B107, " ", ".")&amp;"_EX &lt; "&amp;SUBSTITUTE('Network Data'!K107,",","."), IF(AND('Network Data'!C107 = 1, 'Network Data'!F107 = 1,'Network Data'!G107 &gt; 0, 'Network Data'!K107 &gt; 0), SUBSTITUTE('Network Data'!B107, " ", ".")&amp;"NLNode_EX &lt; "&amp;SUBSTITUTE('Network Data'!K107,",","."), ""))</f>
        <v/>
      </c>
      <c r="DV101" t="str">
        <f>IF(AND('Network Data'!C107=0, 'Network Data'!D107=0, 'Network Data'!G107&gt;0, 'Network Data'!T107&gt;0), SUBSTITUTE('Network Data'!B107," ",".")&amp;"_AE &gt; "&amp;SUBSTITUTE('Network Data'!T107,",","."),"")</f>
        <v/>
      </c>
      <c r="DW101" t="str">
        <f>IF(AND('Network Data'!C107=0, 'Network Data'!D107=0, 'Network Data'!G107&gt;0, 'Network Data'!U107&gt;0), SUBSTITUTE('Network Data'!B107," ",".")&amp;"_AE &lt; "&amp;SUBSTITUTE('Network Data'!U107,",","."),"")</f>
        <v/>
      </c>
      <c r="EA101" t="str">
        <f>IF(AND('Network Data'!X107 &gt;0), 'Network Data'!X107, "")</f>
        <v/>
      </c>
      <c r="EB101" s="22"/>
      <c r="EC101" s="22"/>
      <c r="FD101"/>
      <c r="FE101"/>
      <c r="FF101"/>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row>
    <row r="102" spans="1:218" x14ac:dyDescent="0.3">
      <c r="A102" s="7">
        <v>97</v>
      </c>
      <c r="B102" t="str">
        <f>IF(AND('Network Data'!C108 = 0, 'Network Data'!G108 &gt;0), SUBSTITUTE('Network Data'!B108, " ", ""), IF(AND('Network Data'!C108 = 1, 'Network Data'!G108 &gt; 0), SUBSTITUTE('Network Data'!B108&amp;"NLNode", " ",""), ""))</f>
        <v/>
      </c>
      <c r="H102" s="98"/>
      <c r="AE102" t="str">
        <f>IF(AND('Network Data'!C108 = 0, 'Network Data'!G108 &gt;0), SUBSTITUTE('Network Data'!B108, " ", "")&amp;" = "&amp;SUBSTITUTE('Network Data'!G108, ",", "."), "")</f>
        <v/>
      </c>
      <c r="AF102" t="str">
        <f>IF(AND('Network Data'!C108 = 1, 'Network Data'!G108 &gt;0), SUBSTITUTE('Network Data'!B108, " ", "")&amp;"NLNode"&amp;" = "&amp;SUBSTITUTE('Network Data'!G108, ",", "."), "")</f>
        <v/>
      </c>
      <c r="AM102" t="str">
        <f>IF(AND('Network Data'!C108 = 0, 'Network Data'!G108 &gt; 0, 'Network Data'!E108 = 1), SUBSTITUTE('Network Data'!B108, " ", "")&amp;"Input", IF(AND('Network Data'!C108 = 1, 'Network Data'!G108 &gt; 0, 'Network Data'!E108 = 1), SUBSTITUTE('Network Data'!B108, " ", "")&amp;"NLNodeInput",""))</f>
        <v/>
      </c>
      <c r="AN102" t="str">
        <f>IF(AND('Network Data'!C108 = 0, 'Network Data'!G108 &gt; 0, 'Network Data'!F108 = 1), SUBSTITUTE('Network Data'!B108, " ", "")&amp;"Export", IF(AND('Network Data'!C108 = 1, 'Network Data'!G108 &gt; 0, 'Network Data'!F108 = 1), SUBSTITUTE('Network Data'!B108, " ", "")&amp;"NLNodeExport",""))</f>
        <v/>
      </c>
      <c r="AV102" t="str">
        <f>IF(AND('Network Data'!$C$6=1, 'Network Data'!C108 = 0, 'Network Data'!D108=1,'Network Data'!G108&gt;0,'Network Data'!E108=1), SUBSTITUTE('Network Data'!B108," ","")&amp;"_GPP"&amp;" = "&amp;"Flowto("&amp;SUBSTITUTE('Network Data'!B108," ","")&amp;")"&amp;" - "&amp;SUBSTITUTE('Network Data'!B108," ","")&amp;"_IN", IF(AND('Network Data'!$C$6=1, 'Network Data'!C108 = 0, 'Network Data'!D108=1,'Network Data'!G108&gt;0,'Network Data'!E108=0), SUBSTITUTE('Network Data'!B108," ","")&amp;"_GPP"&amp;" = "&amp;"Flowto("&amp;SUBSTITUTE('Network Data'!B108," ","")&amp;")", IF(OR('Network Data'!$C$6=1, 'Network Data'!$C$6=0), IF(AND('Network Data'!C108 = 0,'Network Data'!G108&gt;0,'Network Data'!E108=1), SUBSTITUTE('Network Data'!B108," ","")&amp;"_Q"&amp;" = "&amp;"Flowto("&amp;SUBSTITUTE('Network Data'!B108," ","")&amp;")"&amp;" - "&amp;SUBSTITUTE('Network Data'!B108," ","")&amp;"_IN", IF(AND('Network Data'!C108 = 0,'Network Data'!G108&gt;0,'Network Data'!E108=0), SUBSTITUTE('Network Data'!B108," ","")&amp;"_Q"&amp;" = "&amp;"Flowto("&amp;SUBSTITUTE('Network Data'!B108," ","")&amp;")","")))))</f>
        <v/>
      </c>
      <c r="AZ102" t="str">
        <f>IF(AND('Network Data'!$C$6=1,'Network Data'!$C$7=1,'Network Data'!C108 = 0,'Network Data'!D108 = 1,'Network Data'!G108&gt;0,'Network Data'!F108=1),SUBSTITUTE('Network Data'!B108," ","")&amp;"_NPP"&amp;" = Flowfrom("&amp;SUBSTITUTE('Network Data'!B108," ","")&amp;") - "&amp;SUBSTITUTE('Network Data'!B108," ","")&amp;"_R"&amp;" - "&amp;SUBSTITUTE('Network Data'!B108," ","")&amp;"_U"&amp;" - "&amp;SUBSTITUTE('Network Data'!B108," ","")&amp;"_EX", IF(AND('Network Data'!$C$6=1,'Network Data'!$C$7=0,'Network Data'!C108 = 0,'Network Data'!D108 = 1,'Network Data'!G108&gt;0,'Network Data'!F108=1),SUBSTITUTE('Network Data'!B108," ","")&amp;"_NPP"&amp;" = Flowfrom("&amp;SUBSTITUTE('Network Data'!B108," ","")&amp;") - "&amp;SUBSTITUTE('Network Data'!B108," ","")&amp;"_R - "&amp;SUBSTITUTE('Network Data'!B108," ","")&amp;"_EX", IF(AND('Network Data'!$C$6=0,'Network Data'!$C$7=1,'Network Data'!C108 = 0,'Network Data'!D108 = 1,'Network Data'!G108&gt;0,'Network Data'!F108=0),SUBSTITUTE('Network Data'!B108," ","")&amp;"_NPP"&amp;" = Flowfrom("&amp;SUBSTITUTE('Network Data'!B108," ","")&amp;") - "&amp;SUBSTITUTE('Network Data'!B108," ","")&amp;"_U - "&amp;SUBSTITUTE('Network Data'!B108," ","")&amp;"_EX", IF(AND('Network Data'!$C$6=1,'Network Data'!$C$7=0,'Network Data'!C108 = 0,'Network Data'!D108 = 1,'Network Data'!G108&gt;0,'Network Data'!F108=0),SUBSTITUTE('Network Data'!B108," ","")&amp;"_NPP"&amp;" = Flowfrom("&amp;SUBSTITUTE('Network Data'!B108," ","")&amp;") - "&amp;SUBSTITUTE('Network Data'!B108," ","")&amp;"_R", IF(AND('Network Data'!$C$6=0,'Network Data'!$C$7=0,'Network Data'!C108 = 0,'Network Data'!D108 = 1,'Network Data'!G108&gt;0,'Network Data'!F108=1),SUBSTITUTE('Network Data'!B108," ","")&amp;"_NPP"&amp;" = Flowfrom("&amp;SUBSTITUTE('Network Data'!B108," ","")&amp;") - "&amp;SUBSTITUTE('Network Data'!B108," ","")&amp;"_EX", IF(AND('Network Data'!$C$6=1,'Network Data'!$C$7=1,'Network Data'!C108 = 0,'Network Data'!D108 = 1,'Network Data'!G108&gt;0,'Network Data'!F108=0),SUBSTITUTE('Network Data'!B108," ","")&amp;"_NPP"&amp;" = Flowfrom("&amp;SUBSTITUTE('Network Data'!B108," ","")&amp;") - "&amp;SUBSTITUTE('Network Data'!B108," ","")&amp;"_R"&amp;" - "&amp;SUBSTITUTE('Network Data'!B108," ","")&amp;"_U", IF(AND('Network Data'!$C$6=0,'Network Data'!$C$7=0,'Network Data'!C108 = 0,'Network Data'!D108 = 1,'Network Data'!G108&gt;0,'Network Data'!F108=0),SUBSTITUTE('Network Data'!B108," ","")&amp;"_NPP"&amp;" = Flowfrom("&amp;SUBSTITUTE('Network Data'!B108," ","")&amp;") ", IF(AND('Network Data'!$C$6=1,'Network Data'!$C$7=1,'Network Data'!C108 = 0,'Network Data'!D108 = 0,'Network Data'!G108&gt;0,'Network Data'!F108=1),SUBSTITUTE('Network Data'!B108," ","")&amp;"_P"&amp;" = Flowfrom("&amp;SUBSTITUTE('Network Data'!B108," ","")&amp;") - "&amp;SUBSTITUTE('Network Data'!B108," ","")&amp;"_R"&amp;" - "&amp;SUBSTITUTE('Network Data'!B108," ","")&amp;"_U"&amp;" - "&amp;SUBSTITUTE('Network Data'!B108," ","")&amp;"_EX", IF(AND('Network Data'!$C$6=1,'Network Data'!$C$7=0,'Network Data'!C108 = 0,'Network Data'!D108 = 0,'Network Data'!G108&gt;0,'Network Data'!F108=1),SUBSTITUTE('Network Data'!B108," ","")&amp;"_P"&amp;" = Flowfrom("&amp;SUBSTITUTE('Network Data'!B108," ","")&amp;") - "&amp;SUBSTITUTE('Network Data'!B108," ","")&amp;"_R - "&amp;SUBSTITUTE('Network Data'!B108," ","")&amp;"_EX", IF(AND('Network Data'!$C$6=0,'Network Data'!$C$7=1,'Network Data'!C108 = 0,'Network Data'!D108 = 0,'Network Data'!G108&gt;0,'Network Data'!F108=0),SUBSTITUTE('Network Data'!B108," ","")&amp;"_P"&amp;" = Flowfrom("&amp;SUBSTITUTE('Network Data'!B108," ","")&amp;") - "&amp;SUBSTITUTE('Network Data'!B108," ","")&amp;"_U - "&amp;SUBSTITUTE('Network Data'!B108," ","")&amp;"_EX", IF(AND('Network Data'!$C$6=1,'Network Data'!$C$7=0,'Network Data'!C108 = 0,'Network Data'!D108 = 0,'Network Data'!G108&gt;0,'Network Data'!F108=0),SUBSTITUTE('Network Data'!B108," ","")&amp;"_P"&amp;" = Flowfrom("&amp;SUBSTITUTE('Network Data'!B108," ","")&amp;") - "&amp;SUBSTITUTE('Network Data'!B108," ","")&amp;"_R", IF(AND('Network Data'!$C$6=0,'Network Data'!$C$7=0,'Network Data'!C108 = 0,'Network Data'!D108 = 0,'Network Data'!G108&gt;0,'Network Data'!F108=1),SUBSTITUTE('Network Data'!B108," ","")&amp;"_P"&amp;" = Flowfrom("&amp;SUBSTITUTE('Network Data'!B108," ","")&amp;") - "&amp;SUBSTITUTE('Network Data'!B108," ","")&amp;"_EX", IF(AND('Network Data'!$C$6=1,'Network Data'!$C$7=1,'Network Data'!C108 = 0,'Network Data'!D108 = 0,'Network Data'!G108&gt;0,'Network Data'!F108=0),SUBSTITUTE('Network Data'!B108," ","")&amp;"_P"&amp;" = Flowfrom("&amp;SUBSTITUTE('Network Data'!B108," ","")&amp;") - "&amp;SUBSTITUTE('Network Data'!B108," ","")&amp;"_R"&amp;" - "&amp;SUBSTITUTE('Network Data'!B108," ","")&amp;"_U", IF(AND('Network Data'!$C$6=0,'Network Data'!$C$7=0,'Network Data'!C108 = 0,'Network Data'!D108 = 0,'Network Data'!G108&gt;0,'Network Data'!F108=0),SUBSTITUTE('Network Data'!B108," ","")&amp;"_P"&amp;" = Flowfrom("&amp;SUBSTITUTE('Network Data'!B108," ","")&amp;") ", ""))))))))))))))</f>
        <v/>
      </c>
      <c r="BD102" t="str">
        <f>IF(AND('Network Data'!$C$6=1,'Network Data'!$C$7=1,'Network Data'!C108 = 0, 'Network Data'!D108=1,'Network Data'!F108=1,'Network Data'!G108&gt;0), SUBSTITUTE('Network Data'!B108," ","")&amp;"_U"&amp;" = Flowto("&amp;SUBSTITUTE('Network Data'!B108," ","")&amp;") - "&amp;SUBSTITUTE('Network Data'!B108," ","")&amp;"_NPP"&amp;" - "&amp;SUBSTITUTE('Network Data'!B108," ","")&amp;"_R"&amp;" - "&amp;SUBSTITUTE('Network Data'!B108," ","")&amp;"_EX", IF(AND('Network Data'!$C$6=0,'Network Data'!$C$7=1,'Network Data'!C108 = 0, 'Network Data'!D108=1,'Network Data'!F108=1,'Network Data'!G108&gt;0), SUBSTITUTE('Network Data'!B108," ","")&amp;"_U"&amp;" = Flowto("&amp;SUBSTITUTE('Network Data'!B108," ","")&amp;") - "&amp;SUBSTITUTE('Network Data'!B108," ","")&amp;"_P"&amp;" - "&amp;SUBSTITUTE('Network Data'!B108," ","")&amp;"_EX", IF(AND('Network Data'!$C$6=0,'Network Data'!$C$7=1,'Network Data'!C108 = 0, 'Network Data'!D108=1,'Network Data'!F108=0,'Network Data'!G108&gt;0), SUBSTITUTE('Network Data'!B108," ","")&amp;"_U"&amp;" = Flowto("&amp;SUBSTITUTE('Network Data'!B108," ","")&amp;") - "&amp;SUBSTITUTE('Network Data'!B108," ","")&amp;"_P",IF(AND('Network Data'!$C$6=1,'Network Data'!$C$7=1,'Network Data'!C108 = 0, 'Network Data'!D108=0,'Network Data'!F108=1,'Network Data'!G108&gt;0), SUBSTITUTE('Network Data'!B108," ","")&amp;"_U"&amp;" = Flowto("&amp;SUBSTITUTE('Network Data'!B108," ","")&amp;") - "&amp;SUBSTITUTE('Network Data'!B108," ","")&amp;"_P"&amp;" - "&amp;SUBSTITUTE('Network Data'!B108," ","")&amp;"_R"&amp;" - "&amp;SUBSTITUTE('Network Data'!B108," ","")&amp;"_EX", IF(AND('Network Data'!$C$6=0,'Network Data'!$C$7=1,'Network Data'!C108 = 0, 'Network Data'!D108=0,'Network Data'!F108=1,'Network Data'!G108&gt;0), SUBSTITUTE('Network Data'!B108," ","")&amp;"_U"&amp;" = Flowto("&amp;SUBSTITUTE('Network Data'!B108," ","")&amp;") - "&amp;SUBSTITUTE('Network Data'!B108," ","")&amp;"_P"&amp;" - "&amp;SUBSTITUTE('Network Data'!B108," ","")&amp;"_EX", IF(AND('Network Data'!$C$6=0,'Network Data'!$C$7=1,'Network Data'!C108 = 0, 'Network Data'!D108=0,'Network Data'!F108=0,'Network Data'!G108&gt;0), SUBSTITUTE('Network Data'!B108," ","")&amp;"_U"&amp;" = Flowto("&amp;SUBSTITUTE('Network Data'!B108," ","")&amp;") - "&amp;SUBSTITUTE('Network Data'!B108," ","")&amp;"_P",IF(AND('Network Data'!$C$6=1,'Network Data'!$C$7=1,'Network Data'!C108 = 0, 'Network Data'!D108=0,'Network Data'!F108=0,'Network Data'!G108&gt;0), SUBSTITUTE('Network Data'!B108," ","")&amp;"_U"&amp;" = Flowto("&amp;SUBSTITUTE('Network Data'!B108," ","")&amp;") - "&amp;SUBSTITUTE('Network Data'!B108," ","")&amp;"_P - "&amp;SUBSTITUTE('Network Data'!B108," ","")&amp;"_R","")))))))</f>
        <v/>
      </c>
      <c r="BH102" t="str">
        <f>IF(AND('Network Data'!$C$6 = 1, 'Network Data'!C108 = 0, 'Network Data'!D108 = 0,'Network Data'!G108 &gt; 0, 'Network Data'!T108 &gt; 0),SUBSTITUTE('Network Data'!B108," ","")&amp;"_AE"&amp;" = "&amp;SUBSTITUTE('Network Data'!B108," ","")&amp;"_P"&amp;" + "&amp;SUBSTITUTE('Network Data'!B108," ","")&amp;"_R", IF(AND('Network Data'!$C$6 = 0, 'Network Data'!C108 = 0, 'Network Data'!D108 = 0,'Network Data'!G108 &gt; 0, 'Network Data'!T108 &gt; 0),SUBSTITUTE('Network Data'!B108," ","")&amp;" = "&amp;SUBSTITUTE('Network Data'!B108," ","")&amp;"_P",IF(AND('Network Data'!$C$6 = 1, 'Network Data'!C108 = 0, 'Network Data'!D108 = 0,'Network Data'!G108 &gt; 0, 'Network Data'!U108 &gt; 0),SUBSTITUTE('Network Data'!B108," ","")&amp;"_AE"&amp;" = "&amp;SUBSTITUTE('Network Data'!B108," ","")&amp;"_P"&amp;" + "&amp;SUBSTITUTE('Network Data'!B108," ","")&amp;"_R", IF(AND('Network Data'!$C$6 = 0, 'Network Data'!C108 = 0, 'Network Data'!D108 = 0,'Network Data'!G108 &gt; 0, 'Network Data'!U108 &gt; 0),SUBSTITUTE('Network Data'!B108," ","")&amp;" = "&amp;SUBSTITUTE('Network Data'!B108," ","")&amp;"_P",""))))</f>
        <v/>
      </c>
      <c r="BL102" t="str">
        <f xml:space="preserve"> IF('Network Data'!W108 &gt; 0, 'Network Data'!W108, "")</f>
        <v/>
      </c>
      <c r="BR102" t="str">
        <f>IF('Network Data'!V108&gt;0,SUBSTITUTE('Network Data'!V108, ",",""),"")</f>
        <v/>
      </c>
      <c r="BZ102" t="str">
        <f>IF(AND('Network Data'!$C$6=1,'Network Data'!C108=0,'Network Data'!D108=1,'Network Data'!G108&gt;0),SUBSTITUTE('Network Data'!B108," ","")&amp;"_GPP: CO2 -&gt; "&amp;SUBSTITUTE('Network Data'!B108," ",""),"")</f>
        <v/>
      </c>
      <c r="CB102" s="98"/>
      <c r="CD102" t="str">
        <f>IF(AND('Network Data'!$C$6 = 1,'Network Data'!C108 = 0, 'Network Data'!D108 = 1, 'Network Data'!G108 &gt; 0), SUBSTITUTE('Network Data'!B108, " ", "")&amp;"_R: "&amp;SUBSTITUTE('Network Data'!B108, " ", "")&amp;" -&gt; CO2", "")</f>
        <v/>
      </c>
      <c r="CE102" t="str">
        <f>IF(AND('Network Data'!$C$6 = 1,'Network Data'!C108 = 0, 'Network Data'!D108 = 0, 'Network Data'!G108 &gt; 0), SUBSTITUTE('Network Data'!B108, " ", "")&amp;"_R: "&amp;SUBSTITUTE('Network Data'!B108, " ", "")&amp;" -&gt; CO2", "")</f>
        <v/>
      </c>
      <c r="CG102" s="98"/>
      <c r="CI102" t="str">
        <f>IF(AND('Network Data'!C108 = 1, 'Network Data'!E108 = 1, 'Network Data'!G108 &gt; 0), SUBSTITUTE('Network Data'!B108, " ", "")&amp;"NLNode_IN: "&amp;SUBSTITUTE('Network Data'!B108, " ", "")&amp;"NLNodeInput -&gt; "&amp;SUBSTITUTE('Network Data'!B108, ",", "")&amp;"NLNode", IF(AND('Network Data'!C108 = 0, 'Network Data'!E108 = 1, 'Network Data'!G108 &gt; 0), SUBSTITUTE('Network Data'!B108, " ", "")&amp;"_IN: "&amp;SUBSTITUTE('Network Data'!B108, " ", "")&amp;"Input -&gt; "&amp;SUBSTITUTE('Network Data'!B108, ",", ""),""))</f>
        <v/>
      </c>
      <c r="CK102" s="98"/>
      <c r="CM102" t="str">
        <f>IF(AND('Network Data'!C108 = 1, 'Network Data'!F108 = 1, 'Network Data'!G108 &gt; 0), SUBSTITUTE('Network Data'!B108, " ", "")&amp;"NLNode_EX: "&amp;SUBSTITUTE('Network Data'!B108, " ", "")&amp;"NLNode -&gt; "&amp;SUBSTITUTE('Network Data'!B108, ",", "")&amp;"NLNodeExport", IF(AND('Network Data'!C108 = 0, 'Network Data'!F108 = 1, 'Network Data'!G108 &gt; 0), SUBSTITUTE('Network Data'!B108, " ", "")&amp;"_EX: "&amp;SUBSTITUTE('Network Data'!B108, " ", "")&amp;" -&gt; "&amp;SUBSTITUTE('Network Data'!B108, ",", "")&amp;"Export",""))</f>
        <v/>
      </c>
      <c r="CP102" t="str">
        <f>IF(AND('Network Data'!$C$6=1, 'Network Data'!C108=0,'Network Data'!D108=1,'Network Data'!G108&gt;0, 'Network Data'!L108&gt;0), SUBSTITUTE('Network Data'!B108," ",".")&amp;"_GPP &gt; "&amp;SUBSTITUTE('Network Data'!L108," ","."), IF(AND('Network Data'!$C$6=1, 'Network Data'!C108=0,'Network Data'!D108=0,'Network Data'!G108&gt;0, 'Network Data'!L108&gt;0), SUBSTITUTE('Network Data'!B108," ",".")&amp;"Q &gt; "&amp;SUBSTITUTE('Network Data'!L108," ","."), IF(AND('Network Data'!$C$6=0, 'Network Data'!C108=0,'Network Data'!D108=0,'Network Data'!G108&gt;0, 'Network Data'!L108&gt;0), SUBSTITUTE('Network Data'!B108," ",".")&amp;"Q &gt; "&amp;SUBSTITUTE('Network Data'!L108," ","."),"")))</f>
        <v/>
      </c>
      <c r="CQ102" t="str">
        <f>IF(AND('Network Data'!$C$6=1, 'Network Data'!C108=0,'Network Data'!D108=0,'Network Data'!G108&gt;0, 'Network Data'!L108&gt;0), SUBSTITUTE('Network Data'!B108," ",".")&amp;"Q &gt; "&amp;SUBSTITUTE('Network Data'!L108," ","."), IF(AND('Network Data'!$C$6=0, 'Network Data'!C108=0,'Network Data'!D108=0,'Network Data'!G108&gt;0, 'Network Data'!L108&gt;0), SUBSTITUTE('Network Data'!B108," ",".")&amp;"Q &gt; "&amp;SUBSTITUTE('Network Data'!L108," ","."),""))</f>
        <v/>
      </c>
      <c r="CR102" t="str">
        <f>IF(AND('Network Data'!$C$6=1, 'Network Data'!C108=0,'Network Data'!D108=1,'Network Data'!G108&gt;0, 'Network Data'!M108&gt;0), SUBSTITUTE('Network Data'!B108," ",".")&amp;"_GPP &lt; "&amp;SUBSTITUTE('Network Data'!M108," ","."),"")</f>
        <v/>
      </c>
      <c r="CS102" t="str">
        <f>IF(AND('Network Data'!$C$6=1, 'Network Data'!C108=0,'Network Data'!D108=0,'Network Data'!G108&gt;0, 'Network Data'!M108&gt;0), SUBSTITUTE('Network Data'!B108," ",".")&amp;"Q &lt; "&amp;SUBSTITUTE('Network Data'!M108," ","."),IF(AND('Network Data'!$C$6=0, 'Network Data'!C108=0,'Network Data'!D108=0,'Network Data'!G108&gt;0, 'Network Data'!M108&gt;0), SUBSTITUTE('Network Data'!B108," ",".")&amp;"Q &lt; "&amp;SUBSTITUTE('Network Data'!M108," ","."),""))</f>
        <v/>
      </c>
      <c r="CT102" t="str">
        <f>IF('Network Data'!M108&lt;'Network Data'!L108, "Warning, incompatible constraint", "" )</f>
        <v/>
      </c>
      <c r="CU102" t="str">
        <f>IF(AND('Network Data'!$C$6=1, 'Network Data'!C108 = 0, 'Network Data'!D108 = 1, 'Network Data'!G108 &gt; 0, 'Network Data'!N108&gt;0), SUBSTITUTE('Network Data'!B108, " ", ".")&amp;"_NPP"&amp;" &gt; "&amp;SUBSTITUTE('Network Data'!N108, ",","."), "")</f>
        <v/>
      </c>
      <c r="CV102" t="str">
        <f>IF(AND('Network Data'!$C$6=1, 'Network Data'!C108 = 0, 'Network Data'!D108 = 0, 'Network Data'!G108 &gt; 0, 'Network Data'!N108&gt;0), SUBSTITUTE('Network Data'!B108, " ", ".")&amp;"_P"&amp;" &gt; "&amp;SUBSTITUTE('Network Data'!N108, ",","."), IF(AND('Network Data'!$C$6=0, 'Network Data'!C108 = 0, 'Network Data'!G108 &gt; 0, 'Network Data'!N108&gt;0), SUBSTITUTE('Network Data'!B108, " ", ".")&amp;"_P"&amp;" &gt; "&amp;SUBSTITUTE('Network Data'!N108, ",","."),""))</f>
        <v/>
      </c>
      <c r="CW102" t="str">
        <f>IF(AND('Network Data'!$C$6=1, 'Network Data'!C108 = 0, 'Network Data'!D108 = 1, 'Network Data'!G108 &gt; 0, 'Network Data'!O108&gt;0), SUBSTITUTE('Network Data'!B108, " ", ".")&amp;"_NPP"&amp;" &lt; "&amp;SUBSTITUTE('Network Data'!O108, ",","."), "")</f>
        <v/>
      </c>
      <c r="CX102" t="str">
        <f>IF(AND('Network Data'!$C$6=1, 'Network Data'!C108 = 0, 'Network Data'!D108 = 0, 'Network Data'!G108 &gt; 0, 'Network Data'!O108&gt;0), SUBSTITUTE('Network Data'!B108, " ", ".")&amp;"_P"&amp;" &lt; "&amp;SUBSTITUTE('Network Data'!O108, ",","."), IF(AND('Network Data'!$C$6=0, 'Network Data'!C108 = 0, 'Network Data'!G108 &gt; 0, 'Network Data'!O108&gt;0), SUBSTITUTE('Network Data'!B108, " ", ".")&amp;"_P"&amp;" &lt; "&amp;SUBSTITUTE('Network Data'!O108, ",","."),""))</f>
        <v/>
      </c>
      <c r="CY102" t="str">
        <f>IF('Network Data'!O108&lt;'Network Data'!N108, "Warning, incompatible constraint", "" )</f>
        <v/>
      </c>
      <c r="CZ102" t="str">
        <f>IF(AND('Network Data'!$C$6 = 1, 'Network Data'!C108 = 0, 'Network Data'!D108 = 1, 'Network Data'!G108 &gt; 0, 'Network Data'!P108 &gt; 0), SUBSTITUTE('Network Data'!B108, " ", ".")&amp;"_R &gt; "&amp;SUBSTITUTE('Network Data'!P108, ",","."),"")</f>
        <v/>
      </c>
      <c r="DA102" t="str">
        <f>IF(AND('Network Data'!$C$6 = 1, 'Network Data'!C108 = 0, 'Network Data'!D108 = 0, 'Network Data'!G108 &gt; 0, 'Network Data'!P108 &gt; 0), SUBSTITUTE('Network Data'!B108, " ", ".")&amp;"_R &gt; "&amp;SUBSTITUTE('Network Data'!P108, ",","."),"")</f>
        <v/>
      </c>
      <c r="DB102" t="str">
        <f>IF(AND('Network Data'!$C$6 = 1, 'Network Data'!C108 = 0, 'Network Data'!D108 = 1, 'Network Data'!G108 &gt; 0, 'Network Data'!Q108 &gt; 0), SUBSTITUTE('Network Data'!B108, " ", ".")&amp;"_R &lt; "&amp;SUBSTITUTE('Network Data'!Q108, ",","."),"")</f>
        <v/>
      </c>
      <c r="DC102" t="str">
        <f>IF(AND('Network Data'!$C$6 = 1, 'Network Data'!C108 = 0, 'Network Data'!D108 = 0, 'Network Data'!G108 &gt; 0, 'Network Data'!Q108 &gt; 0), SUBSTITUTE('Network Data'!B108, " ", ".")&amp;"_R &lt; "&amp;SUBSTITUTE('Network Data'!Q108, ",","."),"")</f>
        <v/>
      </c>
      <c r="DD102" t="str">
        <f>IF(AND('Network Data'!$C$7 = 1, 'Network Data'!C108 = 0, 'Network Data'!D108 =1, 'Network Data'!G108 &gt; 0, 'Network Data'!R108 &gt; 0), SUBSTITUTE('Network Data'!B108, ",",".")&amp;"_U &gt; "&amp;SUBSTITUTE('Network Data'!R108, ",","."),"")</f>
        <v/>
      </c>
      <c r="DE102" t="str">
        <f>IF(AND('Network Data'!$C$7 = 1, 'Network Data'!C108 = 0, 'Network Data'!D108 =0, 'Network Data'!G108 &gt; 0, 'Network Data'!R108 &gt; 0), SUBSTITUTE('Network Data'!B108, ",",".")&amp;"_U &gt; "&amp;SUBSTITUTE('Network Data'!R108, ",","."),"")</f>
        <v/>
      </c>
      <c r="DF102" t="str">
        <f>IF(AND('Network Data'!$C$7 = 1, 'Network Data'!C108 = 0, 'Network Data'!D108 = 1, 'Network Data'!G108 &gt; 0, 'Network Data'!S108 &gt; 0), SUBSTITUTE('Network Data'!B108, ",",".")&amp;"_U &lt; "&amp;SUBSTITUTE('Network Data'!S108, ",","."),"")</f>
        <v/>
      </c>
      <c r="DG102" t="str">
        <f>IF(AND('Network Data'!$C$7 = 1, 'Network Data'!C108 = 0, 'Network Data'!D108 = 0, 'Network Data'!G108 &gt; 0, 'Network Data'!S108 &gt; 0), SUBSTITUTE('Network Data'!B108, ",",".")&amp;"_U &lt; "&amp;SUBSTITUTE('Network Data'!S108, ",","."),"")</f>
        <v/>
      </c>
      <c r="DJ102" t="str">
        <f>IF(AND('Network Data'!C108 = 0, 'Network Data'!E108 = 1,'Network Data'!G108 &gt; 0, 'Network Data'!H108 &gt; 0), SUBSTITUTE('Network Data'!B108, " ", ".")&amp;"_IN &gt; "&amp;SUBSTITUTE('Network Data'!H108,",","."), IF(AND('Network Data'!C108 = 1, 'Network Data'!E108 = 1,'Network Data'!G108 &gt; 0, 'Network Data'!H108 &gt; 0), SUBSTITUTE('Network Data'!B108, " ", ".")&amp;"NLNode_IN &gt; "&amp;SUBSTITUTE('Network Data'!H108,",","."), ""))</f>
        <v/>
      </c>
      <c r="DL102" t="str">
        <f>IF(AND('Network Data'!C108 = 0, 'Network Data'!E108 = 1,'Network Data'!G108 &gt; 0, 'Network Data'!I108 &gt; 0), SUBSTITUTE('Network Data'!B108, " ", ".")&amp;"_IN &lt; "&amp;SUBSTITUTE('Network Data'!I108,",","."), IF(AND('Network Data'!C108 = 1, 'Network Data'!E108 = 1,'Network Data'!G108 &gt; 0, 'Network Data'!H108 &gt; 0), SUBSTITUTE('Network Data'!B108, " ", ".")&amp;"NLNode_IN &lt; "&amp;SUBSTITUTE('Network Data'!I108,",","."), ""))</f>
        <v/>
      </c>
      <c r="DP102" t="str">
        <f>IF(AND('Network Data'!C108 = 0, 'Network Data'!F108 = 1,'Network Data'!G108 &gt; 0, 'Network Data'!J108 &gt; 0), SUBSTITUTE('Network Data'!B108, " ", ".")&amp;"_EX &gt; "&amp;SUBSTITUTE('Network Data'!J108,",","."), IF(AND('Network Data'!C108 = 1, 'Network Data'!F108 = 1,'Network Data'!G108 &gt; 0, 'Network Data'!J108 &gt; 0), SUBSTITUTE('Network Data'!B108, " ", ".")&amp;"NLNode_EX &gt; "&amp;SUBSTITUTE('Network Data'!J108,",","."), ""))</f>
        <v/>
      </c>
      <c r="DR102" t="str">
        <f>IF(AND('Network Data'!C108 = 0, 'Network Data'!F108 = 1,'Network Data'!G108 &gt; 0, 'Network Data'!K108 &gt; 0), SUBSTITUTE('Network Data'!B108, " ", ".")&amp;"_EX &lt; "&amp;SUBSTITUTE('Network Data'!K108,",","."), IF(AND('Network Data'!C108 = 1, 'Network Data'!F108 = 1,'Network Data'!G108 &gt; 0, 'Network Data'!K108 &gt; 0), SUBSTITUTE('Network Data'!B108, " ", ".")&amp;"NLNode_EX &lt; "&amp;SUBSTITUTE('Network Data'!K108,",","."), ""))</f>
        <v/>
      </c>
      <c r="DV102" t="str">
        <f>IF(AND('Network Data'!C108=0, 'Network Data'!D108=0, 'Network Data'!G108&gt;0, 'Network Data'!T108&gt;0), SUBSTITUTE('Network Data'!B108," ",".")&amp;"_AE &gt; "&amp;SUBSTITUTE('Network Data'!T108,",","."),"")</f>
        <v/>
      </c>
      <c r="DW102" t="str">
        <f>IF(AND('Network Data'!C108=0, 'Network Data'!D108=0, 'Network Data'!G108&gt;0, 'Network Data'!U108&gt;0), SUBSTITUTE('Network Data'!B108," ",".")&amp;"_AE &lt; "&amp;SUBSTITUTE('Network Data'!U108,",","."),"")</f>
        <v/>
      </c>
      <c r="EA102" t="str">
        <f>IF(AND('Network Data'!X108 &gt;0), 'Network Data'!X108, "")</f>
        <v/>
      </c>
      <c r="EB102" s="22"/>
      <c r="EC102" s="22"/>
      <c r="FD102"/>
      <c r="FE102"/>
      <c r="FF102"/>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row>
    <row r="103" spans="1:218" x14ac:dyDescent="0.3">
      <c r="A103" s="7">
        <v>98</v>
      </c>
      <c r="B103" t="str">
        <f>IF(AND('Network Data'!C109 = 0, 'Network Data'!G109 &gt;0), SUBSTITUTE('Network Data'!B109, " ", ""), IF(AND('Network Data'!C109 = 1, 'Network Data'!G109 &gt; 0), SUBSTITUTE('Network Data'!B109&amp;"NLNode", " ",""), ""))</f>
        <v/>
      </c>
      <c r="H103" s="98"/>
      <c r="AE103" t="str">
        <f>IF(AND('Network Data'!C109 = 0, 'Network Data'!G109 &gt;0), SUBSTITUTE('Network Data'!B109, " ", "")&amp;" = "&amp;SUBSTITUTE('Network Data'!G109, ",", "."), "")</f>
        <v/>
      </c>
      <c r="AF103" t="str">
        <f>IF(AND('Network Data'!C109 = 1, 'Network Data'!G109 &gt;0), SUBSTITUTE('Network Data'!B109, " ", "")&amp;"NLNode"&amp;" = "&amp;SUBSTITUTE('Network Data'!G109, ",", "."), "")</f>
        <v/>
      </c>
      <c r="AM103" t="str">
        <f>IF(AND('Network Data'!C109 = 0, 'Network Data'!G109 &gt; 0, 'Network Data'!E109 = 1), SUBSTITUTE('Network Data'!B109, " ", "")&amp;"Input", IF(AND('Network Data'!C109 = 1, 'Network Data'!G109 &gt; 0, 'Network Data'!E109 = 1), SUBSTITUTE('Network Data'!B109, " ", "")&amp;"NLNodeInput",""))</f>
        <v/>
      </c>
      <c r="AN103" t="str">
        <f>IF(AND('Network Data'!C109 = 0, 'Network Data'!G109 &gt; 0, 'Network Data'!F109 = 1), SUBSTITUTE('Network Data'!B109, " ", "")&amp;"Export", IF(AND('Network Data'!C109 = 1, 'Network Data'!G109 &gt; 0, 'Network Data'!F109 = 1), SUBSTITUTE('Network Data'!B109, " ", "")&amp;"NLNodeExport",""))</f>
        <v/>
      </c>
      <c r="AV103" t="str">
        <f>IF(AND('Network Data'!$C$6=1, 'Network Data'!C109 = 0, 'Network Data'!D109=1,'Network Data'!G109&gt;0,'Network Data'!E109=1), SUBSTITUTE('Network Data'!B109," ","")&amp;"_GPP"&amp;" = "&amp;"Flowto("&amp;SUBSTITUTE('Network Data'!B109," ","")&amp;")"&amp;" - "&amp;SUBSTITUTE('Network Data'!B109," ","")&amp;"_IN", IF(AND('Network Data'!$C$6=1, 'Network Data'!C109 = 0, 'Network Data'!D109=1,'Network Data'!G109&gt;0,'Network Data'!E109=0), SUBSTITUTE('Network Data'!B109," ","")&amp;"_GPP"&amp;" = "&amp;"Flowto("&amp;SUBSTITUTE('Network Data'!B109," ","")&amp;")", IF(OR('Network Data'!$C$6=1, 'Network Data'!$C$6=0), IF(AND('Network Data'!C109 = 0,'Network Data'!G109&gt;0,'Network Data'!E109=1), SUBSTITUTE('Network Data'!B109," ","")&amp;"_Q"&amp;" = "&amp;"Flowto("&amp;SUBSTITUTE('Network Data'!B109," ","")&amp;")"&amp;" - "&amp;SUBSTITUTE('Network Data'!B109," ","")&amp;"_IN", IF(AND('Network Data'!C109 = 0,'Network Data'!G109&gt;0,'Network Data'!E109=0), SUBSTITUTE('Network Data'!B109," ","")&amp;"_Q"&amp;" = "&amp;"Flowto("&amp;SUBSTITUTE('Network Data'!B109," ","")&amp;")","")))))</f>
        <v/>
      </c>
      <c r="AZ103" t="str">
        <f>IF(AND('Network Data'!$C$6=1,'Network Data'!$C$7=1,'Network Data'!C109 = 0,'Network Data'!D109 = 1,'Network Data'!G109&gt;0,'Network Data'!F109=1),SUBSTITUTE('Network Data'!B109," ","")&amp;"_NPP"&amp;" = Flowfrom("&amp;SUBSTITUTE('Network Data'!B109," ","")&amp;") - "&amp;SUBSTITUTE('Network Data'!B109," ","")&amp;"_R"&amp;" - "&amp;SUBSTITUTE('Network Data'!B109," ","")&amp;"_U"&amp;" - "&amp;SUBSTITUTE('Network Data'!B109," ","")&amp;"_EX", IF(AND('Network Data'!$C$6=1,'Network Data'!$C$7=0,'Network Data'!C109 = 0,'Network Data'!D109 = 1,'Network Data'!G109&gt;0,'Network Data'!F109=1),SUBSTITUTE('Network Data'!B109," ","")&amp;"_NPP"&amp;" = Flowfrom("&amp;SUBSTITUTE('Network Data'!B109," ","")&amp;") - "&amp;SUBSTITUTE('Network Data'!B109," ","")&amp;"_R - "&amp;SUBSTITUTE('Network Data'!B109," ","")&amp;"_EX", IF(AND('Network Data'!$C$6=0,'Network Data'!$C$7=1,'Network Data'!C109 = 0,'Network Data'!D109 = 1,'Network Data'!G109&gt;0,'Network Data'!F109=0),SUBSTITUTE('Network Data'!B109," ","")&amp;"_NPP"&amp;" = Flowfrom("&amp;SUBSTITUTE('Network Data'!B109," ","")&amp;") - "&amp;SUBSTITUTE('Network Data'!B109," ","")&amp;"_U - "&amp;SUBSTITUTE('Network Data'!B109," ","")&amp;"_EX", IF(AND('Network Data'!$C$6=1,'Network Data'!$C$7=0,'Network Data'!C109 = 0,'Network Data'!D109 = 1,'Network Data'!G109&gt;0,'Network Data'!F109=0),SUBSTITUTE('Network Data'!B109," ","")&amp;"_NPP"&amp;" = Flowfrom("&amp;SUBSTITUTE('Network Data'!B109," ","")&amp;") - "&amp;SUBSTITUTE('Network Data'!B109," ","")&amp;"_R", IF(AND('Network Data'!$C$6=0,'Network Data'!$C$7=0,'Network Data'!C109 = 0,'Network Data'!D109 = 1,'Network Data'!G109&gt;0,'Network Data'!F109=1),SUBSTITUTE('Network Data'!B109," ","")&amp;"_NPP"&amp;" = Flowfrom("&amp;SUBSTITUTE('Network Data'!B109," ","")&amp;") - "&amp;SUBSTITUTE('Network Data'!B109," ","")&amp;"_EX", IF(AND('Network Data'!$C$6=1,'Network Data'!$C$7=1,'Network Data'!C109 = 0,'Network Data'!D109 = 1,'Network Data'!G109&gt;0,'Network Data'!F109=0),SUBSTITUTE('Network Data'!B109," ","")&amp;"_NPP"&amp;" = Flowfrom("&amp;SUBSTITUTE('Network Data'!B109," ","")&amp;") - "&amp;SUBSTITUTE('Network Data'!B109," ","")&amp;"_R"&amp;" - "&amp;SUBSTITUTE('Network Data'!B109," ","")&amp;"_U", IF(AND('Network Data'!$C$6=0,'Network Data'!$C$7=0,'Network Data'!C109 = 0,'Network Data'!D109 = 1,'Network Data'!G109&gt;0,'Network Data'!F109=0),SUBSTITUTE('Network Data'!B109," ","")&amp;"_NPP"&amp;" = Flowfrom("&amp;SUBSTITUTE('Network Data'!B109," ","")&amp;") ", IF(AND('Network Data'!$C$6=1,'Network Data'!$C$7=1,'Network Data'!C109 = 0,'Network Data'!D109 = 0,'Network Data'!G109&gt;0,'Network Data'!F109=1),SUBSTITUTE('Network Data'!B109," ","")&amp;"_P"&amp;" = Flowfrom("&amp;SUBSTITUTE('Network Data'!B109," ","")&amp;") - "&amp;SUBSTITUTE('Network Data'!B109," ","")&amp;"_R"&amp;" - "&amp;SUBSTITUTE('Network Data'!B109," ","")&amp;"_U"&amp;" - "&amp;SUBSTITUTE('Network Data'!B109," ","")&amp;"_EX", IF(AND('Network Data'!$C$6=1,'Network Data'!$C$7=0,'Network Data'!C109 = 0,'Network Data'!D109 = 0,'Network Data'!G109&gt;0,'Network Data'!F109=1),SUBSTITUTE('Network Data'!B109," ","")&amp;"_P"&amp;" = Flowfrom("&amp;SUBSTITUTE('Network Data'!B109," ","")&amp;") - "&amp;SUBSTITUTE('Network Data'!B109," ","")&amp;"_R - "&amp;SUBSTITUTE('Network Data'!B109," ","")&amp;"_EX", IF(AND('Network Data'!$C$6=0,'Network Data'!$C$7=1,'Network Data'!C109 = 0,'Network Data'!D109 = 0,'Network Data'!G109&gt;0,'Network Data'!F109=0),SUBSTITUTE('Network Data'!B109," ","")&amp;"_P"&amp;" = Flowfrom("&amp;SUBSTITUTE('Network Data'!B109," ","")&amp;") - "&amp;SUBSTITUTE('Network Data'!B109," ","")&amp;"_U - "&amp;SUBSTITUTE('Network Data'!B109," ","")&amp;"_EX", IF(AND('Network Data'!$C$6=1,'Network Data'!$C$7=0,'Network Data'!C109 = 0,'Network Data'!D109 = 0,'Network Data'!G109&gt;0,'Network Data'!F109=0),SUBSTITUTE('Network Data'!B109," ","")&amp;"_P"&amp;" = Flowfrom("&amp;SUBSTITUTE('Network Data'!B109," ","")&amp;") - "&amp;SUBSTITUTE('Network Data'!B109," ","")&amp;"_R", IF(AND('Network Data'!$C$6=0,'Network Data'!$C$7=0,'Network Data'!C109 = 0,'Network Data'!D109 = 0,'Network Data'!G109&gt;0,'Network Data'!F109=1),SUBSTITUTE('Network Data'!B109," ","")&amp;"_P"&amp;" = Flowfrom("&amp;SUBSTITUTE('Network Data'!B109," ","")&amp;") - "&amp;SUBSTITUTE('Network Data'!B109," ","")&amp;"_EX", IF(AND('Network Data'!$C$6=1,'Network Data'!$C$7=1,'Network Data'!C109 = 0,'Network Data'!D109 = 0,'Network Data'!G109&gt;0,'Network Data'!F109=0),SUBSTITUTE('Network Data'!B109," ","")&amp;"_P"&amp;" = Flowfrom("&amp;SUBSTITUTE('Network Data'!B109," ","")&amp;") - "&amp;SUBSTITUTE('Network Data'!B109," ","")&amp;"_R"&amp;" - "&amp;SUBSTITUTE('Network Data'!B109," ","")&amp;"_U", IF(AND('Network Data'!$C$6=0,'Network Data'!$C$7=0,'Network Data'!C109 = 0,'Network Data'!D109 = 0,'Network Data'!G109&gt;0,'Network Data'!F109=0),SUBSTITUTE('Network Data'!B109," ","")&amp;"_P"&amp;" = Flowfrom("&amp;SUBSTITUTE('Network Data'!B109," ","")&amp;") ", ""))))))))))))))</f>
        <v/>
      </c>
      <c r="BD103" t="str">
        <f>IF(AND('Network Data'!$C$6=1,'Network Data'!$C$7=1,'Network Data'!C109 = 0, 'Network Data'!D109=1,'Network Data'!F109=1,'Network Data'!G109&gt;0), SUBSTITUTE('Network Data'!B109," ","")&amp;"_U"&amp;" = Flowto("&amp;SUBSTITUTE('Network Data'!B109," ","")&amp;") - "&amp;SUBSTITUTE('Network Data'!B109," ","")&amp;"_NPP"&amp;" - "&amp;SUBSTITUTE('Network Data'!B109," ","")&amp;"_R"&amp;" - "&amp;SUBSTITUTE('Network Data'!B109," ","")&amp;"_EX", IF(AND('Network Data'!$C$6=0,'Network Data'!$C$7=1,'Network Data'!C109 = 0, 'Network Data'!D109=1,'Network Data'!F109=1,'Network Data'!G109&gt;0), SUBSTITUTE('Network Data'!B109," ","")&amp;"_U"&amp;" = Flowto("&amp;SUBSTITUTE('Network Data'!B109," ","")&amp;") - "&amp;SUBSTITUTE('Network Data'!B109," ","")&amp;"_P"&amp;" - "&amp;SUBSTITUTE('Network Data'!B109," ","")&amp;"_EX", IF(AND('Network Data'!$C$6=0,'Network Data'!$C$7=1,'Network Data'!C109 = 0, 'Network Data'!D109=1,'Network Data'!F109=0,'Network Data'!G109&gt;0), SUBSTITUTE('Network Data'!B109," ","")&amp;"_U"&amp;" = Flowto("&amp;SUBSTITUTE('Network Data'!B109," ","")&amp;") - "&amp;SUBSTITUTE('Network Data'!B109," ","")&amp;"_P",IF(AND('Network Data'!$C$6=1,'Network Data'!$C$7=1,'Network Data'!C109 = 0, 'Network Data'!D109=0,'Network Data'!F109=1,'Network Data'!G109&gt;0), SUBSTITUTE('Network Data'!B109," ","")&amp;"_U"&amp;" = Flowto("&amp;SUBSTITUTE('Network Data'!B109," ","")&amp;") - "&amp;SUBSTITUTE('Network Data'!B109," ","")&amp;"_P"&amp;" - "&amp;SUBSTITUTE('Network Data'!B109," ","")&amp;"_R"&amp;" - "&amp;SUBSTITUTE('Network Data'!B109," ","")&amp;"_EX", IF(AND('Network Data'!$C$6=0,'Network Data'!$C$7=1,'Network Data'!C109 = 0, 'Network Data'!D109=0,'Network Data'!F109=1,'Network Data'!G109&gt;0), SUBSTITUTE('Network Data'!B109," ","")&amp;"_U"&amp;" = Flowto("&amp;SUBSTITUTE('Network Data'!B109," ","")&amp;") - "&amp;SUBSTITUTE('Network Data'!B109," ","")&amp;"_P"&amp;" - "&amp;SUBSTITUTE('Network Data'!B109," ","")&amp;"_EX", IF(AND('Network Data'!$C$6=0,'Network Data'!$C$7=1,'Network Data'!C109 = 0, 'Network Data'!D109=0,'Network Data'!F109=0,'Network Data'!G109&gt;0), SUBSTITUTE('Network Data'!B109," ","")&amp;"_U"&amp;" = Flowto("&amp;SUBSTITUTE('Network Data'!B109," ","")&amp;") - "&amp;SUBSTITUTE('Network Data'!B109," ","")&amp;"_P",IF(AND('Network Data'!$C$6=1,'Network Data'!$C$7=1,'Network Data'!C109 = 0, 'Network Data'!D109=0,'Network Data'!F109=0,'Network Data'!G109&gt;0), SUBSTITUTE('Network Data'!B109," ","")&amp;"_U"&amp;" = Flowto("&amp;SUBSTITUTE('Network Data'!B109," ","")&amp;") - "&amp;SUBSTITUTE('Network Data'!B109," ","")&amp;"_P - "&amp;SUBSTITUTE('Network Data'!B109," ","")&amp;"_R","")))))))</f>
        <v/>
      </c>
      <c r="BH103" t="str">
        <f>IF(AND('Network Data'!$C$6 = 1, 'Network Data'!C109 = 0, 'Network Data'!D109 = 0,'Network Data'!G109 &gt; 0, 'Network Data'!T109 &gt; 0),SUBSTITUTE('Network Data'!B109," ","")&amp;"_AE"&amp;" = "&amp;SUBSTITUTE('Network Data'!B109," ","")&amp;"_P"&amp;" + "&amp;SUBSTITUTE('Network Data'!B109," ","")&amp;"_R", IF(AND('Network Data'!$C$6 = 0, 'Network Data'!C109 = 0, 'Network Data'!D109 = 0,'Network Data'!G109 &gt; 0, 'Network Data'!T109 &gt; 0),SUBSTITUTE('Network Data'!B109," ","")&amp;" = "&amp;SUBSTITUTE('Network Data'!B109," ","")&amp;"_P",IF(AND('Network Data'!$C$6 = 1, 'Network Data'!C109 = 0, 'Network Data'!D109 = 0,'Network Data'!G109 &gt; 0, 'Network Data'!U109 &gt; 0),SUBSTITUTE('Network Data'!B109," ","")&amp;"_AE"&amp;" = "&amp;SUBSTITUTE('Network Data'!B109," ","")&amp;"_P"&amp;" + "&amp;SUBSTITUTE('Network Data'!B109," ","")&amp;"_R", IF(AND('Network Data'!$C$6 = 0, 'Network Data'!C109 = 0, 'Network Data'!D109 = 0,'Network Data'!G109 &gt; 0, 'Network Data'!U109 &gt; 0),SUBSTITUTE('Network Data'!B109," ","")&amp;" = "&amp;SUBSTITUTE('Network Data'!B109," ","")&amp;"_P",""))))</f>
        <v/>
      </c>
      <c r="BL103" t="str">
        <f xml:space="preserve"> IF('Network Data'!W109 &gt; 0, 'Network Data'!W109, "")</f>
        <v/>
      </c>
      <c r="BR103" t="str">
        <f>IF('Network Data'!V109&gt;0,SUBSTITUTE('Network Data'!V109, ",",""),"")</f>
        <v/>
      </c>
      <c r="BZ103" t="str">
        <f>IF(AND('Network Data'!$C$6=1,'Network Data'!C109=0,'Network Data'!D109=1,'Network Data'!G109&gt;0),SUBSTITUTE('Network Data'!B109," ","")&amp;"_GPP: CO2 -&gt; "&amp;SUBSTITUTE('Network Data'!B109," ",""),"")</f>
        <v/>
      </c>
      <c r="CB103" s="98"/>
      <c r="CD103" t="str">
        <f>IF(AND('Network Data'!$C$6 = 1,'Network Data'!C109 = 0, 'Network Data'!D109 = 1, 'Network Data'!G109 &gt; 0), SUBSTITUTE('Network Data'!B109, " ", "")&amp;"_R: "&amp;SUBSTITUTE('Network Data'!B109, " ", "")&amp;" -&gt; CO2", "")</f>
        <v/>
      </c>
      <c r="CE103" t="str">
        <f>IF(AND('Network Data'!$C$6 = 1,'Network Data'!C109 = 0, 'Network Data'!D109 = 0, 'Network Data'!G109 &gt; 0), SUBSTITUTE('Network Data'!B109, " ", "")&amp;"_R: "&amp;SUBSTITUTE('Network Data'!B109, " ", "")&amp;" -&gt; CO2", "")</f>
        <v/>
      </c>
      <c r="CG103" s="98"/>
      <c r="CI103" t="str">
        <f>IF(AND('Network Data'!C109 = 1, 'Network Data'!E109 = 1, 'Network Data'!G109 &gt; 0), SUBSTITUTE('Network Data'!B109, " ", "")&amp;"NLNode_IN: "&amp;SUBSTITUTE('Network Data'!B109, " ", "")&amp;"NLNodeInput -&gt; "&amp;SUBSTITUTE('Network Data'!B109, ",", "")&amp;"NLNode", IF(AND('Network Data'!C109 = 0, 'Network Data'!E109 = 1, 'Network Data'!G109 &gt; 0), SUBSTITUTE('Network Data'!B109, " ", "")&amp;"_IN: "&amp;SUBSTITUTE('Network Data'!B109, " ", "")&amp;"Input -&gt; "&amp;SUBSTITUTE('Network Data'!B109, ",", ""),""))</f>
        <v/>
      </c>
      <c r="CK103" s="98"/>
      <c r="CM103" t="str">
        <f>IF(AND('Network Data'!C109 = 1, 'Network Data'!F109 = 1, 'Network Data'!G109 &gt; 0), SUBSTITUTE('Network Data'!B109, " ", "")&amp;"NLNode_EX: "&amp;SUBSTITUTE('Network Data'!B109, " ", "")&amp;"NLNode -&gt; "&amp;SUBSTITUTE('Network Data'!B109, ",", "")&amp;"NLNodeExport", IF(AND('Network Data'!C109 = 0, 'Network Data'!F109 = 1, 'Network Data'!G109 &gt; 0), SUBSTITUTE('Network Data'!B109, " ", "")&amp;"_EX: "&amp;SUBSTITUTE('Network Data'!B109, " ", "")&amp;" -&gt; "&amp;SUBSTITUTE('Network Data'!B109, ",", "")&amp;"Export",""))</f>
        <v/>
      </c>
      <c r="CP103" t="str">
        <f>IF(AND('Network Data'!$C$6=1, 'Network Data'!C109=0,'Network Data'!D109=1,'Network Data'!G109&gt;0, 'Network Data'!L109&gt;0), SUBSTITUTE('Network Data'!B109," ",".")&amp;"_GPP &gt; "&amp;SUBSTITUTE('Network Data'!L109," ","."), IF(AND('Network Data'!$C$6=1, 'Network Data'!C109=0,'Network Data'!D109=0,'Network Data'!G109&gt;0, 'Network Data'!L109&gt;0), SUBSTITUTE('Network Data'!B109," ",".")&amp;"Q &gt; "&amp;SUBSTITUTE('Network Data'!L109," ","."), IF(AND('Network Data'!$C$6=0, 'Network Data'!C109=0,'Network Data'!D109=0,'Network Data'!G109&gt;0, 'Network Data'!L109&gt;0), SUBSTITUTE('Network Data'!B109," ",".")&amp;"Q &gt; "&amp;SUBSTITUTE('Network Data'!L109," ","."),"")))</f>
        <v/>
      </c>
      <c r="CQ103" t="str">
        <f>IF(AND('Network Data'!$C$6=1, 'Network Data'!C109=0,'Network Data'!D109=0,'Network Data'!G109&gt;0, 'Network Data'!L109&gt;0), SUBSTITUTE('Network Data'!B109," ",".")&amp;"Q &gt; "&amp;SUBSTITUTE('Network Data'!L109," ","."), IF(AND('Network Data'!$C$6=0, 'Network Data'!C109=0,'Network Data'!D109=0,'Network Data'!G109&gt;0, 'Network Data'!L109&gt;0), SUBSTITUTE('Network Data'!B109," ",".")&amp;"Q &gt; "&amp;SUBSTITUTE('Network Data'!L109," ","."),""))</f>
        <v/>
      </c>
      <c r="CR103" t="str">
        <f>IF(AND('Network Data'!$C$6=1, 'Network Data'!C109=0,'Network Data'!D109=1,'Network Data'!G109&gt;0, 'Network Data'!M109&gt;0), SUBSTITUTE('Network Data'!B109," ",".")&amp;"_GPP &lt; "&amp;SUBSTITUTE('Network Data'!M109," ","."),"")</f>
        <v/>
      </c>
      <c r="CS103" t="str">
        <f>IF(AND('Network Data'!$C$6=1, 'Network Data'!C109=0,'Network Data'!D109=0,'Network Data'!G109&gt;0, 'Network Data'!M109&gt;0), SUBSTITUTE('Network Data'!B109," ",".")&amp;"Q &lt; "&amp;SUBSTITUTE('Network Data'!M109," ","."),IF(AND('Network Data'!$C$6=0, 'Network Data'!C109=0,'Network Data'!D109=0,'Network Data'!G109&gt;0, 'Network Data'!M109&gt;0), SUBSTITUTE('Network Data'!B109," ",".")&amp;"Q &lt; "&amp;SUBSTITUTE('Network Data'!M109," ","."),""))</f>
        <v/>
      </c>
      <c r="CT103" t="str">
        <f>IF('Network Data'!M109&lt;'Network Data'!L109, "Warning, incompatible constraint", "" )</f>
        <v/>
      </c>
      <c r="CU103" t="str">
        <f>IF(AND('Network Data'!$C$6=1, 'Network Data'!C109 = 0, 'Network Data'!D109 = 1, 'Network Data'!G109 &gt; 0, 'Network Data'!N109&gt;0), SUBSTITUTE('Network Data'!B109, " ", ".")&amp;"_NPP"&amp;" &gt; "&amp;SUBSTITUTE('Network Data'!N109, ",","."), "")</f>
        <v/>
      </c>
      <c r="CV103" t="str">
        <f>IF(AND('Network Data'!$C$6=1, 'Network Data'!C109 = 0, 'Network Data'!D109 = 0, 'Network Data'!G109 &gt; 0, 'Network Data'!N109&gt;0), SUBSTITUTE('Network Data'!B109, " ", ".")&amp;"_P"&amp;" &gt; "&amp;SUBSTITUTE('Network Data'!N109, ",","."), IF(AND('Network Data'!$C$6=0, 'Network Data'!C109 = 0, 'Network Data'!G109 &gt; 0, 'Network Data'!N109&gt;0), SUBSTITUTE('Network Data'!B109, " ", ".")&amp;"_P"&amp;" &gt; "&amp;SUBSTITUTE('Network Data'!N109, ",","."),""))</f>
        <v/>
      </c>
      <c r="CW103" t="str">
        <f>IF(AND('Network Data'!$C$6=1, 'Network Data'!C109 = 0, 'Network Data'!D109 = 1, 'Network Data'!G109 &gt; 0, 'Network Data'!O109&gt;0), SUBSTITUTE('Network Data'!B109, " ", ".")&amp;"_NPP"&amp;" &lt; "&amp;SUBSTITUTE('Network Data'!O109, ",","."), "")</f>
        <v/>
      </c>
      <c r="CX103" t="str">
        <f>IF(AND('Network Data'!$C$6=1, 'Network Data'!C109 = 0, 'Network Data'!D109 = 0, 'Network Data'!G109 &gt; 0, 'Network Data'!O109&gt;0), SUBSTITUTE('Network Data'!B109, " ", ".")&amp;"_P"&amp;" &lt; "&amp;SUBSTITUTE('Network Data'!O109, ",","."), IF(AND('Network Data'!$C$6=0, 'Network Data'!C109 = 0, 'Network Data'!G109 &gt; 0, 'Network Data'!O109&gt;0), SUBSTITUTE('Network Data'!B109, " ", ".")&amp;"_P"&amp;" &lt; "&amp;SUBSTITUTE('Network Data'!O109, ",","."),""))</f>
        <v/>
      </c>
      <c r="CY103" t="str">
        <f>IF('Network Data'!O109&lt;'Network Data'!N109, "Warning, incompatible constraint", "" )</f>
        <v/>
      </c>
      <c r="CZ103" t="str">
        <f>IF(AND('Network Data'!$C$6 = 1, 'Network Data'!C109 = 0, 'Network Data'!D109 = 1, 'Network Data'!G109 &gt; 0, 'Network Data'!P109 &gt; 0), SUBSTITUTE('Network Data'!B109, " ", ".")&amp;"_R &gt; "&amp;SUBSTITUTE('Network Data'!P109, ",","."),"")</f>
        <v/>
      </c>
      <c r="DA103" t="str">
        <f>IF(AND('Network Data'!$C$6 = 1, 'Network Data'!C109 = 0, 'Network Data'!D109 = 0, 'Network Data'!G109 &gt; 0, 'Network Data'!P109 &gt; 0), SUBSTITUTE('Network Data'!B109, " ", ".")&amp;"_R &gt; "&amp;SUBSTITUTE('Network Data'!P109, ",","."),"")</f>
        <v/>
      </c>
      <c r="DB103" t="str">
        <f>IF(AND('Network Data'!$C$6 = 1, 'Network Data'!C109 = 0, 'Network Data'!D109 = 1, 'Network Data'!G109 &gt; 0, 'Network Data'!Q109 &gt; 0), SUBSTITUTE('Network Data'!B109, " ", ".")&amp;"_R &lt; "&amp;SUBSTITUTE('Network Data'!Q109, ",","."),"")</f>
        <v/>
      </c>
      <c r="DC103" t="str">
        <f>IF(AND('Network Data'!$C$6 = 1, 'Network Data'!C109 = 0, 'Network Data'!D109 = 0, 'Network Data'!G109 &gt; 0, 'Network Data'!Q109 &gt; 0), SUBSTITUTE('Network Data'!B109, " ", ".")&amp;"_R &lt; "&amp;SUBSTITUTE('Network Data'!Q109, ",","."),"")</f>
        <v/>
      </c>
      <c r="DD103" t="str">
        <f>IF(AND('Network Data'!$C$7 = 1, 'Network Data'!C109 = 0, 'Network Data'!D109 =1, 'Network Data'!G109 &gt; 0, 'Network Data'!R109 &gt; 0), SUBSTITUTE('Network Data'!B109, ",",".")&amp;"_U &gt; "&amp;SUBSTITUTE('Network Data'!R109, ",","."),"")</f>
        <v/>
      </c>
      <c r="DE103" t="str">
        <f>IF(AND('Network Data'!$C$7 = 1, 'Network Data'!C109 = 0, 'Network Data'!D109 =0, 'Network Data'!G109 &gt; 0, 'Network Data'!R109 &gt; 0), SUBSTITUTE('Network Data'!B109, ",",".")&amp;"_U &gt; "&amp;SUBSTITUTE('Network Data'!R109, ",","."),"")</f>
        <v/>
      </c>
      <c r="DF103" t="str">
        <f>IF(AND('Network Data'!$C$7 = 1, 'Network Data'!C109 = 0, 'Network Data'!D109 = 1, 'Network Data'!G109 &gt; 0, 'Network Data'!S109 &gt; 0), SUBSTITUTE('Network Data'!B109, ",",".")&amp;"_U &lt; "&amp;SUBSTITUTE('Network Data'!S109, ",","."),"")</f>
        <v/>
      </c>
      <c r="DG103" t="str">
        <f>IF(AND('Network Data'!$C$7 = 1, 'Network Data'!C109 = 0, 'Network Data'!D109 = 0, 'Network Data'!G109 &gt; 0, 'Network Data'!S109 &gt; 0), SUBSTITUTE('Network Data'!B109, ",",".")&amp;"_U &lt; "&amp;SUBSTITUTE('Network Data'!S109, ",","."),"")</f>
        <v/>
      </c>
      <c r="DJ103" t="str">
        <f>IF(AND('Network Data'!C109 = 0, 'Network Data'!E109 = 1,'Network Data'!G109 &gt; 0, 'Network Data'!H109 &gt; 0), SUBSTITUTE('Network Data'!B109, " ", ".")&amp;"_IN &gt; "&amp;SUBSTITUTE('Network Data'!H109,",","."), IF(AND('Network Data'!C109 = 1, 'Network Data'!E109 = 1,'Network Data'!G109 &gt; 0, 'Network Data'!H109 &gt; 0), SUBSTITUTE('Network Data'!B109, " ", ".")&amp;"NLNode_IN &gt; "&amp;SUBSTITUTE('Network Data'!H109,",","."), ""))</f>
        <v/>
      </c>
      <c r="DL103" t="str">
        <f>IF(AND('Network Data'!C109 = 0, 'Network Data'!E109 = 1,'Network Data'!G109 &gt; 0, 'Network Data'!I109 &gt; 0), SUBSTITUTE('Network Data'!B109, " ", ".")&amp;"_IN &lt; "&amp;SUBSTITUTE('Network Data'!I109,",","."), IF(AND('Network Data'!C109 = 1, 'Network Data'!E109 = 1,'Network Data'!G109 &gt; 0, 'Network Data'!H109 &gt; 0), SUBSTITUTE('Network Data'!B109, " ", ".")&amp;"NLNode_IN &lt; "&amp;SUBSTITUTE('Network Data'!I109,",","."), ""))</f>
        <v/>
      </c>
      <c r="DP103" t="str">
        <f>IF(AND('Network Data'!C109 = 0, 'Network Data'!F109 = 1,'Network Data'!G109 &gt; 0, 'Network Data'!J109 &gt; 0), SUBSTITUTE('Network Data'!B109, " ", ".")&amp;"_EX &gt; "&amp;SUBSTITUTE('Network Data'!J109,",","."), IF(AND('Network Data'!C109 = 1, 'Network Data'!F109 = 1,'Network Data'!G109 &gt; 0, 'Network Data'!J109 &gt; 0), SUBSTITUTE('Network Data'!B109, " ", ".")&amp;"NLNode_EX &gt; "&amp;SUBSTITUTE('Network Data'!J109,",","."), ""))</f>
        <v/>
      </c>
      <c r="DR103" t="str">
        <f>IF(AND('Network Data'!C109 = 0, 'Network Data'!F109 = 1,'Network Data'!G109 &gt; 0, 'Network Data'!K109 &gt; 0), SUBSTITUTE('Network Data'!B109, " ", ".")&amp;"_EX &lt; "&amp;SUBSTITUTE('Network Data'!K109,",","."), IF(AND('Network Data'!C109 = 1, 'Network Data'!F109 = 1,'Network Data'!G109 &gt; 0, 'Network Data'!K109 &gt; 0), SUBSTITUTE('Network Data'!B109, " ", ".")&amp;"NLNode_EX &lt; "&amp;SUBSTITUTE('Network Data'!K109,",","."), ""))</f>
        <v/>
      </c>
      <c r="DV103" t="str">
        <f>IF(AND('Network Data'!C109=0, 'Network Data'!D109=0, 'Network Data'!G109&gt;0, 'Network Data'!T109&gt;0), SUBSTITUTE('Network Data'!B109," ",".")&amp;"_AE &gt; "&amp;SUBSTITUTE('Network Data'!T109,",","."),"")</f>
        <v/>
      </c>
      <c r="DW103" t="str">
        <f>IF(AND('Network Data'!C109=0, 'Network Data'!D109=0, 'Network Data'!G109&gt;0, 'Network Data'!U109&gt;0), SUBSTITUTE('Network Data'!B109," ",".")&amp;"_AE &lt; "&amp;SUBSTITUTE('Network Data'!U109,",","."),"")</f>
        <v/>
      </c>
      <c r="EA103" t="str">
        <f>IF(AND('Network Data'!X109 &gt;0), 'Network Data'!X109, "")</f>
        <v/>
      </c>
      <c r="EB103" s="22"/>
      <c r="EC103" s="22"/>
      <c r="FD103"/>
      <c r="FE103"/>
      <c r="FF10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row>
    <row r="104" spans="1:218" x14ac:dyDescent="0.3">
      <c r="A104" s="7">
        <v>99</v>
      </c>
      <c r="B104" t="str">
        <f>IF(AND('Network Data'!C110 = 0, 'Network Data'!G110 &gt;0), SUBSTITUTE('Network Data'!B110, " ", ""), IF(AND('Network Data'!C110 = 1, 'Network Data'!G110 &gt; 0), SUBSTITUTE('Network Data'!B110&amp;"NLNode", " ",""), ""))</f>
        <v/>
      </c>
      <c r="H104" s="98"/>
      <c r="AE104" t="str">
        <f>IF(AND('Network Data'!C110 = 0, 'Network Data'!G110 &gt;0), SUBSTITUTE('Network Data'!B110, " ", "")&amp;" = "&amp;SUBSTITUTE('Network Data'!G110, ",", "."), "")</f>
        <v/>
      </c>
      <c r="AF104" t="str">
        <f>IF(AND('Network Data'!C110 = 1, 'Network Data'!G110 &gt;0), SUBSTITUTE('Network Data'!B110, " ", "")&amp;"NLNode"&amp;" = "&amp;SUBSTITUTE('Network Data'!G110, ",", "."), "")</f>
        <v/>
      </c>
      <c r="AM104" t="str">
        <f>IF(AND('Network Data'!C110 = 0, 'Network Data'!G110 &gt; 0, 'Network Data'!E110 = 1), SUBSTITUTE('Network Data'!B110, " ", "")&amp;"Input", IF(AND('Network Data'!C110 = 1, 'Network Data'!G110 &gt; 0, 'Network Data'!E110 = 1), SUBSTITUTE('Network Data'!B110, " ", "")&amp;"NLNodeInput",""))</f>
        <v/>
      </c>
      <c r="AN104" t="str">
        <f>IF(AND('Network Data'!C110 = 0, 'Network Data'!G110 &gt; 0, 'Network Data'!F110 = 1), SUBSTITUTE('Network Data'!B110, " ", "")&amp;"Export", IF(AND('Network Data'!C110 = 1, 'Network Data'!G110 &gt; 0, 'Network Data'!F110 = 1), SUBSTITUTE('Network Data'!B110, " ", "")&amp;"NLNodeExport",""))</f>
        <v/>
      </c>
      <c r="AV104" t="str">
        <f>IF(AND('Network Data'!$C$6=1, 'Network Data'!C110 = 0, 'Network Data'!D110=1,'Network Data'!G110&gt;0,'Network Data'!E110=1), SUBSTITUTE('Network Data'!B110," ","")&amp;"_GPP"&amp;" = "&amp;"Flowto("&amp;SUBSTITUTE('Network Data'!B110," ","")&amp;")"&amp;" - "&amp;SUBSTITUTE('Network Data'!B110," ","")&amp;"_IN", IF(AND('Network Data'!$C$6=1, 'Network Data'!C110 = 0, 'Network Data'!D110=1,'Network Data'!G110&gt;0,'Network Data'!E110=0), SUBSTITUTE('Network Data'!B110," ","")&amp;"_GPP"&amp;" = "&amp;"Flowto("&amp;SUBSTITUTE('Network Data'!B110," ","")&amp;")", IF(OR('Network Data'!$C$6=1, 'Network Data'!$C$6=0), IF(AND('Network Data'!C110 = 0,'Network Data'!G110&gt;0,'Network Data'!E110=1), SUBSTITUTE('Network Data'!B110," ","")&amp;"_Q"&amp;" = "&amp;"Flowto("&amp;SUBSTITUTE('Network Data'!B110," ","")&amp;")"&amp;" - "&amp;SUBSTITUTE('Network Data'!B110," ","")&amp;"_IN", IF(AND('Network Data'!C110 = 0,'Network Data'!G110&gt;0,'Network Data'!E110=0), SUBSTITUTE('Network Data'!B110," ","")&amp;"_Q"&amp;" = "&amp;"Flowto("&amp;SUBSTITUTE('Network Data'!B110," ","")&amp;")","")))))</f>
        <v/>
      </c>
      <c r="AZ104" t="str">
        <f>IF(AND('Network Data'!$C$6=1,'Network Data'!$C$7=1,'Network Data'!C110 = 0,'Network Data'!D110 = 1,'Network Data'!G110&gt;0,'Network Data'!F110=1),SUBSTITUTE('Network Data'!B110," ","")&amp;"_NPP"&amp;" = Flowfrom("&amp;SUBSTITUTE('Network Data'!B110," ","")&amp;") - "&amp;SUBSTITUTE('Network Data'!B110," ","")&amp;"_R"&amp;" - "&amp;SUBSTITUTE('Network Data'!B110," ","")&amp;"_U"&amp;" - "&amp;SUBSTITUTE('Network Data'!B110," ","")&amp;"_EX", IF(AND('Network Data'!$C$6=1,'Network Data'!$C$7=0,'Network Data'!C110 = 0,'Network Data'!D110 = 1,'Network Data'!G110&gt;0,'Network Data'!F110=1),SUBSTITUTE('Network Data'!B110," ","")&amp;"_NPP"&amp;" = Flowfrom("&amp;SUBSTITUTE('Network Data'!B110," ","")&amp;") - "&amp;SUBSTITUTE('Network Data'!B110," ","")&amp;"_R - "&amp;SUBSTITUTE('Network Data'!B110," ","")&amp;"_EX", IF(AND('Network Data'!$C$6=0,'Network Data'!$C$7=1,'Network Data'!C110 = 0,'Network Data'!D110 = 1,'Network Data'!G110&gt;0,'Network Data'!F110=0),SUBSTITUTE('Network Data'!B110," ","")&amp;"_NPP"&amp;" = Flowfrom("&amp;SUBSTITUTE('Network Data'!B110," ","")&amp;") - "&amp;SUBSTITUTE('Network Data'!B110," ","")&amp;"_U - "&amp;SUBSTITUTE('Network Data'!B110," ","")&amp;"_EX", IF(AND('Network Data'!$C$6=1,'Network Data'!$C$7=0,'Network Data'!C110 = 0,'Network Data'!D110 = 1,'Network Data'!G110&gt;0,'Network Data'!F110=0),SUBSTITUTE('Network Data'!B110," ","")&amp;"_NPP"&amp;" = Flowfrom("&amp;SUBSTITUTE('Network Data'!B110," ","")&amp;") - "&amp;SUBSTITUTE('Network Data'!B110," ","")&amp;"_R", IF(AND('Network Data'!$C$6=0,'Network Data'!$C$7=0,'Network Data'!C110 = 0,'Network Data'!D110 = 1,'Network Data'!G110&gt;0,'Network Data'!F110=1),SUBSTITUTE('Network Data'!B110," ","")&amp;"_NPP"&amp;" = Flowfrom("&amp;SUBSTITUTE('Network Data'!B110," ","")&amp;") - "&amp;SUBSTITUTE('Network Data'!B110," ","")&amp;"_EX", IF(AND('Network Data'!$C$6=1,'Network Data'!$C$7=1,'Network Data'!C110 = 0,'Network Data'!D110 = 1,'Network Data'!G110&gt;0,'Network Data'!F110=0),SUBSTITUTE('Network Data'!B110," ","")&amp;"_NPP"&amp;" = Flowfrom("&amp;SUBSTITUTE('Network Data'!B110," ","")&amp;") - "&amp;SUBSTITUTE('Network Data'!B110," ","")&amp;"_R"&amp;" - "&amp;SUBSTITUTE('Network Data'!B110," ","")&amp;"_U", IF(AND('Network Data'!$C$6=0,'Network Data'!$C$7=0,'Network Data'!C110 = 0,'Network Data'!D110 = 1,'Network Data'!G110&gt;0,'Network Data'!F110=0),SUBSTITUTE('Network Data'!B110," ","")&amp;"_NPP"&amp;" = Flowfrom("&amp;SUBSTITUTE('Network Data'!B110," ","")&amp;") ", IF(AND('Network Data'!$C$6=1,'Network Data'!$C$7=1,'Network Data'!C110 = 0,'Network Data'!D110 = 0,'Network Data'!G110&gt;0,'Network Data'!F110=1),SUBSTITUTE('Network Data'!B110," ","")&amp;"_P"&amp;" = Flowfrom("&amp;SUBSTITUTE('Network Data'!B110," ","")&amp;") - "&amp;SUBSTITUTE('Network Data'!B110," ","")&amp;"_R"&amp;" - "&amp;SUBSTITUTE('Network Data'!B110," ","")&amp;"_U"&amp;" - "&amp;SUBSTITUTE('Network Data'!B110," ","")&amp;"_EX", IF(AND('Network Data'!$C$6=1,'Network Data'!$C$7=0,'Network Data'!C110 = 0,'Network Data'!D110 = 0,'Network Data'!G110&gt;0,'Network Data'!F110=1),SUBSTITUTE('Network Data'!B110," ","")&amp;"_P"&amp;" = Flowfrom("&amp;SUBSTITUTE('Network Data'!B110," ","")&amp;") - "&amp;SUBSTITUTE('Network Data'!B110," ","")&amp;"_R - "&amp;SUBSTITUTE('Network Data'!B110," ","")&amp;"_EX", IF(AND('Network Data'!$C$6=0,'Network Data'!$C$7=1,'Network Data'!C110 = 0,'Network Data'!D110 = 0,'Network Data'!G110&gt;0,'Network Data'!F110=0),SUBSTITUTE('Network Data'!B110," ","")&amp;"_P"&amp;" = Flowfrom("&amp;SUBSTITUTE('Network Data'!B110," ","")&amp;") - "&amp;SUBSTITUTE('Network Data'!B110," ","")&amp;"_U - "&amp;SUBSTITUTE('Network Data'!B110," ","")&amp;"_EX", IF(AND('Network Data'!$C$6=1,'Network Data'!$C$7=0,'Network Data'!C110 = 0,'Network Data'!D110 = 0,'Network Data'!G110&gt;0,'Network Data'!F110=0),SUBSTITUTE('Network Data'!B110," ","")&amp;"_P"&amp;" = Flowfrom("&amp;SUBSTITUTE('Network Data'!B110," ","")&amp;") - "&amp;SUBSTITUTE('Network Data'!B110," ","")&amp;"_R", IF(AND('Network Data'!$C$6=0,'Network Data'!$C$7=0,'Network Data'!C110 = 0,'Network Data'!D110 = 0,'Network Data'!G110&gt;0,'Network Data'!F110=1),SUBSTITUTE('Network Data'!B110," ","")&amp;"_P"&amp;" = Flowfrom("&amp;SUBSTITUTE('Network Data'!B110," ","")&amp;") - "&amp;SUBSTITUTE('Network Data'!B110," ","")&amp;"_EX", IF(AND('Network Data'!$C$6=1,'Network Data'!$C$7=1,'Network Data'!C110 = 0,'Network Data'!D110 = 0,'Network Data'!G110&gt;0,'Network Data'!F110=0),SUBSTITUTE('Network Data'!B110," ","")&amp;"_P"&amp;" = Flowfrom("&amp;SUBSTITUTE('Network Data'!B110," ","")&amp;") - "&amp;SUBSTITUTE('Network Data'!B110," ","")&amp;"_R"&amp;" - "&amp;SUBSTITUTE('Network Data'!B110," ","")&amp;"_U", IF(AND('Network Data'!$C$6=0,'Network Data'!$C$7=0,'Network Data'!C110 = 0,'Network Data'!D110 = 0,'Network Data'!G110&gt;0,'Network Data'!F110=0),SUBSTITUTE('Network Data'!B110," ","")&amp;"_P"&amp;" = Flowfrom("&amp;SUBSTITUTE('Network Data'!B110," ","")&amp;") ", ""))))))))))))))</f>
        <v/>
      </c>
      <c r="BD104" t="str">
        <f>IF(AND('Network Data'!$C$6=1,'Network Data'!$C$7=1,'Network Data'!C110 = 0, 'Network Data'!D110=1,'Network Data'!F110=1,'Network Data'!G110&gt;0), SUBSTITUTE('Network Data'!B110," ","")&amp;"_U"&amp;" = Flowto("&amp;SUBSTITUTE('Network Data'!B110," ","")&amp;") - "&amp;SUBSTITUTE('Network Data'!B110," ","")&amp;"_NPP"&amp;" - "&amp;SUBSTITUTE('Network Data'!B110," ","")&amp;"_R"&amp;" - "&amp;SUBSTITUTE('Network Data'!B110," ","")&amp;"_EX", IF(AND('Network Data'!$C$6=0,'Network Data'!$C$7=1,'Network Data'!C110 = 0, 'Network Data'!D110=1,'Network Data'!F110=1,'Network Data'!G110&gt;0), SUBSTITUTE('Network Data'!B110," ","")&amp;"_U"&amp;" = Flowto("&amp;SUBSTITUTE('Network Data'!B110," ","")&amp;") - "&amp;SUBSTITUTE('Network Data'!B110," ","")&amp;"_P"&amp;" - "&amp;SUBSTITUTE('Network Data'!B110," ","")&amp;"_EX", IF(AND('Network Data'!$C$6=0,'Network Data'!$C$7=1,'Network Data'!C110 = 0, 'Network Data'!D110=1,'Network Data'!F110=0,'Network Data'!G110&gt;0), SUBSTITUTE('Network Data'!B110," ","")&amp;"_U"&amp;" = Flowto("&amp;SUBSTITUTE('Network Data'!B110," ","")&amp;") - "&amp;SUBSTITUTE('Network Data'!B110," ","")&amp;"_P",IF(AND('Network Data'!$C$6=1,'Network Data'!$C$7=1,'Network Data'!C110 = 0, 'Network Data'!D110=0,'Network Data'!F110=1,'Network Data'!G110&gt;0), SUBSTITUTE('Network Data'!B110," ","")&amp;"_U"&amp;" = Flowto("&amp;SUBSTITUTE('Network Data'!B110," ","")&amp;") - "&amp;SUBSTITUTE('Network Data'!B110," ","")&amp;"_P"&amp;" - "&amp;SUBSTITUTE('Network Data'!B110," ","")&amp;"_R"&amp;" - "&amp;SUBSTITUTE('Network Data'!B110," ","")&amp;"_EX", IF(AND('Network Data'!$C$6=0,'Network Data'!$C$7=1,'Network Data'!C110 = 0, 'Network Data'!D110=0,'Network Data'!F110=1,'Network Data'!G110&gt;0), SUBSTITUTE('Network Data'!B110," ","")&amp;"_U"&amp;" = Flowto("&amp;SUBSTITUTE('Network Data'!B110," ","")&amp;") - "&amp;SUBSTITUTE('Network Data'!B110," ","")&amp;"_P"&amp;" - "&amp;SUBSTITUTE('Network Data'!B110," ","")&amp;"_EX", IF(AND('Network Data'!$C$6=0,'Network Data'!$C$7=1,'Network Data'!C110 = 0, 'Network Data'!D110=0,'Network Data'!F110=0,'Network Data'!G110&gt;0), SUBSTITUTE('Network Data'!B110," ","")&amp;"_U"&amp;" = Flowto("&amp;SUBSTITUTE('Network Data'!B110," ","")&amp;") - "&amp;SUBSTITUTE('Network Data'!B110," ","")&amp;"_P",IF(AND('Network Data'!$C$6=1,'Network Data'!$C$7=1,'Network Data'!C110 = 0, 'Network Data'!D110=0,'Network Data'!F110=0,'Network Data'!G110&gt;0), SUBSTITUTE('Network Data'!B110," ","")&amp;"_U"&amp;" = Flowto("&amp;SUBSTITUTE('Network Data'!B110," ","")&amp;") - "&amp;SUBSTITUTE('Network Data'!B110," ","")&amp;"_P - "&amp;SUBSTITUTE('Network Data'!B110," ","")&amp;"_R","")))))))</f>
        <v/>
      </c>
      <c r="BH104" t="str">
        <f>IF(AND('Network Data'!$C$6 = 1, 'Network Data'!C110 = 0, 'Network Data'!D110 = 0,'Network Data'!G110 &gt; 0, 'Network Data'!T110 &gt; 0),SUBSTITUTE('Network Data'!B110," ","")&amp;"_AE"&amp;" = "&amp;SUBSTITUTE('Network Data'!B110," ","")&amp;"_P"&amp;" + "&amp;SUBSTITUTE('Network Data'!B110," ","")&amp;"_R", IF(AND('Network Data'!$C$6 = 0, 'Network Data'!C110 = 0, 'Network Data'!D110 = 0,'Network Data'!G110 &gt; 0, 'Network Data'!T110 &gt; 0),SUBSTITUTE('Network Data'!B110," ","")&amp;" = "&amp;SUBSTITUTE('Network Data'!B110," ","")&amp;"_P",IF(AND('Network Data'!$C$6 = 1, 'Network Data'!C110 = 0, 'Network Data'!D110 = 0,'Network Data'!G110 &gt; 0, 'Network Data'!U110 &gt; 0),SUBSTITUTE('Network Data'!B110," ","")&amp;"_AE"&amp;" = "&amp;SUBSTITUTE('Network Data'!B110," ","")&amp;"_P"&amp;" + "&amp;SUBSTITUTE('Network Data'!B110," ","")&amp;"_R", IF(AND('Network Data'!$C$6 = 0, 'Network Data'!C110 = 0, 'Network Data'!D110 = 0,'Network Data'!G110 &gt; 0, 'Network Data'!U110 &gt; 0),SUBSTITUTE('Network Data'!B110," ","")&amp;" = "&amp;SUBSTITUTE('Network Data'!B110," ","")&amp;"_P",""))))</f>
        <v/>
      </c>
      <c r="BL104" t="str">
        <f xml:space="preserve"> IF('Network Data'!W110 &gt; 0, 'Network Data'!W110, "")</f>
        <v/>
      </c>
      <c r="BR104" t="str">
        <f>IF('Network Data'!V110&gt;0,SUBSTITUTE('Network Data'!V110, ",",""),"")</f>
        <v/>
      </c>
      <c r="BZ104" t="str">
        <f>IF(AND('Network Data'!$C$6=1,'Network Data'!C110=0,'Network Data'!D110=1,'Network Data'!G110&gt;0),SUBSTITUTE('Network Data'!B110," ","")&amp;"_GPP: CO2 -&gt; "&amp;SUBSTITUTE('Network Data'!B110," ",""),"")</f>
        <v/>
      </c>
      <c r="CB104" s="98"/>
      <c r="CD104" t="str">
        <f>IF(AND('Network Data'!$C$6 = 1,'Network Data'!C110 = 0, 'Network Data'!D110 = 1, 'Network Data'!G110 &gt; 0), SUBSTITUTE('Network Data'!B110, " ", "")&amp;"_R: "&amp;SUBSTITUTE('Network Data'!B110, " ", "")&amp;" -&gt; CO2", "")</f>
        <v/>
      </c>
      <c r="CE104" t="str">
        <f>IF(AND('Network Data'!$C$6 = 1,'Network Data'!C110 = 0, 'Network Data'!D110 = 0, 'Network Data'!G110 &gt; 0), SUBSTITUTE('Network Data'!B110, " ", "")&amp;"_R: "&amp;SUBSTITUTE('Network Data'!B110, " ", "")&amp;" -&gt; CO2", "")</f>
        <v/>
      </c>
      <c r="CG104" s="98"/>
      <c r="CI104" t="str">
        <f>IF(AND('Network Data'!C110 = 1, 'Network Data'!E110 = 1, 'Network Data'!G110 &gt; 0), SUBSTITUTE('Network Data'!B110, " ", "")&amp;"NLNode_IN: "&amp;SUBSTITUTE('Network Data'!B110, " ", "")&amp;"NLNodeInput -&gt; "&amp;SUBSTITUTE('Network Data'!B110, ",", "")&amp;"NLNode", IF(AND('Network Data'!C110 = 0, 'Network Data'!E110 = 1, 'Network Data'!G110 &gt; 0), SUBSTITUTE('Network Data'!B110, " ", "")&amp;"_IN: "&amp;SUBSTITUTE('Network Data'!B110, " ", "")&amp;"Input -&gt; "&amp;SUBSTITUTE('Network Data'!B110, ",", ""),""))</f>
        <v/>
      </c>
      <c r="CK104" s="98"/>
      <c r="CM104" t="str">
        <f>IF(AND('Network Data'!C110 = 1, 'Network Data'!F110 = 1, 'Network Data'!G110 &gt; 0), SUBSTITUTE('Network Data'!B110, " ", "")&amp;"NLNode_EX: "&amp;SUBSTITUTE('Network Data'!B110, " ", "")&amp;"NLNode -&gt; "&amp;SUBSTITUTE('Network Data'!B110, ",", "")&amp;"NLNodeExport", IF(AND('Network Data'!C110 = 0, 'Network Data'!F110 = 1, 'Network Data'!G110 &gt; 0), SUBSTITUTE('Network Data'!B110, " ", "")&amp;"_EX: "&amp;SUBSTITUTE('Network Data'!B110, " ", "")&amp;" -&gt; "&amp;SUBSTITUTE('Network Data'!B110, ",", "")&amp;"Export",""))</f>
        <v/>
      </c>
      <c r="CP104" t="str">
        <f>IF(AND('Network Data'!$C$6=1, 'Network Data'!C110=0,'Network Data'!D110=1,'Network Data'!G110&gt;0, 'Network Data'!L110&gt;0), SUBSTITUTE('Network Data'!B110," ",".")&amp;"_GPP &gt; "&amp;SUBSTITUTE('Network Data'!L110," ","."), IF(AND('Network Data'!$C$6=1, 'Network Data'!C110=0,'Network Data'!D110=0,'Network Data'!G110&gt;0, 'Network Data'!L110&gt;0), SUBSTITUTE('Network Data'!B110," ",".")&amp;"Q &gt; "&amp;SUBSTITUTE('Network Data'!L110," ","."), IF(AND('Network Data'!$C$6=0, 'Network Data'!C110=0,'Network Data'!D110=0,'Network Data'!G110&gt;0, 'Network Data'!L110&gt;0), SUBSTITUTE('Network Data'!B110," ",".")&amp;"Q &gt; "&amp;SUBSTITUTE('Network Data'!L110," ","."),"")))</f>
        <v/>
      </c>
      <c r="CQ104" t="str">
        <f>IF(AND('Network Data'!$C$6=1, 'Network Data'!C110=0,'Network Data'!D110=0,'Network Data'!G110&gt;0, 'Network Data'!L110&gt;0), SUBSTITUTE('Network Data'!B110," ",".")&amp;"Q &gt; "&amp;SUBSTITUTE('Network Data'!L110," ","."), IF(AND('Network Data'!$C$6=0, 'Network Data'!C110=0,'Network Data'!D110=0,'Network Data'!G110&gt;0, 'Network Data'!L110&gt;0), SUBSTITUTE('Network Data'!B110," ",".")&amp;"Q &gt; "&amp;SUBSTITUTE('Network Data'!L110," ","."),""))</f>
        <v/>
      </c>
      <c r="CR104" t="str">
        <f>IF(AND('Network Data'!$C$6=1, 'Network Data'!C110=0,'Network Data'!D110=1,'Network Data'!G110&gt;0, 'Network Data'!M110&gt;0), SUBSTITUTE('Network Data'!B110," ",".")&amp;"_GPP &lt; "&amp;SUBSTITUTE('Network Data'!M110," ","."),"")</f>
        <v/>
      </c>
      <c r="CS104" t="str">
        <f>IF(AND('Network Data'!$C$6=1, 'Network Data'!C110=0,'Network Data'!D110=0,'Network Data'!G110&gt;0, 'Network Data'!M110&gt;0), SUBSTITUTE('Network Data'!B110," ",".")&amp;"Q &lt; "&amp;SUBSTITUTE('Network Data'!M110," ","."),IF(AND('Network Data'!$C$6=0, 'Network Data'!C110=0,'Network Data'!D110=0,'Network Data'!G110&gt;0, 'Network Data'!M110&gt;0), SUBSTITUTE('Network Data'!B110," ",".")&amp;"Q &lt; "&amp;SUBSTITUTE('Network Data'!M110," ","."),""))</f>
        <v/>
      </c>
      <c r="CT104" t="str">
        <f>IF('Network Data'!M110&lt;'Network Data'!L110, "Warning, incompatible constraint", "" )</f>
        <v/>
      </c>
      <c r="CU104" t="str">
        <f>IF(AND('Network Data'!$C$6=1, 'Network Data'!C110 = 0, 'Network Data'!D110 = 1, 'Network Data'!G110 &gt; 0, 'Network Data'!N110&gt;0), SUBSTITUTE('Network Data'!B110, " ", ".")&amp;"_NPP"&amp;" &gt; "&amp;SUBSTITUTE('Network Data'!N110, ",","."), "")</f>
        <v/>
      </c>
      <c r="CV104" t="str">
        <f>IF(AND('Network Data'!$C$6=1, 'Network Data'!C110 = 0, 'Network Data'!D110 = 0, 'Network Data'!G110 &gt; 0, 'Network Data'!N110&gt;0), SUBSTITUTE('Network Data'!B110, " ", ".")&amp;"_P"&amp;" &gt; "&amp;SUBSTITUTE('Network Data'!N110, ",","."), IF(AND('Network Data'!$C$6=0, 'Network Data'!C110 = 0, 'Network Data'!G110 &gt; 0, 'Network Data'!N110&gt;0), SUBSTITUTE('Network Data'!B110, " ", ".")&amp;"_P"&amp;" &gt; "&amp;SUBSTITUTE('Network Data'!N110, ",","."),""))</f>
        <v/>
      </c>
      <c r="CW104" t="str">
        <f>IF(AND('Network Data'!$C$6=1, 'Network Data'!C110 = 0, 'Network Data'!D110 = 1, 'Network Data'!G110 &gt; 0, 'Network Data'!O110&gt;0), SUBSTITUTE('Network Data'!B110, " ", ".")&amp;"_NPP"&amp;" &lt; "&amp;SUBSTITUTE('Network Data'!O110, ",","."), "")</f>
        <v/>
      </c>
      <c r="CX104" t="str">
        <f>IF(AND('Network Data'!$C$6=1, 'Network Data'!C110 = 0, 'Network Data'!D110 = 0, 'Network Data'!G110 &gt; 0, 'Network Data'!O110&gt;0), SUBSTITUTE('Network Data'!B110, " ", ".")&amp;"_P"&amp;" &lt; "&amp;SUBSTITUTE('Network Data'!O110, ",","."), IF(AND('Network Data'!$C$6=0, 'Network Data'!C110 = 0, 'Network Data'!G110 &gt; 0, 'Network Data'!O110&gt;0), SUBSTITUTE('Network Data'!B110, " ", ".")&amp;"_P"&amp;" &lt; "&amp;SUBSTITUTE('Network Data'!O110, ",","."),""))</f>
        <v/>
      </c>
      <c r="CY104" t="str">
        <f>IF('Network Data'!O110&lt;'Network Data'!N110, "Warning, incompatible constraint", "" )</f>
        <v/>
      </c>
      <c r="CZ104" t="str">
        <f>IF(AND('Network Data'!$C$6 = 1, 'Network Data'!C110 = 0, 'Network Data'!D110 = 1, 'Network Data'!G110 &gt; 0, 'Network Data'!P110 &gt; 0), SUBSTITUTE('Network Data'!B110, " ", ".")&amp;"_R &gt; "&amp;SUBSTITUTE('Network Data'!P110, ",","."),"")</f>
        <v/>
      </c>
      <c r="DA104" t="str">
        <f>IF(AND('Network Data'!$C$6 = 1, 'Network Data'!C110 = 0, 'Network Data'!D110 = 0, 'Network Data'!G110 &gt; 0, 'Network Data'!P110 &gt; 0), SUBSTITUTE('Network Data'!B110, " ", ".")&amp;"_R &gt; "&amp;SUBSTITUTE('Network Data'!P110, ",","."),"")</f>
        <v/>
      </c>
      <c r="DB104" t="str">
        <f>IF(AND('Network Data'!$C$6 = 1, 'Network Data'!C110 = 0, 'Network Data'!D110 = 1, 'Network Data'!G110 &gt; 0, 'Network Data'!Q110 &gt; 0), SUBSTITUTE('Network Data'!B110, " ", ".")&amp;"_R &lt; "&amp;SUBSTITUTE('Network Data'!Q110, ",","."),"")</f>
        <v/>
      </c>
      <c r="DC104" t="str">
        <f>IF(AND('Network Data'!$C$6 = 1, 'Network Data'!C110 = 0, 'Network Data'!D110 = 0, 'Network Data'!G110 &gt; 0, 'Network Data'!Q110 &gt; 0), SUBSTITUTE('Network Data'!B110, " ", ".")&amp;"_R &lt; "&amp;SUBSTITUTE('Network Data'!Q110, ",","."),"")</f>
        <v/>
      </c>
      <c r="DD104" t="str">
        <f>IF(AND('Network Data'!$C$7 = 1, 'Network Data'!C110 = 0, 'Network Data'!D110 =1, 'Network Data'!G110 &gt; 0, 'Network Data'!R110 &gt; 0), SUBSTITUTE('Network Data'!B110, ",",".")&amp;"_U &gt; "&amp;SUBSTITUTE('Network Data'!R110, ",","."),"")</f>
        <v/>
      </c>
      <c r="DE104" t="str">
        <f>IF(AND('Network Data'!$C$7 = 1, 'Network Data'!C110 = 0, 'Network Data'!D110 =0, 'Network Data'!G110 &gt; 0, 'Network Data'!R110 &gt; 0), SUBSTITUTE('Network Data'!B110, ",",".")&amp;"_U &gt; "&amp;SUBSTITUTE('Network Data'!R110, ",","."),"")</f>
        <v/>
      </c>
      <c r="DF104" t="str">
        <f>IF(AND('Network Data'!$C$7 = 1, 'Network Data'!C110 = 0, 'Network Data'!D110 = 1, 'Network Data'!G110 &gt; 0, 'Network Data'!S110 &gt; 0), SUBSTITUTE('Network Data'!B110, ",",".")&amp;"_U &lt; "&amp;SUBSTITUTE('Network Data'!S110, ",","."),"")</f>
        <v/>
      </c>
      <c r="DG104" t="str">
        <f>IF(AND('Network Data'!$C$7 = 1, 'Network Data'!C110 = 0, 'Network Data'!D110 = 0, 'Network Data'!G110 &gt; 0, 'Network Data'!S110 &gt; 0), SUBSTITUTE('Network Data'!B110, ",",".")&amp;"_U &lt; "&amp;SUBSTITUTE('Network Data'!S110, ",","."),"")</f>
        <v/>
      </c>
      <c r="DJ104" t="str">
        <f>IF(AND('Network Data'!C110 = 0, 'Network Data'!E110 = 1,'Network Data'!G110 &gt; 0, 'Network Data'!H110 &gt; 0), SUBSTITUTE('Network Data'!B110, " ", ".")&amp;"_IN &gt; "&amp;SUBSTITUTE('Network Data'!H110,",","."), IF(AND('Network Data'!C110 = 1, 'Network Data'!E110 = 1,'Network Data'!G110 &gt; 0, 'Network Data'!H110 &gt; 0), SUBSTITUTE('Network Data'!B110, " ", ".")&amp;"NLNode_IN &gt; "&amp;SUBSTITUTE('Network Data'!H110,",","."), ""))</f>
        <v/>
      </c>
      <c r="DL104" t="str">
        <f>IF(AND('Network Data'!C110 = 0, 'Network Data'!E110 = 1,'Network Data'!G110 &gt; 0, 'Network Data'!I110 &gt; 0), SUBSTITUTE('Network Data'!B110, " ", ".")&amp;"_IN &lt; "&amp;SUBSTITUTE('Network Data'!I110,",","."), IF(AND('Network Data'!C110 = 1, 'Network Data'!E110 = 1,'Network Data'!G110 &gt; 0, 'Network Data'!H110 &gt; 0), SUBSTITUTE('Network Data'!B110, " ", ".")&amp;"NLNode_IN &lt; "&amp;SUBSTITUTE('Network Data'!I110,",","."), ""))</f>
        <v/>
      </c>
      <c r="DP104" t="str">
        <f>IF(AND('Network Data'!C110 = 0, 'Network Data'!F110 = 1,'Network Data'!G110 &gt; 0, 'Network Data'!J110 &gt; 0), SUBSTITUTE('Network Data'!B110, " ", ".")&amp;"_EX &gt; "&amp;SUBSTITUTE('Network Data'!J110,",","."), IF(AND('Network Data'!C110 = 1, 'Network Data'!F110 = 1,'Network Data'!G110 &gt; 0, 'Network Data'!J110 &gt; 0), SUBSTITUTE('Network Data'!B110, " ", ".")&amp;"NLNode_EX &gt; "&amp;SUBSTITUTE('Network Data'!J110,",","."), ""))</f>
        <v/>
      </c>
      <c r="DR104" t="str">
        <f>IF(AND('Network Data'!C110 = 0, 'Network Data'!F110 = 1,'Network Data'!G110 &gt; 0, 'Network Data'!K110 &gt; 0), SUBSTITUTE('Network Data'!B110, " ", ".")&amp;"_EX &lt; "&amp;SUBSTITUTE('Network Data'!K110,",","."), IF(AND('Network Data'!C110 = 1, 'Network Data'!F110 = 1,'Network Data'!G110 &gt; 0, 'Network Data'!K110 &gt; 0), SUBSTITUTE('Network Data'!B110, " ", ".")&amp;"NLNode_EX &lt; "&amp;SUBSTITUTE('Network Data'!K110,",","."), ""))</f>
        <v/>
      </c>
      <c r="DV104" t="str">
        <f>IF(AND('Network Data'!C110=0, 'Network Data'!D110=0, 'Network Data'!G110&gt;0, 'Network Data'!T110&gt;0), SUBSTITUTE('Network Data'!B110," ",".")&amp;"_AE &gt; "&amp;SUBSTITUTE('Network Data'!T110,",","."),"")</f>
        <v/>
      </c>
      <c r="DW104" t="str">
        <f>IF(AND('Network Data'!C110=0, 'Network Data'!D110=0, 'Network Data'!G110&gt;0, 'Network Data'!U110&gt;0), SUBSTITUTE('Network Data'!B110," ",".")&amp;"_AE &lt; "&amp;SUBSTITUTE('Network Data'!U110,",","."),"")</f>
        <v/>
      </c>
      <c r="EA104" t="str">
        <f>IF(AND('Network Data'!X110 &gt;0), 'Network Data'!X110, "")</f>
        <v/>
      </c>
      <c r="EB104" s="22"/>
      <c r="EC104" s="22"/>
      <c r="FD104"/>
      <c r="FE104"/>
      <c r="FF104"/>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row>
    <row r="105" spans="1:218" x14ac:dyDescent="0.3">
      <c r="A105" s="7">
        <v>100</v>
      </c>
      <c r="B105" t="str">
        <f>IF(AND('Network Data'!C111 = 0, 'Network Data'!G111 &gt;0), SUBSTITUTE('Network Data'!B111, " ", ""), IF(AND('Network Data'!C111 = 1, 'Network Data'!G111 &gt; 0), SUBSTITUTE('Network Data'!B111&amp;"NLNode", " ",""), ""))</f>
        <v/>
      </c>
      <c r="H105" s="98"/>
      <c r="AE105" t="str">
        <f>IF(AND('Network Data'!C111 = 0, 'Network Data'!G111 &gt;0), SUBSTITUTE('Network Data'!B111, " ", "")&amp;" = "&amp;SUBSTITUTE('Network Data'!G111, ",", "."), "")</f>
        <v/>
      </c>
      <c r="AF105" t="str">
        <f>IF(AND('Network Data'!C111 = 1, 'Network Data'!G111 &gt;0), SUBSTITUTE('Network Data'!B111, " ", "")&amp;"NLNode"&amp;" = "&amp;SUBSTITUTE('Network Data'!G111, ",", "."), "")</f>
        <v/>
      </c>
      <c r="AM105" t="str">
        <f>IF(AND('Network Data'!C111 = 0, 'Network Data'!G111 &gt; 0, 'Network Data'!E111 = 1), SUBSTITUTE('Network Data'!B111, " ", "")&amp;"Input", IF(AND('Network Data'!C111 = 1, 'Network Data'!G111 &gt; 0, 'Network Data'!E111 = 1), SUBSTITUTE('Network Data'!B111, " ", "")&amp;"NLNodeInput",""))</f>
        <v/>
      </c>
      <c r="AN105" t="str">
        <f>IF(AND('Network Data'!C111 = 0, 'Network Data'!G111 &gt; 0, 'Network Data'!F111 = 1), SUBSTITUTE('Network Data'!B111, " ", "")&amp;"Export", IF(AND('Network Data'!C111 = 1, 'Network Data'!G111 &gt; 0, 'Network Data'!F111 = 1), SUBSTITUTE('Network Data'!B111, " ", "")&amp;"NLNodeExport",""))</f>
        <v/>
      </c>
      <c r="AV105" t="str">
        <f>IF(AND('Network Data'!$C$6=1, 'Network Data'!C111 = 0, 'Network Data'!D111=1,'Network Data'!G111&gt;0,'Network Data'!E111=1), SUBSTITUTE('Network Data'!B111," ","")&amp;"_GPP"&amp;" = "&amp;"Flowto("&amp;SUBSTITUTE('Network Data'!B111," ","")&amp;")"&amp;" - "&amp;SUBSTITUTE('Network Data'!B111," ","")&amp;"_IN", IF(AND('Network Data'!$C$6=1, 'Network Data'!C111 = 0, 'Network Data'!D111=1,'Network Data'!G111&gt;0,'Network Data'!E111=0), SUBSTITUTE('Network Data'!B111," ","")&amp;"_GPP"&amp;" = "&amp;"Flowto("&amp;SUBSTITUTE('Network Data'!B111," ","")&amp;")", IF(OR('Network Data'!$C$6=1, 'Network Data'!$C$6=0), IF(AND('Network Data'!C111 = 0,'Network Data'!G111&gt;0,'Network Data'!E111=1), SUBSTITUTE('Network Data'!B111," ","")&amp;"_Q"&amp;" = "&amp;"Flowto("&amp;SUBSTITUTE('Network Data'!B111," ","")&amp;")"&amp;" - "&amp;SUBSTITUTE('Network Data'!B111," ","")&amp;"_IN", IF(AND('Network Data'!C111 = 0,'Network Data'!G111&gt;0,'Network Data'!E111=0), SUBSTITUTE('Network Data'!B111," ","")&amp;"_Q"&amp;" = "&amp;"Flowto("&amp;SUBSTITUTE('Network Data'!B111," ","")&amp;")","")))))</f>
        <v/>
      </c>
      <c r="AZ105" t="str">
        <f>IF(AND('Network Data'!$C$6=1,'Network Data'!$C$7=1,'Network Data'!C111 = 0,'Network Data'!D111 = 1,'Network Data'!G111&gt;0,'Network Data'!F111=1),SUBSTITUTE('Network Data'!B111," ","")&amp;"_NPP"&amp;" = Flowfrom("&amp;SUBSTITUTE('Network Data'!B111," ","")&amp;") - "&amp;SUBSTITUTE('Network Data'!B111," ","")&amp;"_R"&amp;" - "&amp;SUBSTITUTE('Network Data'!B111," ","")&amp;"_U"&amp;" - "&amp;SUBSTITUTE('Network Data'!B111," ","")&amp;"_EX", IF(AND('Network Data'!$C$6=1,'Network Data'!$C$7=0,'Network Data'!C111 = 0,'Network Data'!D111 = 1,'Network Data'!G111&gt;0,'Network Data'!F111=1),SUBSTITUTE('Network Data'!B111," ","")&amp;"_NPP"&amp;" = Flowfrom("&amp;SUBSTITUTE('Network Data'!B111," ","")&amp;") - "&amp;SUBSTITUTE('Network Data'!B111," ","")&amp;"_R - "&amp;SUBSTITUTE('Network Data'!B111," ","")&amp;"_EX", IF(AND('Network Data'!$C$6=0,'Network Data'!$C$7=1,'Network Data'!C111 = 0,'Network Data'!D111 = 1,'Network Data'!G111&gt;0,'Network Data'!F111=0),SUBSTITUTE('Network Data'!B111," ","")&amp;"_NPP"&amp;" = Flowfrom("&amp;SUBSTITUTE('Network Data'!B111," ","")&amp;") - "&amp;SUBSTITUTE('Network Data'!B111," ","")&amp;"_U - "&amp;SUBSTITUTE('Network Data'!B111," ","")&amp;"_EX", IF(AND('Network Data'!$C$6=1,'Network Data'!$C$7=0,'Network Data'!C111 = 0,'Network Data'!D111 = 1,'Network Data'!G111&gt;0,'Network Data'!F111=0),SUBSTITUTE('Network Data'!B111," ","")&amp;"_NPP"&amp;" = Flowfrom("&amp;SUBSTITUTE('Network Data'!B111," ","")&amp;") - "&amp;SUBSTITUTE('Network Data'!B111," ","")&amp;"_R", IF(AND('Network Data'!$C$6=0,'Network Data'!$C$7=0,'Network Data'!C111 = 0,'Network Data'!D111 = 1,'Network Data'!G111&gt;0,'Network Data'!F111=1),SUBSTITUTE('Network Data'!B111," ","")&amp;"_NPP"&amp;" = Flowfrom("&amp;SUBSTITUTE('Network Data'!B111," ","")&amp;") - "&amp;SUBSTITUTE('Network Data'!B111," ","")&amp;"_EX", IF(AND('Network Data'!$C$6=1,'Network Data'!$C$7=1,'Network Data'!C111 = 0,'Network Data'!D111 = 1,'Network Data'!G111&gt;0,'Network Data'!F111=0),SUBSTITUTE('Network Data'!B111," ","")&amp;"_NPP"&amp;" = Flowfrom("&amp;SUBSTITUTE('Network Data'!B111," ","")&amp;") - "&amp;SUBSTITUTE('Network Data'!B111," ","")&amp;"_R"&amp;" - "&amp;SUBSTITUTE('Network Data'!B111," ","")&amp;"_U", IF(AND('Network Data'!$C$6=0,'Network Data'!$C$7=0,'Network Data'!C111 = 0,'Network Data'!D111 = 1,'Network Data'!G111&gt;0,'Network Data'!F111=0),SUBSTITUTE('Network Data'!B111," ","")&amp;"_NPP"&amp;" = Flowfrom("&amp;SUBSTITUTE('Network Data'!B111," ","")&amp;") ", IF(AND('Network Data'!$C$6=1,'Network Data'!$C$7=1,'Network Data'!C111 = 0,'Network Data'!D111 = 0,'Network Data'!G111&gt;0,'Network Data'!F111=1),SUBSTITUTE('Network Data'!B111," ","")&amp;"_P"&amp;" = Flowfrom("&amp;SUBSTITUTE('Network Data'!B111," ","")&amp;") - "&amp;SUBSTITUTE('Network Data'!B111," ","")&amp;"_R"&amp;" - "&amp;SUBSTITUTE('Network Data'!B111," ","")&amp;"_U"&amp;" - "&amp;SUBSTITUTE('Network Data'!B111," ","")&amp;"_EX", IF(AND('Network Data'!$C$6=1,'Network Data'!$C$7=0,'Network Data'!C111 = 0,'Network Data'!D111 = 0,'Network Data'!G111&gt;0,'Network Data'!F111=1),SUBSTITUTE('Network Data'!B111," ","")&amp;"_P"&amp;" = Flowfrom("&amp;SUBSTITUTE('Network Data'!B111," ","")&amp;") - "&amp;SUBSTITUTE('Network Data'!B111," ","")&amp;"_R - "&amp;SUBSTITUTE('Network Data'!B111," ","")&amp;"_EX", IF(AND('Network Data'!$C$6=0,'Network Data'!$C$7=1,'Network Data'!C111 = 0,'Network Data'!D111 = 0,'Network Data'!G111&gt;0,'Network Data'!F111=0),SUBSTITUTE('Network Data'!B111," ","")&amp;"_P"&amp;" = Flowfrom("&amp;SUBSTITUTE('Network Data'!B111," ","")&amp;") - "&amp;SUBSTITUTE('Network Data'!B111," ","")&amp;"_U - "&amp;SUBSTITUTE('Network Data'!B111," ","")&amp;"_EX", IF(AND('Network Data'!$C$6=1,'Network Data'!$C$7=0,'Network Data'!C111 = 0,'Network Data'!D111 = 0,'Network Data'!G111&gt;0,'Network Data'!F111=0),SUBSTITUTE('Network Data'!B111," ","")&amp;"_P"&amp;" = Flowfrom("&amp;SUBSTITUTE('Network Data'!B111," ","")&amp;") - "&amp;SUBSTITUTE('Network Data'!B111," ","")&amp;"_R", IF(AND('Network Data'!$C$6=0,'Network Data'!$C$7=0,'Network Data'!C111 = 0,'Network Data'!D111 = 0,'Network Data'!G111&gt;0,'Network Data'!F111=1),SUBSTITUTE('Network Data'!B111," ","")&amp;"_P"&amp;" = Flowfrom("&amp;SUBSTITUTE('Network Data'!B111," ","")&amp;") - "&amp;SUBSTITUTE('Network Data'!B111," ","")&amp;"_EX", IF(AND('Network Data'!$C$6=1,'Network Data'!$C$7=1,'Network Data'!C111 = 0,'Network Data'!D111 = 0,'Network Data'!G111&gt;0,'Network Data'!F111=0),SUBSTITUTE('Network Data'!B111," ","")&amp;"_P"&amp;" = Flowfrom("&amp;SUBSTITUTE('Network Data'!B111," ","")&amp;") - "&amp;SUBSTITUTE('Network Data'!B111," ","")&amp;"_R"&amp;" - "&amp;SUBSTITUTE('Network Data'!B111," ","")&amp;"_U", IF(AND('Network Data'!$C$6=0,'Network Data'!$C$7=0,'Network Data'!C111 = 0,'Network Data'!D111 = 0,'Network Data'!G111&gt;0,'Network Data'!F111=0),SUBSTITUTE('Network Data'!B111," ","")&amp;"_P"&amp;" = Flowfrom("&amp;SUBSTITUTE('Network Data'!B111," ","")&amp;") ", ""))))))))))))))</f>
        <v/>
      </c>
      <c r="BD105" t="str">
        <f>IF(AND('Network Data'!$C$6=1,'Network Data'!$C$7=1,'Network Data'!C111 = 0, 'Network Data'!D111=1,'Network Data'!F111=1,'Network Data'!G111&gt;0), SUBSTITUTE('Network Data'!B111," ","")&amp;"_U"&amp;" = Flowto("&amp;SUBSTITUTE('Network Data'!B111," ","")&amp;") - "&amp;SUBSTITUTE('Network Data'!B111," ","")&amp;"_NPP"&amp;" - "&amp;SUBSTITUTE('Network Data'!B111," ","")&amp;"_R"&amp;" - "&amp;SUBSTITUTE('Network Data'!B111," ","")&amp;"_EX", IF(AND('Network Data'!$C$6=0,'Network Data'!$C$7=1,'Network Data'!C111 = 0, 'Network Data'!D111=1,'Network Data'!F111=1,'Network Data'!G111&gt;0), SUBSTITUTE('Network Data'!B111," ","")&amp;"_U"&amp;" = Flowto("&amp;SUBSTITUTE('Network Data'!B111," ","")&amp;") - "&amp;SUBSTITUTE('Network Data'!B111," ","")&amp;"_P"&amp;" - "&amp;SUBSTITUTE('Network Data'!B111," ","")&amp;"_EX", IF(AND('Network Data'!$C$6=0,'Network Data'!$C$7=1,'Network Data'!C111 = 0, 'Network Data'!D111=1,'Network Data'!F111=0,'Network Data'!G111&gt;0), SUBSTITUTE('Network Data'!B111," ","")&amp;"_U"&amp;" = Flowto("&amp;SUBSTITUTE('Network Data'!B111," ","")&amp;") - "&amp;SUBSTITUTE('Network Data'!B111," ","")&amp;"_P",IF(AND('Network Data'!$C$6=1,'Network Data'!$C$7=1,'Network Data'!C111 = 0, 'Network Data'!D111=0,'Network Data'!F111=1,'Network Data'!G111&gt;0), SUBSTITUTE('Network Data'!B111," ","")&amp;"_U"&amp;" = Flowto("&amp;SUBSTITUTE('Network Data'!B111," ","")&amp;") - "&amp;SUBSTITUTE('Network Data'!B111," ","")&amp;"_P"&amp;" - "&amp;SUBSTITUTE('Network Data'!B111," ","")&amp;"_R"&amp;" - "&amp;SUBSTITUTE('Network Data'!B111," ","")&amp;"_EX", IF(AND('Network Data'!$C$6=0,'Network Data'!$C$7=1,'Network Data'!C111 = 0, 'Network Data'!D111=0,'Network Data'!F111=1,'Network Data'!G111&gt;0), SUBSTITUTE('Network Data'!B111," ","")&amp;"_U"&amp;" = Flowto("&amp;SUBSTITUTE('Network Data'!B111," ","")&amp;") - "&amp;SUBSTITUTE('Network Data'!B111," ","")&amp;"_P"&amp;" - "&amp;SUBSTITUTE('Network Data'!B111," ","")&amp;"_EX", IF(AND('Network Data'!$C$6=0,'Network Data'!$C$7=1,'Network Data'!C111 = 0, 'Network Data'!D111=0,'Network Data'!F111=0,'Network Data'!G111&gt;0), SUBSTITUTE('Network Data'!B111," ","")&amp;"_U"&amp;" = Flowto("&amp;SUBSTITUTE('Network Data'!B111," ","")&amp;") - "&amp;SUBSTITUTE('Network Data'!B111," ","")&amp;"_P",IF(AND('Network Data'!$C$6=1,'Network Data'!$C$7=1,'Network Data'!C111 = 0, 'Network Data'!D111=0,'Network Data'!F111=0,'Network Data'!G111&gt;0), SUBSTITUTE('Network Data'!B111," ","")&amp;"_U"&amp;" = Flowto("&amp;SUBSTITUTE('Network Data'!B111," ","")&amp;") - "&amp;SUBSTITUTE('Network Data'!B111," ","")&amp;"_P - "&amp;SUBSTITUTE('Network Data'!B111," ","")&amp;"_R","")))))))</f>
        <v/>
      </c>
      <c r="BH105" t="str">
        <f>IF(AND('Network Data'!$C$6 = 1, 'Network Data'!C111 = 0, 'Network Data'!D111 = 0,'Network Data'!G111 &gt; 0, 'Network Data'!T111 &gt; 0),SUBSTITUTE('Network Data'!B111," ","")&amp;"_AE"&amp;" = "&amp;SUBSTITUTE('Network Data'!B111," ","")&amp;"_P"&amp;" + "&amp;SUBSTITUTE('Network Data'!B111," ","")&amp;"_R", IF(AND('Network Data'!$C$6 = 0, 'Network Data'!C111 = 0, 'Network Data'!D111 = 0,'Network Data'!G111 &gt; 0, 'Network Data'!T111 &gt; 0),SUBSTITUTE('Network Data'!B111," ","")&amp;" = "&amp;SUBSTITUTE('Network Data'!B111," ","")&amp;"_P",IF(AND('Network Data'!$C$6 = 1, 'Network Data'!C111 = 0, 'Network Data'!D111 = 0,'Network Data'!G111 &gt; 0, 'Network Data'!U111 &gt; 0),SUBSTITUTE('Network Data'!B111," ","")&amp;"_AE"&amp;" = "&amp;SUBSTITUTE('Network Data'!B111," ","")&amp;"_P"&amp;" + "&amp;SUBSTITUTE('Network Data'!B111," ","")&amp;"_R", IF(AND('Network Data'!$C$6 = 0, 'Network Data'!C111 = 0, 'Network Data'!D111 = 0,'Network Data'!G111 &gt; 0, 'Network Data'!U111 &gt; 0),SUBSTITUTE('Network Data'!B111," ","")&amp;" = "&amp;SUBSTITUTE('Network Data'!B111," ","")&amp;"_P",""))))</f>
        <v/>
      </c>
      <c r="BL105" t="str">
        <f xml:space="preserve"> IF('Network Data'!W111 &gt; 0, 'Network Data'!W111, "")</f>
        <v/>
      </c>
      <c r="BR105" t="str">
        <f>IF('Network Data'!V111&gt;0,SUBSTITUTE('Network Data'!V111, ",",""),"")</f>
        <v/>
      </c>
      <c r="BZ105" t="str">
        <f>IF(AND('Network Data'!$C$6=1,'Network Data'!C111=0,'Network Data'!D111=1,'Network Data'!G111&gt;0),SUBSTITUTE('Network Data'!B111," ","")&amp;"_GPP: CO2 -&gt; "&amp;SUBSTITUTE('Network Data'!B111," ",""),"")</f>
        <v/>
      </c>
      <c r="CB105" s="98"/>
      <c r="CD105" t="str">
        <f>IF(AND('Network Data'!$C$6 = 1,'Network Data'!C111 = 0, 'Network Data'!D111 = 1, 'Network Data'!G111 &gt; 0), SUBSTITUTE('Network Data'!B111, " ", "")&amp;"_R: "&amp;SUBSTITUTE('Network Data'!B111, " ", "")&amp;" -&gt; CO2", "")</f>
        <v/>
      </c>
      <c r="CE105" t="str">
        <f>IF(AND('Network Data'!$C$6 = 1,'Network Data'!C111 = 0, 'Network Data'!D111 = 0, 'Network Data'!G111 &gt; 0), SUBSTITUTE('Network Data'!B111, " ", "")&amp;"_R: "&amp;SUBSTITUTE('Network Data'!B111, " ", "")&amp;" -&gt; CO2", "")</f>
        <v/>
      </c>
      <c r="CG105" s="98"/>
      <c r="CI105" t="str">
        <f>IF(AND('Network Data'!C111 = 1, 'Network Data'!E111 = 1, 'Network Data'!G111 &gt; 0), SUBSTITUTE('Network Data'!B111, " ", "")&amp;"NLNode_IN: "&amp;SUBSTITUTE('Network Data'!B111, " ", "")&amp;"NLNodeInput -&gt; "&amp;SUBSTITUTE('Network Data'!B111, ",", "")&amp;"NLNode", IF(AND('Network Data'!C111 = 0, 'Network Data'!E111 = 1, 'Network Data'!G111 &gt; 0), SUBSTITUTE('Network Data'!B111, " ", "")&amp;"_IN: "&amp;SUBSTITUTE('Network Data'!B111, " ", "")&amp;"Input -&gt; "&amp;SUBSTITUTE('Network Data'!B111, ",", ""),""))</f>
        <v/>
      </c>
      <c r="CK105" s="98"/>
      <c r="CM105" t="str">
        <f>IF(AND('Network Data'!C111 = 1, 'Network Data'!F111 = 1, 'Network Data'!G111 &gt; 0), SUBSTITUTE('Network Data'!B111, " ", "")&amp;"NLNode_EX: "&amp;SUBSTITUTE('Network Data'!B111, " ", "")&amp;"NLNode -&gt; "&amp;SUBSTITUTE('Network Data'!B111, ",", "")&amp;"NLNodeExport", IF(AND('Network Data'!C111 = 0, 'Network Data'!F111 = 1, 'Network Data'!G111 &gt; 0), SUBSTITUTE('Network Data'!B111, " ", "")&amp;"_EX: "&amp;SUBSTITUTE('Network Data'!B111, " ", "")&amp;" -&gt; "&amp;SUBSTITUTE('Network Data'!B111, ",", "")&amp;"Export",""))</f>
        <v/>
      </c>
      <c r="CP105" t="str">
        <f>IF(AND('Network Data'!$C$6=1, 'Network Data'!C111=0,'Network Data'!D111=1,'Network Data'!G111&gt;0, 'Network Data'!L111&gt;0), SUBSTITUTE('Network Data'!B111," ",".")&amp;"_GPP &gt; "&amp;SUBSTITUTE('Network Data'!L111," ","."), IF(AND('Network Data'!$C$6=1, 'Network Data'!C111=0,'Network Data'!D111=0,'Network Data'!G111&gt;0, 'Network Data'!L111&gt;0), SUBSTITUTE('Network Data'!B111," ",".")&amp;"Q &gt; "&amp;SUBSTITUTE('Network Data'!L111," ","."), IF(AND('Network Data'!$C$6=0, 'Network Data'!C111=0,'Network Data'!D111=0,'Network Data'!G111&gt;0, 'Network Data'!L111&gt;0), SUBSTITUTE('Network Data'!B111," ",".")&amp;"Q &gt; "&amp;SUBSTITUTE('Network Data'!L111," ","."),"")))</f>
        <v/>
      </c>
      <c r="CQ105" t="str">
        <f>IF(AND('Network Data'!$C$6=1, 'Network Data'!C111=0,'Network Data'!D111=0,'Network Data'!G111&gt;0, 'Network Data'!L111&gt;0), SUBSTITUTE('Network Data'!B111," ",".")&amp;"Q &gt; "&amp;SUBSTITUTE('Network Data'!L111," ","."), IF(AND('Network Data'!$C$6=0, 'Network Data'!C111=0,'Network Data'!D111=0,'Network Data'!G111&gt;0, 'Network Data'!L111&gt;0), SUBSTITUTE('Network Data'!B111," ",".")&amp;"Q &gt; "&amp;SUBSTITUTE('Network Data'!L111," ","."),""))</f>
        <v/>
      </c>
      <c r="CR105" t="str">
        <f>IF(AND('Network Data'!$C$6=1, 'Network Data'!C111=0,'Network Data'!D111=1,'Network Data'!G111&gt;0, 'Network Data'!M111&gt;0), SUBSTITUTE('Network Data'!B111," ",".")&amp;"_GPP &lt; "&amp;SUBSTITUTE('Network Data'!M111," ","."),"")</f>
        <v/>
      </c>
      <c r="CS105" t="str">
        <f>IF(AND('Network Data'!$C$6=1, 'Network Data'!C111=0,'Network Data'!D111=0,'Network Data'!G111&gt;0, 'Network Data'!M111&gt;0), SUBSTITUTE('Network Data'!B111," ",".")&amp;"Q &lt; "&amp;SUBSTITUTE('Network Data'!M111," ","."),IF(AND('Network Data'!$C$6=0, 'Network Data'!C111=0,'Network Data'!D111=0,'Network Data'!G111&gt;0, 'Network Data'!M111&gt;0), SUBSTITUTE('Network Data'!B111," ",".")&amp;"Q &lt; "&amp;SUBSTITUTE('Network Data'!M111," ","."),""))</f>
        <v/>
      </c>
      <c r="CT105" t="str">
        <f>IF('Network Data'!M111&lt;'Network Data'!L111, "Warning, incompatible constraint", "" )</f>
        <v/>
      </c>
      <c r="CU105" t="str">
        <f>IF(AND('Network Data'!$C$6=1, 'Network Data'!C111 = 0, 'Network Data'!D111 = 1, 'Network Data'!G111 &gt; 0, 'Network Data'!N111&gt;0), SUBSTITUTE('Network Data'!B111, " ", ".")&amp;"_NPP"&amp;" &gt; "&amp;SUBSTITUTE('Network Data'!N111, ",","."), "")</f>
        <v/>
      </c>
      <c r="CV105" t="str">
        <f>IF(AND('Network Data'!$C$6=1, 'Network Data'!C111 = 0, 'Network Data'!D111 = 0, 'Network Data'!G111 &gt; 0, 'Network Data'!N111&gt;0), SUBSTITUTE('Network Data'!B111, " ", ".")&amp;"_P"&amp;" &gt; "&amp;SUBSTITUTE('Network Data'!N111, ",","."), IF(AND('Network Data'!$C$6=0, 'Network Data'!C111 = 0, 'Network Data'!G111 &gt; 0, 'Network Data'!N111&gt;0), SUBSTITUTE('Network Data'!B111, " ", ".")&amp;"_P"&amp;" &gt; "&amp;SUBSTITUTE('Network Data'!N111, ",","."),""))</f>
        <v/>
      </c>
      <c r="CW105" t="str">
        <f>IF(AND('Network Data'!$C$6=1, 'Network Data'!C111 = 0, 'Network Data'!D111 = 1, 'Network Data'!G111 &gt; 0, 'Network Data'!O111&gt;0), SUBSTITUTE('Network Data'!B111, " ", ".")&amp;"_NPP"&amp;" &lt; "&amp;SUBSTITUTE('Network Data'!O111, ",","."), "")</f>
        <v/>
      </c>
      <c r="CX105" t="str">
        <f>IF(AND('Network Data'!$C$6=1, 'Network Data'!C111 = 0, 'Network Data'!D111 = 0, 'Network Data'!G111 &gt; 0, 'Network Data'!O111&gt;0), SUBSTITUTE('Network Data'!B111, " ", ".")&amp;"_P"&amp;" &lt; "&amp;SUBSTITUTE('Network Data'!O111, ",","."), IF(AND('Network Data'!$C$6=0, 'Network Data'!C111 = 0, 'Network Data'!G111 &gt; 0, 'Network Data'!O111&gt;0), SUBSTITUTE('Network Data'!B111, " ", ".")&amp;"_P"&amp;" &lt; "&amp;SUBSTITUTE('Network Data'!O111, ",","."),""))</f>
        <v/>
      </c>
      <c r="CY105" t="str">
        <f>IF('Network Data'!O111&lt;'Network Data'!N111, "Warning, incompatible constraint", "" )</f>
        <v/>
      </c>
      <c r="CZ105" t="str">
        <f>IF(AND('Network Data'!$C$6 = 1, 'Network Data'!C111 = 0, 'Network Data'!D111 = 1, 'Network Data'!G111 &gt; 0, 'Network Data'!P111 &gt; 0), SUBSTITUTE('Network Data'!B111, " ", ".")&amp;"_R &gt; "&amp;SUBSTITUTE('Network Data'!P111, ",","."),"")</f>
        <v/>
      </c>
      <c r="DA105" t="str">
        <f>IF(AND('Network Data'!$C$6 = 1, 'Network Data'!C111 = 0, 'Network Data'!D111 = 0, 'Network Data'!G111 &gt; 0, 'Network Data'!P111 &gt; 0), SUBSTITUTE('Network Data'!B111, " ", ".")&amp;"_R &gt; "&amp;SUBSTITUTE('Network Data'!P111, ",","."),"")</f>
        <v/>
      </c>
      <c r="DB105" t="str">
        <f>IF(AND('Network Data'!$C$6 = 1, 'Network Data'!C111 = 0, 'Network Data'!D111 = 1, 'Network Data'!G111 &gt; 0, 'Network Data'!Q111 &gt; 0), SUBSTITUTE('Network Data'!B111, " ", ".")&amp;"_R &lt; "&amp;SUBSTITUTE('Network Data'!Q111, ",","."),"")</f>
        <v/>
      </c>
      <c r="DC105" t="str">
        <f>IF(AND('Network Data'!$C$6 = 1, 'Network Data'!C111 = 0, 'Network Data'!D111 = 0, 'Network Data'!G111 &gt; 0, 'Network Data'!Q111 &gt; 0), SUBSTITUTE('Network Data'!B111, " ", ".")&amp;"_R &lt; "&amp;SUBSTITUTE('Network Data'!Q111, ",","."),"")</f>
        <v/>
      </c>
      <c r="DD105" t="str">
        <f>IF(AND('Network Data'!$C$7 = 1, 'Network Data'!C111 = 0, 'Network Data'!D111 =1, 'Network Data'!G111 &gt; 0, 'Network Data'!R111 &gt; 0), SUBSTITUTE('Network Data'!B111, ",",".")&amp;"_U &gt; "&amp;SUBSTITUTE('Network Data'!R111, ",","."),"")</f>
        <v/>
      </c>
      <c r="DE105" t="str">
        <f>IF(AND('Network Data'!$C$7 = 1, 'Network Data'!C111 = 0, 'Network Data'!D111 =0, 'Network Data'!G111 &gt; 0, 'Network Data'!R111 &gt; 0), SUBSTITUTE('Network Data'!B111, ",",".")&amp;"_U &gt; "&amp;SUBSTITUTE('Network Data'!R111, ",","."),"")</f>
        <v/>
      </c>
      <c r="DF105" t="str">
        <f>IF(AND('Network Data'!$C$7 = 1, 'Network Data'!C111 = 0, 'Network Data'!D111 = 1, 'Network Data'!G111 &gt; 0, 'Network Data'!S111 &gt; 0), SUBSTITUTE('Network Data'!B111, ",",".")&amp;"_U &lt; "&amp;SUBSTITUTE('Network Data'!S111, ",","."),"")</f>
        <v/>
      </c>
      <c r="DG105" t="str">
        <f>IF(AND('Network Data'!$C$7 = 1, 'Network Data'!C111 = 0, 'Network Data'!D111 = 0, 'Network Data'!G111 &gt; 0, 'Network Data'!S111 &gt; 0), SUBSTITUTE('Network Data'!B111, ",",".")&amp;"_U &lt; "&amp;SUBSTITUTE('Network Data'!S111, ",","."),"")</f>
        <v/>
      </c>
      <c r="DJ105" t="str">
        <f>IF(AND('Network Data'!C111 = 0, 'Network Data'!E111 = 1,'Network Data'!G111 &gt; 0, 'Network Data'!H111 &gt; 0), SUBSTITUTE('Network Data'!B111, " ", ".")&amp;"_IN &gt; "&amp;SUBSTITUTE('Network Data'!H111,",","."), IF(AND('Network Data'!C111 = 1, 'Network Data'!E111 = 1,'Network Data'!G111 &gt; 0, 'Network Data'!H111 &gt; 0), SUBSTITUTE('Network Data'!B111, " ", ".")&amp;"NLNode_IN &gt; "&amp;SUBSTITUTE('Network Data'!H111,",","."), ""))</f>
        <v/>
      </c>
      <c r="DL105" t="str">
        <f>IF(AND('Network Data'!C111 = 0, 'Network Data'!E111 = 1,'Network Data'!G111 &gt; 0, 'Network Data'!I111 &gt; 0), SUBSTITUTE('Network Data'!B111, " ", ".")&amp;"_IN &lt; "&amp;SUBSTITUTE('Network Data'!I111,",","."), IF(AND('Network Data'!C111 = 1, 'Network Data'!E111 = 1,'Network Data'!G111 &gt; 0, 'Network Data'!H111 &gt; 0), SUBSTITUTE('Network Data'!B111, " ", ".")&amp;"NLNode_IN &lt; "&amp;SUBSTITUTE('Network Data'!I111,",","."), ""))</f>
        <v/>
      </c>
      <c r="DP105" t="str">
        <f>IF(AND('Network Data'!C111 = 0, 'Network Data'!F111 = 1,'Network Data'!G111 &gt; 0, 'Network Data'!J111 &gt; 0), SUBSTITUTE('Network Data'!B111, " ", ".")&amp;"_EX &gt; "&amp;SUBSTITUTE('Network Data'!J111,",","."), IF(AND('Network Data'!C111 = 1, 'Network Data'!F111 = 1,'Network Data'!G111 &gt; 0, 'Network Data'!J111 &gt; 0), SUBSTITUTE('Network Data'!B111, " ", ".")&amp;"NLNode_EX &gt; "&amp;SUBSTITUTE('Network Data'!J111,",","."), ""))</f>
        <v/>
      </c>
      <c r="DR105" t="str">
        <f>IF(AND('Network Data'!C111 = 0, 'Network Data'!F111 = 1,'Network Data'!G111 &gt; 0, 'Network Data'!K111 &gt; 0), SUBSTITUTE('Network Data'!B111, " ", ".")&amp;"_EX &lt; "&amp;SUBSTITUTE('Network Data'!K111,",","."), IF(AND('Network Data'!C111 = 1, 'Network Data'!F111 = 1,'Network Data'!G111 &gt; 0, 'Network Data'!K111 &gt; 0), SUBSTITUTE('Network Data'!B111, " ", ".")&amp;"NLNode_EX &lt; "&amp;SUBSTITUTE('Network Data'!K111,",","."), ""))</f>
        <v/>
      </c>
      <c r="DV105" t="str">
        <f>IF(AND('Network Data'!C111=0, 'Network Data'!D111=0, 'Network Data'!G111&gt;0, 'Network Data'!T111&gt;0), SUBSTITUTE('Network Data'!B111," ",".")&amp;"_AE &gt; "&amp;SUBSTITUTE('Network Data'!T111,",","."),"")</f>
        <v/>
      </c>
      <c r="DW105" t="str">
        <f>IF(AND('Network Data'!C111=0, 'Network Data'!D111=0, 'Network Data'!G111&gt;0, 'Network Data'!U111&gt;0), SUBSTITUTE('Network Data'!B111," ",".")&amp;"_AE &lt; "&amp;SUBSTITUTE('Network Data'!U111,",","."),"")</f>
        <v/>
      </c>
      <c r="EA105" t="str">
        <f>IF(AND('Network Data'!X111 &gt;0), 'Network Data'!X111, "")</f>
        <v/>
      </c>
      <c r="EB105" s="22"/>
      <c r="EC105" s="22"/>
      <c r="FD105"/>
      <c r="FE105"/>
      <c r="FF105"/>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row>
  </sheetData>
  <phoneticPr fontId="3"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DA8-66D6-4823-9065-BA8BAE5F988F}">
  <dimension ref="A1:F266"/>
  <sheetViews>
    <sheetView zoomScale="85" zoomScaleNormal="85" workbookViewId="0">
      <selection sqref="A1:A93"/>
    </sheetView>
  </sheetViews>
  <sheetFormatPr defaultRowHeight="14.4" x14ac:dyDescent="0.3"/>
  <cols>
    <col min="1" max="1" width="53.6640625" customWidth="1"/>
    <col min="2" max="2" width="6.44140625" customWidth="1"/>
    <col min="3" max="3" width="51" bestFit="1" customWidth="1"/>
    <col min="4" max="4" width="53.5546875" bestFit="1" customWidth="1"/>
    <col min="5" max="5" width="19.6640625" bestFit="1" customWidth="1"/>
    <col min="6" max="6" width="53.5546875" bestFit="1" customWidth="1"/>
    <col min="7" max="7" width="78.33203125" bestFit="1" customWidth="1"/>
    <col min="8" max="8" width="18" bestFit="1" customWidth="1"/>
    <col min="9" max="9" width="27" bestFit="1" customWidth="1"/>
    <col min="10" max="10" width="11.44140625" customWidth="1"/>
    <col min="11" max="13" width="12" customWidth="1"/>
  </cols>
  <sheetData>
    <row r="1" spans="1:3" x14ac:dyDescent="0.3">
      <c r="A1" t="s">
        <v>144</v>
      </c>
    </row>
    <row r="2" spans="1:3" x14ac:dyDescent="0.3">
      <c r="A2" s="22" t="s">
        <v>290</v>
      </c>
      <c r="C2" s="22"/>
    </row>
    <row r="3" spans="1:3" x14ac:dyDescent="0.3">
      <c r="A3" s="22" t="s">
        <v>284</v>
      </c>
      <c r="C3" s="22"/>
    </row>
    <row r="4" spans="1:3" x14ac:dyDescent="0.3">
      <c r="A4" s="22" t="s">
        <v>281</v>
      </c>
      <c r="C4" s="22"/>
    </row>
    <row r="5" spans="1:3" x14ac:dyDescent="0.3">
      <c r="A5" s="22" t="s">
        <v>318</v>
      </c>
      <c r="C5" s="22"/>
    </row>
    <row r="6" spans="1:3" x14ac:dyDescent="0.3">
      <c r="A6" s="22" t="s">
        <v>177</v>
      </c>
      <c r="C6" s="22"/>
    </row>
    <row r="7" spans="1:3" x14ac:dyDescent="0.3">
      <c r="A7" s="22" t="s">
        <v>291</v>
      </c>
      <c r="C7" s="22"/>
    </row>
    <row r="8" spans="1:3" x14ac:dyDescent="0.3">
      <c r="A8" s="22" t="s">
        <v>319</v>
      </c>
      <c r="C8" s="22"/>
    </row>
    <row r="9" spans="1:3" x14ac:dyDescent="0.3">
      <c r="A9" s="22" t="s">
        <v>320</v>
      </c>
      <c r="C9" s="22"/>
    </row>
    <row r="10" spans="1:3" x14ac:dyDescent="0.3">
      <c r="A10" s="22" t="s">
        <v>321</v>
      </c>
      <c r="C10" s="22"/>
    </row>
    <row r="11" spans="1:3" x14ac:dyDescent="0.3">
      <c r="A11" s="22" t="s">
        <v>322</v>
      </c>
    </row>
    <row r="12" spans="1:3" x14ac:dyDescent="0.3">
      <c r="A12" s="22" t="s">
        <v>259</v>
      </c>
    </row>
    <row r="13" spans="1:3" x14ac:dyDescent="0.3">
      <c r="A13" s="22" t="s">
        <v>260</v>
      </c>
    </row>
    <row r="14" spans="1:3" x14ac:dyDescent="0.3">
      <c r="A14" s="22" t="s">
        <v>177</v>
      </c>
    </row>
    <row r="15" spans="1:3" x14ac:dyDescent="0.3">
      <c r="A15" s="22" t="s">
        <v>249</v>
      </c>
      <c r="B15" s="22"/>
    </row>
    <row r="16" spans="1:3" x14ac:dyDescent="0.3">
      <c r="A16" s="22" t="s">
        <v>250</v>
      </c>
      <c r="B16" s="22"/>
    </row>
    <row r="17" spans="1:4" x14ac:dyDescent="0.3">
      <c r="A17" s="22" t="s">
        <v>251</v>
      </c>
      <c r="B17" s="22"/>
      <c r="D17" s="22"/>
    </row>
    <row r="18" spans="1:4" x14ac:dyDescent="0.3">
      <c r="A18" s="22" t="s">
        <v>252</v>
      </c>
      <c r="B18" s="22"/>
      <c r="C18" s="22"/>
      <c r="D18" s="22"/>
    </row>
    <row r="19" spans="1:4" x14ac:dyDescent="0.3">
      <c r="A19" s="22" t="s">
        <v>253</v>
      </c>
      <c r="B19" s="22"/>
      <c r="C19" s="22"/>
      <c r="D19" s="22"/>
    </row>
    <row r="20" spans="1:4" x14ac:dyDescent="0.3">
      <c r="A20" s="22" t="s">
        <v>254</v>
      </c>
      <c r="B20" s="22"/>
      <c r="C20" s="22"/>
      <c r="D20" s="22"/>
    </row>
    <row r="21" spans="1:4" x14ac:dyDescent="0.3">
      <c r="A21" s="22" t="s">
        <v>255</v>
      </c>
      <c r="B21" s="22"/>
      <c r="C21" s="22"/>
      <c r="D21" s="22"/>
    </row>
    <row r="22" spans="1:4" x14ac:dyDescent="0.3">
      <c r="A22" s="22" t="s">
        <v>258</v>
      </c>
      <c r="B22" s="22"/>
      <c r="C22" s="22"/>
      <c r="D22" s="22"/>
    </row>
    <row r="23" spans="1:4" x14ac:dyDescent="0.3">
      <c r="A23" s="22" t="s">
        <v>256</v>
      </c>
      <c r="B23" s="22"/>
      <c r="C23" s="22"/>
      <c r="D23" s="22"/>
    </row>
    <row r="24" spans="1:4" x14ac:dyDescent="0.3">
      <c r="A24" s="22" t="s">
        <v>257</v>
      </c>
      <c r="B24" s="22"/>
      <c r="C24" s="22"/>
      <c r="D24" s="22"/>
    </row>
    <row r="25" spans="1:4" x14ac:dyDescent="0.3">
      <c r="A25" s="22" t="s">
        <v>273</v>
      </c>
      <c r="B25" s="22"/>
      <c r="C25" s="22"/>
      <c r="D25" s="22"/>
    </row>
    <row r="26" spans="1:4" x14ac:dyDescent="0.3">
      <c r="A26" s="22" t="s">
        <v>177</v>
      </c>
      <c r="B26" s="22"/>
      <c r="C26" s="22"/>
      <c r="D26" s="22"/>
    </row>
    <row r="27" spans="1:4" x14ac:dyDescent="0.3">
      <c r="A27" s="22" t="s">
        <v>155</v>
      </c>
      <c r="B27" s="22"/>
      <c r="C27" s="22"/>
      <c r="D27" s="22"/>
    </row>
    <row r="28" spans="1:4" x14ac:dyDescent="0.3">
      <c r="A28" s="22" t="s">
        <v>177</v>
      </c>
      <c r="B28" s="22"/>
      <c r="C28" s="22"/>
      <c r="D28" s="22"/>
    </row>
    <row r="29" spans="1:4" x14ac:dyDescent="0.3">
      <c r="A29" s="22" t="s">
        <v>323</v>
      </c>
      <c r="B29" s="22"/>
      <c r="C29" s="22"/>
      <c r="D29" s="22"/>
    </row>
    <row r="30" spans="1:4" x14ac:dyDescent="0.3">
      <c r="A30" s="22" t="s">
        <v>292</v>
      </c>
      <c r="B30" s="22"/>
      <c r="C30" s="22"/>
      <c r="D30" s="22"/>
    </row>
    <row r="31" spans="1:4" x14ac:dyDescent="0.3">
      <c r="A31" s="22" t="s">
        <v>324</v>
      </c>
      <c r="B31" s="22"/>
      <c r="C31" s="22"/>
      <c r="D31" s="22"/>
    </row>
    <row r="32" spans="1:4" x14ac:dyDescent="0.3">
      <c r="A32" s="22" t="s">
        <v>325</v>
      </c>
      <c r="B32" s="22"/>
      <c r="C32" s="22"/>
      <c r="D32" s="22"/>
    </row>
    <row r="33" spans="1:5" x14ac:dyDescent="0.3">
      <c r="A33" s="22" t="s">
        <v>177</v>
      </c>
      <c r="B33" s="22"/>
      <c r="C33" s="22"/>
      <c r="D33" s="22"/>
    </row>
    <row r="34" spans="1:5" x14ac:dyDescent="0.3">
      <c r="A34" s="22" t="s">
        <v>156</v>
      </c>
      <c r="B34" s="22"/>
      <c r="C34" s="22"/>
      <c r="D34" s="22"/>
    </row>
    <row r="35" spans="1:5" x14ac:dyDescent="0.3">
      <c r="A35" s="22" t="s">
        <v>177</v>
      </c>
      <c r="B35" s="22"/>
      <c r="C35" s="22"/>
      <c r="D35" s="22"/>
      <c r="E35" s="22"/>
    </row>
    <row r="36" spans="1:5" x14ac:dyDescent="0.3">
      <c r="A36" s="22" t="s">
        <v>157</v>
      </c>
      <c r="B36" s="22"/>
      <c r="C36" s="22"/>
      <c r="D36" s="22"/>
      <c r="E36" s="22"/>
    </row>
    <row r="37" spans="1:5" x14ac:dyDescent="0.3">
      <c r="A37" s="22" t="s">
        <v>177</v>
      </c>
      <c r="B37" s="22"/>
      <c r="C37" s="22"/>
      <c r="D37" s="22"/>
      <c r="E37" s="22"/>
    </row>
    <row r="38" spans="1:5" x14ac:dyDescent="0.3">
      <c r="A38" s="22" t="s">
        <v>139</v>
      </c>
      <c r="B38" s="22"/>
      <c r="C38" s="22"/>
      <c r="D38" s="22"/>
      <c r="E38" s="22"/>
    </row>
    <row r="39" spans="1:5" x14ac:dyDescent="0.3">
      <c r="A39" s="22" t="s">
        <v>293</v>
      </c>
      <c r="B39" s="22"/>
      <c r="C39" s="22"/>
      <c r="D39" s="22"/>
      <c r="E39" s="22"/>
    </row>
    <row r="40" spans="1:5" x14ac:dyDescent="0.3">
      <c r="A40" s="22" t="s">
        <v>294</v>
      </c>
      <c r="B40" s="22"/>
      <c r="C40" s="22"/>
      <c r="D40" s="22"/>
      <c r="E40" s="22"/>
    </row>
    <row r="41" spans="1:5" x14ac:dyDescent="0.3">
      <c r="A41" s="22" t="s">
        <v>295</v>
      </c>
      <c r="B41" s="22"/>
      <c r="C41" s="22"/>
      <c r="D41" s="22"/>
      <c r="E41" s="22"/>
    </row>
    <row r="42" spans="1:5" x14ac:dyDescent="0.3">
      <c r="A42" s="22" t="s">
        <v>296</v>
      </c>
      <c r="B42" s="22"/>
      <c r="C42" s="22"/>
      <c r="D42" s="22"/>
      <c r="E42" s="22"/>
    </row>
    <row r="43" spans="1:5" x14ac:dyDescent="0.3">
      <c r="A43" s="22" t="s">
        <v>297</v>
      </c>
      <c r="B43" s="22"/>
      <c r="C43" s="22"/>
      <c r="D43" s="22"/>
      <c r="E43" s="22"/>
    </row>
    <row r="44" spans="1:5" x14ac:dyDescent="0.3">
      <c r="A44" s="22" t="s">
        <v>177</v>
      </c>
      <c r="B44" s="22"/>
      <c r="C44" s="22"/>
      <c r="D44" s="22"/>
      <c r="E44" s="22"/>
    </row>
    <row r="45" spans="1:5" x14ac:dyDescent="0.3">
      <c r="A45" s="22" t="s">
        <v>158</v>
      </c>
      <c r="B45" s="22"/>
      <c r="C45" s="22"/>
      <c r="D45" s="22"/>
      <c r="E45" s="22"/>
    </row>
    <row r="46" spans="1:5" x14ac:dyDescent="0.3">
      <c r="A46" s="22" t="s">
        <v>177</v>
      </c>
      <c r="B46" s="22"/>
      <c r="C46" s="22"/>
      <c r="D46" s="22"/>
      <c r="E46" s="22"/>
    </row>
    <row r="47" spans="1:5" x14ac:dyDescent="0.3">
      <c r="A47" s="22" t="s">
        <v>160</v>
      </c>
      <c r="B47" s="22"/>
      <c r="C47" s="22"/>
      <c r="D47" s="22"/>
      <c r="E47" s="22"/>
    </row>
    <row r="48" spans="1:5" x14ac:dyDescent="0.3">
      <c r="A48" s="22" t="s">
        <v>177</v>
      </c>
      <c r="B48" s="22"/>
      <c r="C48" s="22"/>
      <c r="D48" s="22"/>
      <c r="E48" s="22"/>
    </row>
    <row r="49" spans="1:5" x14ac:dyDescent="0.3">
      <c r="A49" s="22" t="s">
        <v>298</v>
      </c>
      <c r="B49" s="22"/>
      <c r="C49" s="22"/>
      <c r="D49" s="22"/>
      <c r="E49" s="22"/>
    </row>
    <row r="50" spans="1:5" x14ac:dyDescent="0.3">
      <c r="A50" s="22" t="s">
        <v>177</v>
      </c>
      <c r="B50" s="22"/>
      <c r="C50" s="22"/>
      <c r="D50" s="22"/>
      <c r="E50" s="22"/>
    </row>
    <row r="51" spans="1:5" x14ac:dyDescent="0.3">
      <c r="A51" s="22" t="s">
        <v>326</v>
      </c>
      <c r="B51" s="22"/>
      <c r="C51" s="22"/>
      <c r="D51" s="22"/>
      <c r="E51" s="22"/>
    </row>
    <row r="52" spans="1:5" x14ac:dyDescent="0.3">
      <c r="A52" s="22" t="s">
        <v>301</v>
      </c>
      <c r="B52" s="22"/>
      <c r="C52" s="22"/>
      <c r="D52" s="22"/>
      <c r="E52" s="22"/>
    </row>
    <row r="53" spans="1:5" x14ac:dyDescent="0.3">
      <c r="A53" s="22" t="s">
        <v>327</v>
      </c>
      <c r="B53" s="22"/>
      <c r="C53" s="22"/>
      <c r="D53" s="22"/>
      <c r="E53" s="22"/>
    </row>
    <row r="54" spans="1:5" x14ac:dyDescent="0.3">
      <c r="A54" s="22" t="s">
        <v>177</v>
      </c>
      <c r="B54" s="22"/>
      <c r="C54" s="22"/>
      <c r="D54" s="22"/>
      <c r="E54" s="22"/>
    </row>
    <row r="55" spans="1:5" x14ac:dyDescent="0.3">
      <c r="A55" s="22" t="s">
        <v>299</v>
      </c>
      <c r="B55" s="22"/>
      <c r="C55" s="22"/>
      <c r="D55" s="22"/>
      <c r="E55" s="22"/>
    </row>
    <row r="56" spans="1:5" x14ac:dyDescent="0.3">
      <c r="A56" s="22" t="s">
        <v>177</v>
      </c>
      <c r="B56" s="22"/>
      <c r="C56" s="22"/>
      <c r="D56" s="22"/>
      <c r="E56" s="22"/>
    </row>
    <row r="57" spans="1:5" x14ac:dyDescent="0.3">
      <c r="A57" s="22" t="s">
        <v>337</v>
      </c>
      <c r="B57" s="22"/>
      <c r="C57" s="22"/>
      <c r="D57" s="22"/>
      <c r="E57" s="22"/>
    </row>
    <row r="58" spans="1:5" x14ac:dyDescent="0.3">
      <c r="A58" s="22" t="s">
        <v>338</v>
      </c>
      <c r="B58" s="22"/>
      <c r="C58" s="22"/>
      <c r="D58" s="22"/>
      <c r="E58" s="22"/>
    </row>
    <row r="59" spans="1:5" x14ac:dyDescent="0.3">
      <c r="A59" s="22" t="s">
        <v>339</v>
      </c>
      <c r="B59" s="22"/>
      <c r="C59" s="22"/>
      <c r="D59" s="22"/>
      <c r="E59" s="22"/>
    </row>
    <row r="60" spans="1:5" x14ac:dyDescent="0.3">
      <c r="A60" s="22" t="s">
        <v>177</v>
      </c>
      <c r="B60" s="22"/>
      <c r="C60" s="22"/>
      <c r="D60" s="22"/>
      <c r="E60" s="22"/>
    </row>
    <row r="61" spans="1:5" x14ac:dyDescent="0.3">
      <c r="A61" s="22" t="s">
        <v>300</v>
      </c>
      <c r="B61" s="22"/>
      <c r="C61" s="22"/>
      <c r="D61" s="22"/>
      <c r="E61" s="22"/>
    </row>
    <row r="62" spans="1:5" x14ac:dyDescent="0.3">
      <c r="A62" s="22" t="s">
        <v>177</v>
      </c>
      <c r="B62" s="22"/>
      <c r="C62" s="22"/>
      <c r="D62" s="22"/>
      <c r="E62" s="22"/>
    </row>
    <row r="63" spans="1:5" x14ac:dyDescent="0.3">
      <c r="A63" s="22" t="s">
        <v>336</v>
      </c>
      <c r="B63" s="22"/>
      <c r="C63" s="22"/>
      <c r="D63" s="22"/>
      <c r="E63" s="22"/>
    </row>
    <row r="64" spans="1:5" x14ac:dyDescent="0.3">
      <c r="A64" s="22" t="s">
        <v>302</v>
      </c>
      <c r="B64" s="22"/>
      <c r="C64" s="22"/>
      <c r="D64" s="22"/>
      <c r="E64" s="22"/>
    </row>
    <row r="65" spans="1:5" x14ac:dyDescent="0.3">
      <c r="A65" s="22" t="s">
        <v>303</v>
      </c>
      <c r="B65" s="22"/>
      <c r="C65" s="22"/>
      <c r="D65" s="22"/>
      <c r="E65" s="22"/>
    </row>
    <row r="66" spans="1:5" x14ac:dyDescent="0.3">
      <c r="A66" s="22" t="s">
        <v>177</v>
      </c>
      <c r="B66" s="22"/>
      <c r="C66" s="22"/>
      <c r="D66" s="22"/>
      <c r="E66" s="22"/>
    </row>
    <row r="67" spans="1:5" x14ac:dyDescent="0.3">
      <c r="A67" s="22" t="s">
        <v>304</v>
      </c>
      <c r="B67" s="22"/>
      <c r="C67" s="22"/>
      <c r="D67" s="22"/>
      <c r="E67" s="22"/>
    </row>
    <row r="68" spans="1:5" x14ac:dyDescent="0.3">
      <c r="A68" s="22" t="s">
        <v>177</v>
      </c>
      <c r="B68" s="22"/>
      <c r="C68" s="22"/>
      <c r="D68" s="22"/>
      <c r="E68" s="22"/>
    </row>
    <row r="69" spans="1:5" x14ac:dyDescent="0.3">
      <c r="A69" s="22" t="s">
        <v>161</v>
      </c>
      <c r="B69" s="22"/>
      <c r="C69" s="22"/>
      <c r="D69" s="22"/>
      <c r="E69" s="22"/>
    </row>
    <row r="70" spans="1:5" x14ac:dyDescent="0.3">
      <c r="A70" s="22" t="s">
        <v>177</v>
      </c>
      <c r="B70" s="22"/>
      <c r="C70" s="22"/>
      <c r="D70" s="22"/>
      <c r="E70" s="22"/>
    </row>
    <row r="71" spans="1:5" x14ac:dyDescent="0.3">
      <c r="A71" s="22" t="s">
        <v>159</v>
      </c>
      <c r="B71" s="22"/>
      <c r="C71" s="22"/>
      <c r="D71" s="22"/>
      <c r="E71" s="22"/>
    </row>
    <row r="72" spans="1:5" x14ac:dyDescent="0.3">
      <c r="A72" s="22" t="s">
        <v>177</v>
      </c>
      <c r="B72" s="22"/>
      <c r="C72" s="22"/>
      <c r="D72" s="22"/>
      <c r="E72" s="22"/>
    </row>
    <row r="73" spans="1:5" x14ac:dyDescent="0.3">
      <c r="A73" s="22" t="s">
        <v>170</v>
      </c>
      <c r="B73" s="22"/>
      <c r="C73" s="22"/>
      <c r="D73" s="22"/>
      <c r="E73" s="22"/>
    </row>
    <row r="74" spans="1:5" x14ac:dyDescent="0.3">
      <c r="A74" s="22" t="s">
        <v>177</v>
      </c>
      <c r="B74" s="22"/>
      <c r="C74" s="22"/>
      <c r="D74" s="22"/>
      <c r="E74" s="22"/>
    </row>
    <row r="75" spans="1:5" x14ac:dyDescent="0.3">
      <c r="A75" s="22" t="s">
        <v>305</v>
      </c>
      <c r="B75" s="22"/>
      <c r="C75" s="22"/>
      <c r="D75" s="22"/>
      <c r="E75" s="22"/>
    </row>
    <row r="76" spans="1:5" x14ac:dyDescent="0.3">
      <c r="A76" s="22" t="s">
        <v>177</v>
      </c>
      <c r="B76" s="22"/>
      <c r="C76" s="22"/>
      <c r="D76" s="22"/>
      <c r="E76" s="22"/>
    </row>
    <row r="77" spans="1:5" x14ac:dyDescent="0.3">
      <c r="A77" s="22" t="s">
        <v>306</v>
      </c>
      <c r="B77" s="22"/>
      <c r="C77" s="22"/>
      <c r="D77" s="22"/>
      <c r="E77" s="22"/>
    </row>
    <row r="78" spans="1:5" x14ac:dyDescent="0.3">
      <c r="A78" s="22" t="s">
        <v>177</v>
      </c>
      <c r="B78" s="22"/>
      <c r="C78" s="22"/>
      <c r="D78" s="22"/>
      <c r="E78" s="22"/>
    </row>
    <row r="79" spans="1:5" x14ac:dyDescent="0.3">
      <c r="A79" s="22" t="s">
        <v>307</v>
      </c>
      <c r="B79" s="22"/>
      <c r="C79" s="22"/>
      <c r="D79" s="22"/>
      <c r="E79" s="22"/>
    </row>
    <row r="80" spans="1:5" x14ac:dyDescent="0.3">
      <c r="A80" s="22" t="s">
        <v>308</v>
      </c>
      <c r="B80" s="22"/>
      <c r="C80" s="22"/>
      <c r="D80" s="22"/>
      <c r="E80" s="22"/>
    </row>
    <row r="81" spans="1:5" x14ac:dyDescent="0.3">
      <c r="A81" s="22" t="s">
        <v>309</v>
      </c>
      <c r="B81" s="22"/>
      <c r="C81" s="22"/>
      <c r="D81" s="22"/>
      <c r="E81" s="22"/>
    </row>
    <row r="82" spans="1:5" x14ac:dyDescent="0.3">
      <c r="A82" s="22" t="s">
        <v>177</v>
      </c>
      <c r="B82" s="22"/>
      <c r="C82" s="22"/>
      <c r="D82" s="22"/>
      <c r="E82" s="22"/>
    </row>
    <row r="83" spans="1:5" x14ac:dyDescent="0.3">
      <c r="A83" s="22" t="s">
        <v>310</v>
      </c>
      <c r="B83" s="22"/>
      <c r="D83" s="22"/>
      <c r="E83" s="22"/>
    </row>
    <row r="84" spans="1:5" x14ac:dyDescent="0.3">
      <c r="A84" s="22" t="s">
        <v>177</v>
      </c>
      <c r="B84" s="22"/>
      <c r="D84" s="22"/>
      <c r="E84" s="22"/>
    </row>
    <row r="85" spans="1:5" x14ac:dyDescent="0.3">
      <c r="A85" s="22" t="s">
        <v>311</v>
      </c>
      <c r="B85" s="22"/>
      <c r="D85" s="22"/>
      <c r="E85" s="22"/>
    </row>
    <row r="86" spans="1:5" x14ac:dyDescent="0.3">
      <c r="A86" s="22" t="s">
        <v>312</v>
      </c>
      <c r="B86" s="22"/>
      <c r="D86" s="22"/>
      <c r="E86" s="22"/>
    </row>
    <row r="87" spans="1:5" x14ac:dyDescent="0.3">
      <c r="A87" s="22" t="s">
        <v>177</v>
      </c>
      <c r="D87" s="22"/>
      <c r="E87" s="22"/>
    </row>
    <row r="88" spans="1:5" x14ac:dyDescent="0.3">
      <c r="A88" s="22" t="s">
        <v>313</v>
      </c>
      <c r="D88" s="22"/>
      <c r="E88" s="22"/>
    </row>
    <row r="89" spans="1:5" x14ac:dyDescent="0.3">
      <c r="A89" s="22" t="s">
        <v>177</v>
      </c>
      <c r="D89" s="22"/>
      <c r="E89" s="22"/>
    </row>
    <row r="90" spans="1:5" x14ac:dyDescent="0.3">
      <c r="A90" s="22" t="s">
        <v>314</v>
      </c>
      <c r="D90" s="22"/>
      <c r="E90" s="22"/>
    </row>
    <row r="91" spans="1:5" x14ac:dyDescent="0.3">
      <c r="A91" s="22" t="s">
        <v>315</v>
      </c>
      <c r="D91" s="22"/>
      <c r="E91" s="22"/>
    </row>
    <row r="92" spans="1:5" x14ac:dyDescent="0.3">
      <c r="A92" s="22" t="s">
        <v>316</v>
      </c>
      <c r="D92" s="22"/>
      <c r="E92" s="22"/>
    </row>
    <row r="93" spans="1:5" x14ac:dyDescent="0.3">
      <c r="A93" s="22" t="s">
        <v>177</v>
      </c>
      <c r="D93" s="22"/>
      <c r="E93" s="22"/>
    </row>
    <row r="94" spans="1:5" x14ac:dyDescent="0.3">
      <c r="D94" s="22"/>
      <c r="E94" s="22"/>
    </row>
    <row r="95" spans="1:5" x14ac:dyDescent="0.3">
      <c r="D95" s="22"/>
      <c r="E95" s="22"/>
    </row>
    <row r="96" spans="1:5" x14ac:dyDescent="0.3">
      <c r="D96" s="22"/>
      <c r="E96" s="22"/>
    </row>
    <row r="97" spans="4:5" x14ac:dyDescent="0.3">
      <c r="D97" s="22"/>
      <c r="E97" s="22"/>
    </row>
    <row r="98" spans="4:5" x14ac:dyDescent="0.3">
      <c r="D98" s="22"/>
      <c r="E98" s="22"/>
    </row>
    <row r="99" spans="4:5" x14ac:dyDescent="0.3">
      <c r="D99" s="22"/>
      <c r="E99" s="22"/>
    </row>
    <row r="100" spans="4:5" x14ac:dyDescent="0.3">
      <c r="D100" s="22"/>
      <c r="E100" s="22"/>
    </row>
    <row r="101" spans="4:5" x14ac:dyDescent="0.3">
      <c r="D101" s="22"/>
      <c r="E101" s="22"/>
    </row>
    <row r="102" spans="4:5" x14ac:dyDescent="0.3">
      <c r="D102" s="22"/>
      <c r="E102" s="22"/>
    </row>
    <row r="103" spans="4:5" x14ac:dyDescent="0.3">
      <c r="D103" s="22"/>
      <c r="E103" s="22"/>
    </row>
    <row r="104" spans="4:5" x14ac:dyDescent="0.3">
      <c r="D104" s="22"/>
      <c r="E104" s="22"/>
    </row>
    <row r="105" spans="4:5" x14ac:dyDescent="0.3">
      <c r="D105" s="22"/>
      <c r="E105" s="22"/>
    </row>
    <row r="106" spans="4:5" x14ac:dyDescent="0.3">
      <c r="D106" s="22"/>
      <c r="E106" s="22"/>
    </row>
    <row r="107" spans="4:5" x14ac:dyDescent="0.3">
      <c r="D107" s="22"/>
      <c r="E107" s="22"/>
    </row>
    <row r="108" spans="4:5" x14ac:dyDescent="0.3">
      <c r="D108" s="22"/>
      <c r="E108" s="22"/>
    </row>
    <row r="109" spans="4:5" x14ac:dyDescent="0.3">
      <c r="D109" s="22"/>
      <c r="E109" s="22"/>
    </row>
    <row r="110" spans="4:5" x14ac:dyDescent="0.3">
      <c r="D110" s="22"/>
      <c r="E110" s="22"/>
    </row>
    <row r="111" spans="4:5" x14ac:dyDescent="0.3">
      <c r="D111" s="22"/>
      <c r="E111" s="22"/>
    </row>
    <row r="112" spans="4:5" x14ac:dyDescent="0.3">
      <c r="D112" s="22"/>
      <c r="E112" s="22"/>
    </row>
    <row r="113" spans="4:5" x14ac:dyDescent="0.3">
      <c r="D113" s="22"/>
      <c r="E113" s="22"/>
    </row>
    <row r="114" spans="4:5" x14ac:dyDescent="0.3">
      <c r="D114" s="22"/>
      <c r="E114" s="22"/>
    </row>
    <row r="115" spans="4:5" x14ac:dyDescent="0.3">
      <c r="D115" s="22"/>
      <c r="E115" s="22"/>
    </row>
    <row r="116" spans="4:5" x14ac:dyDescent="0.3">
      <c r="D116" s="22"/>
      <c r="E116" s="22"/>
    </row>
    <row r="117" spans="4:5" x14ac:dyDescent="0.3">
      <c r="E117" s="22"/>
    </row>
    <row r="118" spans="4:5" x14ac:dyDescent="0.3">
      <c r="E118" s="22"/>
    </row>
    <row r="119" spans="4:5" x14ac:dyDescent="0.3">
      <c r="E119" s="22"/>
    </row>
    <row r="120" spans="4:5" x14ac:dyDescent="0.3">
      <c r="E120" s="22"/>
    </row>
    <row r="121" spans="4:5" x14ac:dyDescent="0.3">
      <c r="E121" s="22"/>
    </row>
    <row r="122" spans="4:5" x14ac:dyDescent="0.3">
      <c r="E122" s="22"/>
    </row>
    <row r="123" spans="4:5" x14ac:dyDescent="0.3">
      <c r="E123" s="22"/>
    </row>
    <row r="124" spans="4:5" x14ac:dyDescent="0.3">
      <c r="E124" s="22"/>
    </row>
    <row r="125" spans="4:5" x14ac:dyDescent="0.3">
      <c r="E125" s="22"/>
    </row>
    <row r="126" spans="4:5" x14ac:dyDescent="0.3">
      <c r="E126" s="22"/>
    </row>
    <row r="127" spans="4:5" x14ac:dyDescent="0.3">
      <c r="E127" s="22"/>
    </row>
    <row r="128" spans="4:5" x14ac:dyDescent="0.3">
      <c r="E128" s="22"/>
    </row>
    <row r="129" spans="5:5" x14ac:dyDescent="0.3">
      <c r="E129" s="22"/>
    </row>
    <row r="130" spans="5:5" x14ac:dyDescent="0.3">
      <c r="E130" s="22"/>
    </row>
    <row r="131" spans="5:5" x14ac:dyDescent="0.3">
      <c r="E131" s="22"/>
    </row>
    <row r="132" spans="5:5" x14ac:dyDescent="0.3">
      <c r="E132" s="22"/>
    </row>
    <row r="133" spans="5:5" x14ac:dyDescent="0.3">
      <c r="E133" s="22"/>
    </row>
    <row r="134" spans="5:5" x14ac:dyDescent="0.3">
      <c r="E134" s="22"/>
    </row>
    <row r="135" spans="5:5" x14ac:dyDescent="0.3">
      <c r="E135" s="22"/>
    </row>
    <row r="136" spans="5:5" x14ac:dyDescent="0.3">
      <c r="E136" s="22"/>
    </row>
    <row r="137" spans="5:5" x14ac:dyDescent="0.3">
      <c r="E137" s="22"/>
    </row>
    <row r="138" spans="5:5" x14ac:dyDescent="0.3">
      <c r="E138" s="22"/>
    </row>
    <row r="139" spans="5:5" x14ac:dyDescent="0.3">
      <c r="E139" s="22"/>
    </row>
    <row r="140" spans="5:5" x14ac:dyDescent="0.3">
      <c r="E140" s="22"/>
    </row>
    <row r="141" spans="5:5" x14ac:dyDescent="0.3">
      <c r="E141" s="22"/>
    </row>
    <row r="142" spans="5:5" x14ac:dyDescent="0.3">
      <c r="E142" s="22"/>
    </row>
    <row r="143" spans="5:5" x14ac:dyDescent="0.3">
      <c r="E143" s="22"/>
    </row>
    <row r="144" spans="5:5" x14ac:dyDescent="0.3">
      <c r="E144" s="22"/>
    </row>
    <row r="145" spans="5:5" x14ac:dyDescent="0.3">
      <c r="E145" s="22"/>
    </row>
    <row r="146" spans="5:5" x14ac:dyDescent="0.3">
      <c r="E146" s="22"/>
    </row>
    <row r="147" spans="5:5" x14ac:dyDescent="0.3">
      <c r="E147" s="22"/>
    </row>
    <row r="148" spans="5:5" x14ac:dyDescent="0.3">
      <c r="E148" s="22"/>
    </row>
    <row r="149" spans="5:5" x14ac:dyDescent="0.3">
      <c r="E149" s="22"/>
    </row>
    <row r="150" spans="5:5" x14ac:dyDescent="0.3">
      <c r="E150" s="22"/>
    </row>
    <row r="151" spans="5:5" x14ac:dyDescent="0.3">
      <c r="E151" s="22"/>
    </row>
    <row r="152" spans="5:5" x14ac:dyDescent="0.3">
      <c r="E152" s="22"/>
    </row>
    <row r="153" spans="5:5" x14ac:dyDescent="0.3">
      <c r="E153" s="22"/>
    </row>
    <row r="154" spans="5:5" x14ac:dyDescent="0.3">
      <c r="E154" s="22"/>
    </row>
    <row r="155" spans="5:5" x14ac:dyDescent="0.3">
      <c r="E155" s="22"/>
    </row>
    <row r="156" spans="5:5" x14ac:dyDescent="0.3">
      <c r="E156" s="22"/>
    </row>
    <row r="157" spans="5:5" x14ac:dyDescent="0.3">
      <c r="E157" s="22"/>
    </row>
    <row r="158" spans="5:5" x14ac:dyDescent="0.3">
      <c r="E158" s="22"/>
    </row>
    <row r="159" spans="5:5" x14ac:dyDescent="0.3">
      <c r="E159" s="22"/>
    </row>
    <row r="160" spans="5:5" x14ac:dyDescent="0.3">
      <c r="E160" s="22"/>
    </row>
    <row r="161" spans="5:5" x14ac:dyDescent="0.3">
      <c r="E161" s="22"/>
    </row>
    <row r="162" spans="5:5" x14ac:dyDescent="0.3">
      <c r="E162" s="22"/>
    </row>
    <row r="163" spans="5:5" x14ac:dyDescent="0.3">
      <c r="E163" s="22"/>
    </row>
    <row r="164" spans="5:5" x14ac:dyDescent="0.3">
      <c r="E164" s="22"/>
    </row>
    <row r="165" spans="5:5" x14ac:dyDescent="0.3">
      <c r="E165" s="22"/>
    </row>
    <row r="166" spans="5:5" x14ac:dyDescent="0.3">
      <c r="E166" s="22"/>
    </row>
    <row r="167" spans="5:5" x14ac:dyDescent="0.3">
      <c r="E167" s="22"/>
    </row>
    <row r="168" spans="5:5" x14ac:dyDescent="0.3">
      <c r="E168" s="22"/>
    </row>
    <row r="169" spans="5:5" x14ac:dyDescent="0.3">
      <c r="E169" s="22"/>
    </row>
    <row r="170" spans="5:5" x14ac:dyDescent="0.3">
      <c r="E170" s="22"/>
    </row>
    <row r="171" spans="5:5" x14ac:dyDescent="0.3">
      <c r="E171" s="22"/>
    </row>
    <row r="172" spans="5:5" x14ac:dyDescent="0.3">
      <c r="E172" s="22"/>
    </row>
    <row r="173" spans="5:5" x14ac:dyDescent="0.3">
      <c r="E173" s="22"/>
    </row>
    <row r="174" spans="5:5" x14ac:dyDescent="0.3">
      <c r="E174" s="22"/>
    </row>
    <row r="175" spans="5:5" x14ac:dyDescent="0.3">
      <c r="E175" s="22"/>
    </row>
    <row r="176" spans="5:5" x14ac:dyDescent="0.3">
      <c r="E176" s="22"/>
    </row>
    <row r="177" spans="5:5" x14ac:dyDescent="0.3">
      <c r="E177" s="22"/>
    </row>
    <row r="178" spans="5:5" x14ac:dyDescent="0.3">
      <c r="E178" s="22"/>
    </row>
    <row r="179" spans="5:5" x14ac:dyDescent="0.3">
      <c r="E179" s="22"/>
    </row>
    <row r="180" spans="5:5" x14ac:dyDescent="0.3">
      <c r="E180" s="22"/>
    </row>
    <row r="181" spans="5:5" x14ac:dyDescent="0.3">
      <c r="E181" s="22"/>
    </row>
    <row r="182" spans="5:5" x14ac:dyDescent="0.3">
      <c r="E182" s="22"/>
    </row>
    <row r="183" spans="5:5" x14ac:dyDescent="0.3">
      <c r="E183" s="22"/>
    </row>
    <row r="184" spans="5:5" x14ac:dyDescent="0.3">
      <c r="E184" s="22"/>
    </row>
    <row r="185" spans="5:5" x14ac:dyDescent="0.3">
      <c r="E185" s="22"/>
    </row>
    <row r="186" spans="5:5" x14ac:dyDescent="0.3">
      <c r="E186" s="22"/>
    </row>
    <row r="187" spans="5:5" x14ac:dyDescent="0.3">
      <c r="E187" s="22"/>
    </row>
    <row r="188" spans="5:5" x14ac:dyDescent="0.3">
      <c r="E188" s="22"/>
    </row>
    <row r="189" spans="5:5" x14ac:dyDescent="0.3">
      <c r="E189" s="22"/>
    </row>
    <row r="190" spans="5:5" x14ac:dyDescent="0.3">
      <c r="E190" s="22"/>
    </row>
    <row r="191" spans="5:5" x14ac:dyDescent="0.3">
      <c r="E191" s="22"/>
    </row>
    <row r="192" spans="5:5" x14ac:dyDescent="0.3">
      <c r="E192" s="22"/>
    </row>
    <row r="193" spans="5:5" x14ac:dyDescent="0.3">
      <c r="E193" s="22"/>
    </row>
    <row r="194" spans="5:5" x14ac:dyDescent="0.3">
      <c r="E194" s="22"/>
    </row>
    <row r="195" spans="5:5" x14ac:dyDescent="0.3">
      <c r="E195" s="22"/>
    </row>
    <row r="196" spans="5:5" x14ac:dyDescent="0.3">
      <c r="E196" s="22"/>
    </row>
    <row r="197" spans="5:5" x14ac:dyDescent="0.3">
      <c r="E197" s="22"/>
    </row>
    <row r="198" spans="5:5" x14ac:dyDescent="0.3">
      <c r="E198" s="22"/>
    </row>
    <row r="199" spans="5:5" x14ac:dyDescent="0.3">
      <c r="E199" s="22"/>
    </row>
    <row r="200" spans="5:5" x14ac:dyDescent="0.3">
      <c r="E200" s="22"/>
    </row>
    <row r="201" spans="5:5" x14ac:dyDescent="0.3">
      <c r="E201" s="22"/>
    </row>
    <row r="202" spans="5:5" x14ac:dyDescent="0.3">
      <c r="E202" s="22"/>
    </row>
    <row r="203" spans="5:5" x14ac:dyDescent="0.3">
      <c r="E203" s="22"/>
    </row>
    <row r="204" spans="5:5" x14ac:dyDescent="0.3">
      <c r="E204" s="22"/>
    </row>
    <row r="205" spans="5:5" x14ac:dyDescent="0.3">
      <c r="E205" s="22"/>
    </row>
    <row r="206" spans="5:5" x14ac:dyDescent="0.3">
      <c r="E206" s="22"/>
    </row>
    <row r="207" spans="5:5" x14ac:dyDescent="0.3">
      <c r="E207" s="22"/>
    </row>
    <row r="208" spans="5:5" x14ac:dyDescent="0.3">
      <c r="E208" s="22"/>
    </row>
    <row r="209" spans="5:5" x14ac:dyDescent="0.3">
      <c r="E209" s="22"/>
    </row>
    <row r="210" spans="5:5" x14ac:dyDescent="0.3">
      <c r="E210" s="22"/>
    </row>
    <row r="211" spans="5:5" x14ac:dyDescent="0.3">
      <c r="E211" s="22"/>
    </row>
    <row r="212" spans="5:5" x14ac:dyDescent="0.3">
      <c r="E212" s="22"/>
    </row>
    <row r="213" spans="5:5" x14ac:dyDescent="0.3">
      <c r="E213" s="22"/>
    </row>
    <row r="214" spans="5:5" x14ac:dyDescent="0.3">
      <c r="E214" s="22"/>
    </row>
    <row r="215" spans="5:5" x14ac:dyDescent="0.3">
      <c r="E215" s="22"/>
    </row>
    <row r="216" spans="5:5" x14ac:dyDescent="0.3">
      <c r="E216" s="22"/>
    </row>
    <row r="217" spans="5:5" x14ac:dyDescent="0.3">
      <c r="E217" s="22"/>
    </row>
    <row r="218" spans="5:5" x14ac:dyDescent="0.3">
      <c r="E218" s="22"/>
    </row>
    <row r="219" spans="5:5" x14ac:dyDescent="0.3">
      <c r="E219" s="22"/>
    </row>
    <row r="220" spans="5:5" x14ac:dyDescent="0.3">
      <c r="E220" s="22"/>
    </row>
    <row r="221" spans="5:5" x14ac:dyDescent="0.3">
      <c r="E221" s="22"/>
    </row>
    <row r="222" spans="5:5" x14ac:dyDescent="0.3">
      <c r="E222" s="22"/>
    </row>
    <row r="223" spans="5:5" x14ac:dyDescent="0.3">
      <c r="E223" s="22"/>
    </row>
    <row r="224" spans="5:5" x14ac:dyDescent="0.3">
      <c r="E224" s="22"/>
    </row>
    <row r="225" spans="5:5" x14ac:dyDescent="0.3">
      <c r="E225" s="22"/>
    </row>
    <row r="226" spans="5:5" x14ac:dyDescent="0.3">
      <c r="E226" s="22"/>
    </row>
    <row r="227" spans="5:5" x14ac:dyDescent="0.3">
      <c r="E227" s="22"/>
    </row>
    <row r="228" spans="5:5" x14ac:dyDescent="0.3">
      <c r="E228" s="22"/>
    </row>
    <row r="229" spans="5:5" x14ac:dyDescent="0.3">
      <c r="E229" s="22"/>
    </row>
    <row r="230" spans="5:5" x14ac:dyDescent="0.3">
      <c r="E230" s="22"/>
    </row>
    <row r="231" spans="5:5" x14ac:dyDescent="0.3">
      <c r="E231" s="22"/>
    </row>
    <row r="232" spans="5:5" x14ac:dyDescent="0.3">
      <c r="E232" s="22"/>
    </row>
    <row r="233" spans="5:5" x14ac:dyDescent="0.3">
      <c r="E233" s="22"/>
    </row>
    <row r="234" spans="5:5" x14ac:dyDescent="0.3">
      <c r="E234" s="22"/>
    </row>
    <row r="235" spans="5:5" x14ac:dyDescent="0.3">
      <c r="E235" s="22"/>
    </row>
    <row r="236" spans="5:5" x14ac:dyDescent="0.3">
      <c r="E236" s="22"/>
    </row>
    <row r="237" spans="5:5" x14ac:dyDescent="0.3">
      <c r="E237" s="22"/>
    </row>
    <row r="238" spans="5:5" x14ac:dyDescent="0.3">
      <c r="E238" s="22"/>
    </row>
    <row r="239" spans="5:5" x14ac:dyDescent="0.3">
      <c r="E239" s="22"/>
    </row>
    <row r="240" spans="5:5" x14ac:dyDescent="0.3">
      <c r="E240" s="22"/>
    </row>
    <row r="241" spans="5:5" x14ac:dyDescent="0.3">
      <c r="E241" s="22"/>
    </row>
    <row r="242" spans="5:5" x14ac:dyDescent="0.3">
      <c r="E242" s="22"/>
    </row>
    <row r="264" spans="6:6" x14ac:dyDescent="0.3">
      <c r="F264" s="22"/>
    </row>
    <row r="265" spans="6:6" x14ac:dyDescent="0.3">
      <c r="F265" s="22"/>
    </row>
    <row r="266" spans="6:6" x14ac:dyDescent="0.3">
      <c r="F266" s="22"/>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ABE5-253F-46CD-8FA5-603EA862A158}">
  <dimension ref="A1:A3"/>
  <sheetViews>
    <sheetView workbookViewId="0">
      <selection sqref="A1:A3"/>
    </sheetView>
  </sheetViews>
  <sheetFormatPr defaultRowHeight="14.4" x14ac:dyDescent="0.3"/>
  <cols>
    <col min="1" max="1" width="21.5546875" bestFit="1" customWidth="1"/>
  </cols>
  <sheetData>
    <row r="1" spans="1:1" x14ac:dyDescent="0.3">
      <c r="A1" t="s">
        <v>146</v>
      </c>
    </row>
    <row r="2" spans="1:1" x14ac:dyDescent="0.3">
      <c r="A2" s="22" t="s">
        <v>210</v>
      </c>
    </row>
    <row r="3" spans="1:1" x14ac:dyDescent="0.3">
      <c r="A3" s="22" t="s">
        <v>177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7964-3E84-48F7-BFDC-667B127B3F84}">
  <dimension ref="A1:C14"/>
  <sheetViews>
    <sheetView workbookViewId="0">
      <selection sqref="A1:A7"/>
    </sheetView>
  </sheetViews>
  <sheetFormatPr defaultRowHeight="14.4" x14ac:dyDescent="0.3"/>
  <cols>
    <col min="1" max="1" width="55.5546875" bestFit="1" customWidth="1"/>
    <col min="2" max="2" width="56.44140625" bestFit="1" customWidth="1"/>
  </cols>
  <sheetData>
    <row r="1" spans="1:3" x14ac:dyDescent="0.3">
      <c r="A1" t="s">
        <v>148</v>
      </c>
    </row>
    <row r="2" spans="1:3" x14ac:dyDescent="0.3">
      <c r="A2" t="s">
        <v>381</v>
      </c>
    </row>
    <row r="3" spans="1:3" x14ac:dyDescent="0.3">
      <c r="A3" t="s">
        <v>382</v>
      </c>
    </row>
    <row r="4" spans="1:3" x14ac:dyDescent="0.3">
      <c r="A4" t="s">
        <v>383</v>
      </c>
    </row>
    <row r="5" spans="1:3" x14ac:dyDescent="0.3">
      <c r="A5" t="s">
        <v>384</v>
      </c>
    </row>
    <row r="6" spans="1:3" x14ac:dyDescent="0.3">
      <c r="A6" t="s">
        <v>385</v>
      </c>
    </row>
    <row r="7" spans="1:3" x14ac:dyDescent="0.3">
      <c r="A7" t="s">
        <v>386</v>
      </c>
    </row>
    <row r="13" spans="1:3" x14ac:dyDescent="0.3">
      <c r="C13" s="22"/>
    </row>
    <row r="14" spans="1:3" x14ac:dyDescent="0.3">
      <c r="C14"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230E-5269-449B-8AA5-71CBC8BE9042}">
  <dimension ref="A1:A4"/>
  <sheetViews>
    <sheetView workbookViewId="0">
      <selection sqref="A1:A4"/>
    </sheetView>
  </sheetViews>
  <sheetFormatPr defaultRowHeight="14.4" x14ac:dyDescent="0.3"/>
  <cols>
    <col min="1" max="1" width="14.33203125" bestFit="1" customWidth="1"/>
  </cols>
  <sheetData>
    <row r="1" spans="1:1" x14ac:dyDescent="0.3">
      <c r="A1" t="s">
        <v>149</v>
      </c>
    </row>
    <row r="2" spans="1:1" x14ac:dyDescent="0.3">
      <c r="A2" s="22" t="s">
        <v>177</v>
      </c>
    </row>
    <row r="3" spans="1:1" x14ac:dyDescent="0.3">
      <c r="A3" s="22" t="s">
        <v>344</v>
      </c>
    </row>
    <row r="4" spans="1:1" x14ac:dyDescent="0.3">
      <c r="A4" s="22" t="s">
        <v>177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2A07-20A1-4BC3-A963-21E8B81D9A67}">
  <dimension ref="A1:A5"/>
  <sheetViews>
    <sheetView workbookViewId="0">
      <selection activeCell="A5" sqref="A5"/>
    </sheetView>
  </sheetViews>
  <sheetFormatPr defaultRowHeight="14.4" x14ac:dyDescent="0.3"/>
  <cols>
    <col min="1" max="1" width="28.44140625" bestFit="1" customWidth="1"/>
  </cols>
  <sheetData>
    <row r="1" spans="1:1" x14ac:dyDescent="0.3">
      <c r="A1" t="s">
        <v>150</v>
      </c>
    </row>
    <row r="2" spans="1:1" x14ac:dyDescent="0.3">
      <c r="A2" s="22" t="s">
        <v>350</v>
      </c>
    </row>
    <row r="3" spans="1:1" x14ac:dyDescent="0.3">
      <c r="A3" s="22" t="s">
        <v>177</v>
      </c>
    </row>
    <row r="4" spans="1:1" x14ac:dyDescent="0.3">
      <c r="A4" s="22" t="s">
        <v>317</v>
      </c>
    </row>
    <row r="5" spans="1:1" x14ac:dyDescent="0.3">
      <c r="A5" s="22" t="s">
        <v>177</v>
      </c>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B69D-8696-4676-B923-F01A8E809956}">
  <dimension ref="A1:A11"/>
  <sheetViews>
    <sheetView workbookViewId="0"/>
  </sheetViews>
  <sheetFormatPr defaultRowHeight="14.4" x14ac:dyDescent="0.3"/>
  <cols>
    <col min="1" max="1" width="23.21875" bestFit="1" customWidth="1"/>
    <col min="2" max="2" width="10.77734375" bestFit="1" customWidth="1"/>
    <col min="3" max="3" width="49.21875" bestFit="1" customWidth="1"/>
  </cols>
  <sheetData>
    <row r="1" spans="1:1" x14ac:dyDescent="0.3">
      <c r="A1" t="s">
        <v>151</v>
      </c>
    </row>
    <row r="2" spans="1:1" x14ac:dyDescent="0.3">
      <c r="A2" t="s">
        <v>378</v>
      </c>
    </row>
    <row r="3" spans="1:1" x14ac:dyDescent="0.3">
      <c r="A3" t="s">
        <v>379</v>
      </c>
    </row>
    <row r="4" spans="1:1" x14ac:dyDescent="0.3">
      <c r="A4" t="s">
        <v>328</v>
      </c>
    </row>
    <row r="5" spans="1:1" x14ac:dyDescent="0.3">
      <c r="A5" t="s">
        <v>329</v>
      </c>
    </row>
    <row r="6" spans="1:1" x14ac:dyDescent="0.3">
      <c r="A6" t="s">
        <v>330</v>
      </c>
    </row>
    <row r="7" spans="1:1" x14ac:dyDescent="0.3">
      <c r="A7" t="s">
        <v>331</v>
      </c>
    </row>
    <row r="8" spans="1:1" x14ac:dyDescent="0.3">
      <c r="A8" t="s">
        <v>332</v>
      </c>
    </row>
    <row r="9" spans="1:1" x14ac:dyDescent="0.3">
      <c r="A9" t="s">
        <v>333</v>
      </c>
    </row>
    <row r="10" spans="1:1" x14ac:dyDescent="0.3">
      <c r="A10" t="s">
        <v>334</v>
      </c>
    </row>
    <row r="11" spans="1:1" x14ac:dyDescent="0.3">
      <c r="A11" t="s">
        <v>335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2BA1-3686-40B8-9180-D3BC67868CB2}">
  <dimension ref="A1:A4"/>
  <sheetViews>
    <sheetView workbookViewId="0">
      <selection sqref="A1:A4"/>
    </sheetView>
  </sheetViews>
  <sheetFormatPr defaultRowHeight="14.4" x14ac:dyDescent="0.3"/>
  <cols>
    <col min="1" max="1" width="26.33203125" bestFit="1" customWidth="1"/>
  </cols>
  <sheetData>
    <row r="1" spans="1:1" x14ac:dyDescent="0.3">
      <c r="A1" t="s">
        <v>152</v>
      </c>
    </row>
    <row r="2" spans="1:1" x14ac:dyDescent="0.3">
      <c r="A2" s="22" t="s">
        <v>177</v>
      </c>
    </row>
    <row r="3" spans="1:1" x14ac:dyDescent="0.3">
      <c r="A3" s="22" t="s">
        <v>343</v>
      </c>
    </row>
    <row r="4" spans="1:1" x14ac:dyDescent="0.3">
      <c r="A4" s="22" t="s">
        <v>177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94C4-D040-49B4-BC6F-31AA5A46A0AD}">
  <dimension ref="A1"/>
  <sheetViews>
    <sheetView workbookViewId="0"/>
  </sheetViews>
  <sheetFormatPr defaultRowHeight="14.4" x14ac:dyDescent="0.3"/>
  <cols>
    <col min="1" max="1" width="4.21875" bestFit="1" customWidth="1"/>
    <col min="2" max="2" width="47.33203125" bestFit="1" customWidth="1"/>
  </cols>
  <sheetData>
    <row r="1" spans="1:1" x14ac:dyDescent="0.3">
      <c r="A1" t="s">
        <v>153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41F2-1715-4285-8FA4-5B86683708D3}">
  <dimension ref="A1:A4"/>
  <sheetViews>
    <sheetView workbookViewId="0">
      <selection activeCell="G20" sqref="G20"/>
    </sheetView>
  </sheetViews>
  <sheetFormatPr defaultRowHeight="14.4" x14ac:dyDescent="0.3"/>
  <cols>
    <col min="1" max="1" width="20.21875" bestFit="1" customWidth="1"/>
  </cols>
  <sheetData>
    <row r="1" spans="1:1" x14ac:dyDescent="0.3">
      <c r="A1" t="s">
        <v>154</v>
      </c>
    </row>
    <row r="2" spans="1:1" x14ac:dyDescent="0.3">
      <c r="A2" s="22" t="s">
        <v>177</v>
      </c>
    </row>
    <row r="3" spans="1:1" x14ac:dyDescent="0.3">
      <c r="A3" s="22" t="s">
        <v>345</v>
      </c>
    </row>
    <row r="4" spans="1:1" x14ac:dyDescent="0.3">
      <c r="A4" s="22" t="s">
        <v>177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453A-7405-42B2-9BD2-633787DE3B94}">
  <dimension ref="A1:BE125"/>
  <sheetViews>
    <sheetView workbookViewId="0">
      <selection activeCell="D13" sqref="D13"/>
    </sheetView>
  </sheetViews>
  <sheetFormatPr defaultRowHeight="14.4" x14ac:dyDescent="0.3"/>
  <cols>
    <col min="1" max="1" width="71.5546875" bestFit="1" customWidth="1"/>
  </cols>
  <sheetData>
    <row r="1" spans="1:57" x14ac:dyDescent="0.3">
      <c r="A1" t="s">
        <v>346</v>
      </c>
      <c r="BB1" t="s">
        <v>401</v>
      </c>
    </row>
    <row r="2" spans="1:57" x14ac:dyDescent="0.3">
      <c r="A2" t="s">
        <v>290</v>
      </c>
      <c r="BB2" t="s">
        <v>401</v>
      </c>
    </row>
    <row r="3" spans="1:57" x14ac:dyDescent="0.3">
      <c r="A3" t="s">
        <v>284</v>
      </c>
    </row>
    <row r="4" spans="1:57" x14ac:dyDescent="0.3">
      <c r="A4" t="s">
        <v>281</v>
      </c>
    </row>
    <row r="5" spans="1:57" x14ac:dyDescent="0.3">
      <c r="A5" t="s">
        <v>408</v>
      </c>
    </row>
    <row r="6" spans="1:57" x14ac:dyDescent="0.3">
      <c r="A6" t="s">
        <v>177</v>
      </c>
      <c r="BA6" t="str">
        <f>IF(AND('Network Data'!$C$6=1,'Network Data'!$C$7=1,'Network Data'!C12 = 0,'Network Data'!D12 = 1,'Network Data'!G12&gt;0,'Network Data'!F12=1),SUBSTITUTE('Network Data'!B12," ","")&amp;"_NPP"&amp;" = Flowfrom("&amp;SUBSTITUTE('Network Data'!B12," ","")&amp;") - "&amp;SUBSTITUTE('Network Data'!B12," ","")&amp;"_R"&amp;" - "&amp;SUBSTITUTE('Network Data'!B12," ","")&amp;"_U"&amp;" - "&amp;SUBSTITUTE('Network Data'!B12," ","")&amp;"_EX", IF(AND('Network Data'!$C$6=1,'Network Data'!$C$7=0,'Network Data'!C12 = 0,'Network Data'!D12 = 1,'Network Data'!G12&gt;0,'Network Data'!F12=1),SUBSTITUTE('Network Data'!B12," ","")&amp;"_NPP"&amp;" = Flowfrom("&amp;SUBSTITUTE('Network Data'!B12," ","")&amp;") - "&amp;SUBSTITUTE('Network Data'!B12," ","")&amp;"_R - "&amp;SUBSTITUTE('Network Data'!B12," ","")&amp;"_EX", IF(AND('Network Data'!$C$6=0,'Network Data'!$C$7=1,'Network Data'!C12 = 0,'Network Data'!D12 = 1,'Network Data'!G12&gt;0,'Network Data'!F12=0),SUBSTITUTE('Network Data'!B12," ","")&amp;"_NPP"&amp;" = Flowfrom("&amp;SUBSTITUTE('Network Data'!B12," ","")&amp;") - "&amp;SUBSTITUTE('Network Data'!B12," ","")&amp;"_U - "&amp;SUBSTITUTE('Network Data'!B12," ","")&amp;"_EX", IF(AND('Network Data'!$C$6=1,'Network Data'!$C$7=0,'Network Data'!C12 = 0,'Network Data'!D12 = 1,'Network Data'!G12&gt;0,'Network Data'!F12=0),SUBSTITUTE('Network Data'!B12," ","")&amp;"_NPP"&amp;" = Flowfrom("&amp;SUBSTITUTE('Network Data'!B12," ","")&amp;") - "&amp;SUBSTITUTE('Network Data'!B12," ","")&amp;"_R", IF(AND('Network Data'!$C$6=0,'Network Data'!$C$7=0,'Network Data'!C12 = 0,'Network Data'!D12 = 1,'Network Data'!G12&gt;0,'Network Data'!F12=1),SUBSTITUTE('Network Data'!B12," ","")&amp;"_NPP"&amp;" = Flowfrom("&amp;SUBSTITUTE('Network Data'!B12," ","")&amp;") - "&amp;SUBSTITUTE('Network Data'!B12," ","")&amp;"_EX", IF(AND('Network Data'!$C$6=1,'Network Data'!$C$7=1,'Network Data'!C12 = 0,'Network Data'!D12 = 1,'Network Data'!G12&gt;0,'Network Data'!F12=0),SUBSTITUTE('Network Data'!B12," ","")&amp;"_NPP"&amp;" = Flowfrom("&amp;SUBSTITUTE('Network Data'!B12," ","")&amp;") - "&amp;SUBSTITUTE('Network Data'!B12," ","")&amp;"_R"&amp;" - "&amp;SUBSTITUTE('Network Data'!B12," ","")&amp;"_U", IF(AND('Network Data'!$C$6=0,'Network Data'!$C$7=0,'Network Data'!C12 = 0,'Network Data'!D12 = 1,'Network Data'!G12&gt;0,'Network Data'!F12=0),SUBSTITUTE('Network Data'!B12," ","")&amp;"_NPP"&amp;" = Flowfrom("&amp;SUBSTITUTE('Network Data'!B12," ","")&amp;") ", IF(AND('Network Data'!$C$6=1,'Network Data'!$C$7=1,'Network Data'!C12 = 0,'Network Data'!D12 = 0,'Network Data'!G12&gt;0,'Network Data'!F12=1),SUBSTITUTE('Network Data'!B12," ","")&amp;"_P"&amp;" = Flowfrom("&amp;SUBSTITUTE('Network Data'!B12," ","")&amp;") - "&amp;SUBSTITUTE('Network Data'!B12," ","")&amp;"_R"&amp;" - "&amp;SUBSTITUTE('Network Data'!B12," ","")&amp;"_U"&amp;" - "&amp;SUBSTITUTE('Network Data'!B12," ","")&amp;"_EX", IF(AND('Network Data'!$C$6=1,'Network Data'!$C$7=0,'Network Data'!C12 = 0,'Network Data'!D12 = 0,'Network Data'!G12&gt;0,'Network Data'!F12=1),SUBSTITUTE('Network Data'!B12," ","")&amp;"_P"&amp;" = Flowfrom("&amp;SUBSTITUTE('Network Data'!B12," ","")&amp;") - "&amp;SUBSTITUTE('Network Data'!B12," ","")&amp;"_R - "&amp;SUBSTITUTE('Network Data'!B12," ","")&amp;"_EX", IF(AND('Network Data'!$C$6=0,'Network Data'!$C$7=1,'Network Data'!C12 = 0,'Network Data'!D12 = 0,'Network Data'!G12&gt;0,'Network Data'!F12=0),SUBSTITUTE('Network Data'!B12," ","")&amp;"_P"&amp;" = Flowfrom("&amp;SUBSTITUTE('Network Data'!B12," ","")&amp;") - "&amp;SUBSTITUTE('Network Data'!B12," ","")&amp;"_U - "&amp;SUBSTITUTE('Network Data'!B12," ","")&amp;"_EX", IF(AND('Network Data'!$C$6=1,'Network Data'!$C$7=0,'Network Data'!C12 = 0,'Network Data'!D12 = 0,'Network Data'!G12&gt;0,'Network Data'!F12=0),SUBSTITUTE('Network Data'!B12," ","")&amp;"_P"&amp;" = Flowfrom("&amp;SUBSTITUTE('Network Data'!B12," ","")&amp;") - "&amp;SUBSTITUTE('Network Data'!B12," ","")&amp;"_R", IF(AND('Network Data'!$C$6=0,'Network Data'!$C$7=0,'Network Data'!C12 = 0,'Network Data'!D12 = 0,'Network Data'!G12&gt;0,'Network Data'!F12=1),SUBSTITUTE('Network Data'!B12," ","")&amp;"_P"&amp;" = Flowfrom("&amp;SUBSTITUTE('Network Data'!B12," ","")&amp;") - "&amp;SUBSTITUTE('Network Data'!B12," ","")&amp;"_EX", IF(AND('Network Data'!$C$6=1,'Network Data'!$C$7=1,'Network Data'!C12 = 0,'Network Data'!D12 = 0,'Network Data'!G12&gt;0,'Network Data'!F12=0),SUBSTITUTE('Network Data'!B12," ","")&amp;"_P"&amp;" = Flowfrom("&amp;SUBSTITUTE('Network Data'!B12," ","")&amp;") - "&amp;SUBSTITUTE('Network Data'!B12," ","")&amp;"_R"&amp;" - "&amp;SUBSTITUTE('Network Data'!B12," ","")&amp;"_U", IF(AND('Network Data'!$C$6=0,'Network Data'!$C$7=0,'Network Data'!C12 = 0,'Network Data'!D12 = 0,'Network Data'!G12&gt;0,'Network Data'!F12=0),SUBSTITUTE('Network Data'!B12," ","")&amp;"_P"&amp;" = Flowfrom("&amp;SUBSTITUTE('Network Data'!B12," ","")&amp;") ", ""))))))))))))))</f>
        <v/>
      </c>
      <c r="BE6" t="str">
        <f>IF(AND('Network Data'!$C$6=1,'Network Data'!$C$7=1,'Network Data'!C12 = 0, 'Network Data'!D12=1,'Network Data'!F12=1,'Network Data'!G12&gt;0), SUBSTITUTE('Network Data'!B12," ","")&amp;"_U"&amp;" = Flowto("&amp;SUBSTITUTE('Network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Flowto("&amp;SUBSTITUTE('Network Data'!B12," ","")&amp;") - "&amp;SUBSTITUTE('Network Data'!B12," ","")&amp;"_P"&amp;" - "&amp;SUBSTITUTE('Network Data'!B12," ","")&amp;"_EX", IF(AND('Network Data'!$C$6=0,'Network Data'!$C$7=1,'Network Data'!C12 = 0, 'Network Data'!D12=1,'Network Data'!F12=0,'Network Data'!G12&gt;0), SUBSTITUTE('Network Data'!B12," ","")&amp;"_U"&amp;" = Flowto("&amp;SUBSTITUTE('Network Data'!B12," ","")&amp;") - "&amp;SUBSTITUTE('Network Data'!B12," ","")&amp;"_P",IF(AND('Network Data'!$C$6=1,'Network Data'!$C$7=1,'Network Data'!C12 = 0, 'Network Data'!D12=0,'Network Data'!F12=1,'Network Data'!G12&gt;0), SUBSTITUTE('Network Data'!B12," ","")&amp;"_U"&amp;" = Flowto("&amp;SUBSTITUTE('Network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Flowto("&amp;SUBSTITUTE('Network Data'!B12," ","")&amp;") - "&amp;SUBSTITUTE('Network Data'!B12," ","")&amp;"_P"&amp;" - "&amp;SUBSTITUTE('Network Data'!B12," ","")&amp;"_EX", IF(AND('Network Data'!$C$6=0,'Network Data'!$C$7=1,'Network Data'!C12 = 0, 'Network Data'!D12=0,'Network Data'!F12=0,'Network Data'!G12&gt;0), SUBSTITUTE('Network Data'!B12," ","")&amp;"_U"&amp;" = Flowto("&amp;SUBSTITUTE('Network Data'!B12," ","")&amp;") - "&amp;SUBSTITUTE('Network Data'!B12," ","")&amp;"_P",IF(AND('Network Data'!$C$6=1,'Network Data'!$C$7=1,'Network Data'!C12 = 0, 'Network Data'!D12=0,'Network Data'!F12=0,'Network Data'!G12&gt;0), SUBSTITUTE('Network Data'!B12," ","")&amp;"_U"&amp;" = Flowto("&amp;SUBSTITUTE('Network Data'!B12," ","")&amp;") - "&amp;SUBSTITUTE('Network Data'!B12," ","")&amp;"_P - "&amp;SUBSTITUTE('Network Data'!B12," ","")&amp;"_R","")))))))</f>
        <v/>
      </c>
    </row>
    <row r="7" spans="1:57" x14ac:dyDescent="0.3">
      <c r="A7" t="s">
        <v>380</v>
      </c>
      <c r="BE7" t="str">
        <f>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f>
        <v/>
      </c>
    </row>
    <row r="8" spans="1:57" x14ac:dyDescent="0.3">
      <c r="A8" t="s">
        <v>260</v>
      </c>
    </row>
    <row r="9" spans="1:57" x14ac:dyDescent="0.3">
      <c r="A9" t="s">
        <v>177</v>
      </c>
    </row>
    <row r="10" spans="1:57" x14ac:dyDescent="0.3">
      <c r="A10" t="s">
        <v>291</v>
      </c>
    </row>
    <row r="11" spans="1:57" x14ac:dyDescent="0.3">
      <c r="A11" t="s">
        <v>319</v>
      </c>
    </row>
    <row r="12" spans="1:57" x14ac:dyDescent="0.3">
      <c r="A12" t="s">
        <v>320</v>
      </c>
      <c r="BB12" t="s">
        <v>401</v>
      </c>
    </row>
    <row r="13" spans="1:57" x14ac:dyDescent="0.3">
      <c r="A13" t="s">
        <v>322</v>
      </c>
    </row>
    <row r="14" spans="1:57" x14ac:dyDescent="0.3">
      <c r="A14" t="s">
        <v>321</v>
      </c>
    </row>
    <row r="15" spans="1:57" x14ac:dyDescent="0.3">
      <c r="A15" t="s">
        <v>177</v>
      </c>
    </row>
    <row r="16" spans="1:57" x14ac:dyDescent="0.3">
      <c r="A16" t="s">
        <v>249</v>
      </c>
    </row>
    <row r="17" spans="1:1" x14ac:dyDescent="0.3">
      <c r="A17" t="s">
        <v>250</v>
      </c>
    </row>
    <row r="18" spans="1:1" x14ac:dyDescent="0.3">
      <c r="A18" t="s">
        <v>251</v>
      </c>
    </row>
    <row r="19" spans="1:1" x14ac:dyDescent="0.3">
      <c r="A19" t="s">
        <v>252</v>
      </c>
    </row>
    <row r="20" spans="1:1" x14ac:dyDescent="0.3">
      <c r="A20" t="s">
        <v>253</v>
      </c>
    </row>
    <row r="21" spans="1:1" x14ac:dyDescent="0.3">
      <c r="A21" t="s">
        <v>254</v>
      </c>
    </row>
    <row r="22" spans="1:1" x14ac:dyDescent="0.3">
      <c r="A22" t="s">
        <v>255</v>
      </c>
    </row>
    <row r="23" spans="1:1" x14ac:dyDescent="0.3">
      <c r="A23" t="s">
        <v>258</v>
      </c>
    </row>
    <row r="24" spans="1:1" x14ac:dyDescent="0.3">
      <c r="A24" t="s">
        <v>256</v>
      </c>
    </row>
    <row r="25" spans="1:1" x14ac:dyDescent="0.3">
      <c r="A25" t="s">
        <v>257</v>
      </c>
    </row>
    <row r="26" spans="1:1" x14ac:dyDescent="0.3">
      <c r="A26" t="s">
        <v>273</v>
      </c>
    </row>
    <row r="27" spans="1:1" x14ac:dyDescent="0.3">
      <c r="A27" t="s">
        <v>177</v>
      </c>
    </row>
    <row r="28" spans="1:1" x14ac:dyDescent="0.3">
      <c r="A28" t="s">
        <v>370</v>
      </c>
    </row>
    <row r="29" spans="1:1" x14ac:dyDescent="0.3">
      <c r="A29" t="s">
        <v>177</v>
      </c>
    </row>
    <row r="30" spans="1:1" x14ac:dyDescent="0.3">
      <c r="A30" t="s">
        <v>323</v>
      </c>
    </row>
    <row r="31" spans="1:1" x14ac:dyDescent="0.3">
      <c r="A31" t="s">
        <v>292</v>
      </c>
    </row>
    <row r="32" spans="1:1" x14ac:dyDescent="0.3">
      <c r="A32" t="s">
        <v>324</v>
      </c>
    </row>
    <row r="33" spans="1:1" x14ac:dyDescent="0.3">
      <c r="A33" t="s">
        <v>325</v>
      </c>
    </row>
    <row r="34" spans="1:1" x14ac:dyDescent="0.3">
      <c r="A34" t="s">
        <v>177</v>
      </c>
    </row>
    <row r="35" spans="1:1" x14ac:dyDescent="0.3">
      <c r="A35" t="s">
        <v>371</v>
      </c>
    </row>
    <row r="36" spans="1:1" x14ac:dyDescent="0.3">
      <c r="A36" t="s">
        <v>177</v>
      </c>
    </row>
    <row r="37" spans="1:1" x14ac:dyDescent="0.3">
      <c r="A37" t="s">
        <v>372</v>
      </c>
    </row>
    <row r="38" spans="1:1" x14ac:dyDescent="0.3">
      <c r="A38" t="s">
        <v>177</v>
      </c>
    </row>
    <row r="39" spans="1:1" x14ac:dyDescent="0.3">
      <c r="A39" t="s">
        <v>139</v>
      </c>
    </row>
    <row r="40" spans="1:1" x14ac:dyDescent="0.3">
      <c r="A40" t="s">
        <v>293</v>
      </c>
    </row>
    <row r="41" spans="1:1" x14ac:dyDescent="0.3">
      <c r="A41" t="s">
        <v>294</v>
      </c>
    </row>
    <row r="42" spans="1:1" x14ac:dyDescent="0.3">
      <c r="A42" t="s">
        <v>295</v>
      </c>
    </row>
    <row r="43" spans="1:1" x14ac:dyDescent="0.3">
      <c r="A43" t="s">
        <v>296</v>
      </c>
    </row>
    <row r="44" spans="1:1" x14ac:dyDescent="0.3">
      <c r="A44" t="s">
        <v>297</v>
      </c>
    </row>
    <row r="45" spans="1:1" x14ac:dyDescent="0.3">
      <c r="A45" t="s">
        <v>177</v>
      </c>
    </row>
    <row r="46" spans="1:1" x14ac:dyDescent="0.3">
      <c r="A46" t="s">
        <v>373</v>
      </c>
    </row>
    <row r="47" spans="1:1" x14ac:dyDescent="0.3">
      <c r="A47" t="s">
        <v>177</v>
      </c>
    </row>
    <row r="48" spans="1:1" x14ac:dyDescent="0.3">
      <c r="A48" t="s">
        <v>374</v>
      </c>
    </row>
    <row r="49" spans="1:1" x14ac:dyDescent="0.3">
      <c r="A49" t="s">
        <v>177</v>
      </c>
    </row>
    <row r="50" spans="1:1" x14ac:dyDescent="0.3">
      <c r="A50" t="s">
        <v>298</v>
      </c>
    </row>
    <row r="51" spans="1:1" x14ac:dyDescent="0.3">
      <c r="A51" t="s">
        <v>177</v>
      </c>
    </row>
    <row r="52" spans="1:1" x14ac:dyDescent="0.3">
      <c r="A52" t="s">
        <v>326</v>
      </c>
    </row>
    <row r="53" spans="1:1" x14ac:dyDescent="0.3">
      <c r="A53" t="s">
        <v>301</v>
      </c>
    </row>
    <row r="54" spans="1:1" x14ac:dyDescent="0.3">
      <c r="A54" t="s">
        <v>327</v>
      </c>
    </row>
    <row r="55" spans="1:1" x14ac:dyDescent="0.3">
      <c r="A55" t="s">
        <v>177</v>
      </c>
    </row>
    <row r="56" spans="1:1" x14ac:dyDescent="0.3">
      <c r="A56" t="s">
        <v>299</v>
      </c>
    </row>
    <row r="57" spans="1:1" x14ac:dyDescent="0.3">
      <c r="A57" t="s">
        <v>177</v>
      </c>
    </row>
    <row r="58" spans="1:1" x14ac:dyDescent="0.3">
      <c r="A58" t="s">
        <v>402</v>
      </c>
    </row>
    <row r="59" spans="1:1" x14ac:dyDescent="0.3">
      <c r="A59" t="s">
        <v>403</v>
      </c>
    </row>
    <row r="60" spans="1:1" x14ac:dyDescent="0.3">
      <c r="A60" t="s">
        <v>404</v>
      </c>
    </row>
    <row r="61" spans="1:1" x14ac:dyDescent="0.3">
      <c r="A61" t="s">
        <v>177</v>
      </c>
    </row>
    <row r="62" spans="1:1" x14ac:dyDescent="0.3">
      <c r="A62" t="s">
        <v>300</v>
      </c>
    </row>
    <row r="63" spans="1:1" x14ac:dyDescent="0.3">
      <c r="A63" t="s">
        <v>177</v>
      </c>
    </row>
    <row r="64" spans="1:1" x14ac:dyDescent="0.3">
      <c r="A64" t="s">
        <v>405</v>
      </c>
    </row>
    <row r="65" spans="1:1" x14ac:dyDescent="0.3">
      <c r="A65" t="s">
        <v>406</v>
      </c>
    </row>
    <row r="66" spans="1:1" x14ac:dyDescent="0.3">
      <c r="A66" t="s">
        <v>407</v>
      </c>
    </row>
    <row r="67" spans="1:1" x14ac:dyDescent="0.3">
      <c r="A67" t="s">
        <v>177</v>
      </c>
    </row>
    <row r="68" spans="1:1" x14ac:dyDescent="0.3">
      <c r="A68" t="s">
        <v>304</v>
      </c>
    </row>
    <row r="69" spans="1:1" x14ac:dyDescent="0.3">
      <c r="A69" t="s">
        <v>177</v>
      </c>
    </row>
    <row r="70" spans="1:1" x14ac:dyDescent="0.3">
      <c r="A70" t="s">
        <v>375</v>
      </c>
    </row>
    <row r="71" spans="1:1" x14ac:dyDescent="0.3">
      <c r="A71" t="s">
        <v>177</v>
      </c>
    </row>
    <row r="72" spans="1:1" x14ac:dyDescent="0.3">
      <c r="A72" t="s">
        <v>376</v>
      </c>
    </row>
    <row r="73" spans="1:1" x14ac:dyDescent="0.3">
      <c r="A73" t="s">
        <v>177</v>
      </c>
    </row>
    <row r="74" spans="1:1" x14ac:dyDescent="0.3">
      <c r="A74" t="s">
        <v>170</v>
      </c>
    </row>
    <row r="75" spans="1:1" x14ac:dyDescent="0.3">
      <c r="A75" t="s">
        <v>177</v>
      </c>
    </row>
    <row r="76" spans="1:1" x14ac:dyDescent="0.3">
      <c r="A76" t="s">
        <v>305</v>
      </c>
    </row>
    <row r="77" spans="1:1" x14ac:dyDescent="0.3">
      <c r="A77" t="s">
        <v>177</v>
      </c>
    </row>
    <row r="78" spans="1:1" x14ac:dyDescent="0.3">
      <c r="A78" t="s">
        <v>306</v>
      </c>
    </row>
    <row r="79" spans="1:1" x14ac:dyDescent="0.3">
      <c r="A79" t="s">
        <v>177</v>
      </c>
    </row>
    <row r="80" spans="1:1" x14ac:dyDescent="0.3">
      <c r="A80" t="s">
        <v>308</v>
      </c>
    </row>
    <row r="81" spans="1:1" x14ac:dyDescent="0.3">
      <c r="A81" t="s">
        <v>307</v>
      </c>
    </row>
    <row r="82" spans="1:1" x14ac:dyDescent="0.3">
      <c r="A82" t="s">
        <v>309</v>
      </c>
    </row>
    <row r="83" spans="1:1" x14ac:dyDescent="0.3">
      <c r="A83" t="s">
        <v>177</v>
      </c>
    </row>
    <row r="84" spans="1:1" x14ac:dyDescent="0.3">
      <c r="A84" t="s">
        <v>310</v>
      </c>
    </row>
    <row r="85" spans="1:1" x14ac:dyDescent="0.3">
      <c r="A85" t="s">
        <v>177</v>
      </c>
    </row>
    <row r="86" spans="1:1" x14ac:dyDescent="0.3">
      <c r="A86" t="s">
        <v>311</v>
      </c>
    </row>
    <row r="87" spans="1:1" x14ac:dyDescent="0.3">
      <c r="A87" t="s">
        <v>312</v>
      </c>
    </row>
    <row r="88" spans="1:1" x14ac:dyDescent="0.3">
      <c r="A88" t="s">
        <v>177</v>
      </c>
    </row>
    <row r="89" spans="1:1" x14ac:dyDescent="0.3">
      <c r="A89" t="s">
        <v>313</v>
      </c>
    </row>
    <row r="90" spans="1:1" x14ac:dyDescent="0.3">
      <c r="A90" t="s">
        <v>177</v>
      </c>
    </row>
    <row r="91" spans="1:1" x14ac:dyDescent="0.3">
      <c r="A91" t="s">
        <v>314</v>
      </c>
    </row>
    <row r="92" spans="1:1" x14ac:dyDescent="0.3">
      <c r="A92" t="s">
        <v>315</v>
      </c>
    </row>
    <row r="93" spans="1:1" x14ac:dyDescent="0.3">
      <c r="A93" t="s">
        <v>316</v>
      </c>
    </row>
    <row r="94" spans="1:1" x14ac:dyDescent="0.3">
      <c r="A94" t="s">
        <v>177</v>
      </c>
    </row>
    <row r="95" spans="1:1" x14ac:dyDescent="0.3">
      <c r="A95" t="s">
        <v>210</v>
      </c>
    </row>
    <row r="96" spans="1:1" x14ac:dyDescent="0.3">
      <c r="A96" t="s">
        <v>177</v>
      </c>
    </row>
    <row r="97" spans="1:1" x14ac:dyDescent="0.3">
      <c r="A97" t="s">
        <v>381</v>
      </c>
    </row>
    <row r="98" spans="1:1" x14ac:dyDescent="0.3">
      <c r="A98" t="s">
        <v>382</v>
      </c>
    </row>
    <row r="99" spans="1:1" x14ac:dyDescent="0.3">
      <c r="A99" t="s">
        <v>383</v>
      </c>
    </row>
    <row r="100" spans="1:1" x14ac:dyDescent="0.3">
      <c r="A100" t="s">
        <v>384</v>
      </c>
    </row>
    <row r="101" spans="1:1" x14ac:dyDescent="0.3">
      <c r="A101" t="s">
        <v>385</v>
      </c>
    </row>
    <row r="102" spans="1:1" x14ac:dyDescent="0.3">
      <c r="A102" t="s">
        <v>386</v>
      </c>
    </row>
    <row r="103" spans="1:1" x14ac:dyDescent="0.3">
      <c r="A103" t="s">
        <v>177</v>
      </c>
    </row>
    <row r="104" spans="1:1" x14ac:dyDescent="0.3">
      <c r="A104" t="s">
        <v>344</v>
      </c>
    </row>
    <row r="105" spans="1:1" x14ac:dyDescent="0.3">
      <c r="A105" t="s">
        <v>177</v>
      </c>
    </row>
    <row r="106" spans="1:1" x14ac:dyDescent="0.3">
      <c r="A106" t="s">
        <v>350</v>
      </c>
    </row>
    <row r="107" spans="1:1" x14ac:dyDescent="0.3">
      <c r="A107" t="s">
        <v>177</v>
      </c>
    </row>
    <row r="108" spans="1:1" x14ac:dyDescent="0.3">
      <c r="A108" t="s">
        <v>317</v>
      </c>
    </row>
    <row r="109" spans="1:1" x14ac:dyDescent="0.3">
      <c r="A109" t="s">
        <v>177</v>
      </c>
    </row>
    <row r="110" spans="1:1" x14ac:dyDescent="0.3">
      <c r="A110" t="s">
        <v>378</v>
      </c>
    </row>
    <row r="111" spans="1:1" x14ac:dyDescent="0.3">
      <c r="A111" t="s">
        <v>379</v>
      </c>
    </row>
    <row r="112" spans="1:1" x14ac:dyDescent="0.3">
      <c r="A112" t="s">
        <v>328</v>
      </c>
    </row>
    <row r="113" spans="1:1" x14ac:dyDescent="0.3">
      <c r="A113" t="s">
        <v>329</v>
      </c>
    </row>
    <row r="114" spans="1:1" x14ac:dyDescent="0.3">
      <c r="A114" t="s">
        <v>330</v>
      </c>
    </row>
    <row r="115" spans="1:1" x14ac:dyDescent="0.3">
      <c r="A115" t="s">
        <v>331</v>
      </c>
    </row>
    <row r="116" spans="1:1" x14ac:dyDescent="0.3">
      <c r="A116" t="s">
        <v>332</v>
      </c>
    </row>
    <row r="117" spans="1:1" x14ac:dyDescent="0.3">
      <c r="A117" t="s">
        <v>333</v>
      </c>
    </row>
    <row r="118" spans="1:1" x14ac:dyDescent="0.3">
      <c r="A118" t="s">
        <v>334</v>
      </c>
    </row>
    <row r="119" spans="1:1" x14ac:dyDescent="0.3">
      <c r="A119" t="s">
        <v>335</v>
      </c>
    </row>
    <row r="120" spans="1:1" x14ac:dyDescent="0.3">
      <c r="A120" t="s">
        <v>177</v>
      </c>
    </row>
    <row r="121" spans="1:1" x14ac:dyDescent="0.3">
      <c r="A121" t="s">
        <v>343</v>
      </c>
    </row>
    <row r="122" spans="1:1" x14ac:dyDescent="0.3">
      <c r="A122" t="s">
        <v>177</v>
      </c>
    </row>
    <row r="123" spans="1:1" x14ac:dyDescent="0.3">
      <c r="A123" t="s">
        <v>177</v>
      </c>
    </row>
    <row r="124" spans="1:1" x14ac:dyDescent="0.3">
      <c r="A124" t="s">
        <v>345</v>
      </c>
    </row>
    <row r="125" spans="1:1" x14ac:dyDescent="0.3">
      <c r="A125" t="s">
        <v>177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18B0-1676-447F-9FA5-242CCE4E11E9}">
  <dimension ref="A1:A122"/>
  <sheetViews>
    <sheetView workbookViewId="0"/>
  </sheetViews>
  <sheetFormatPr defaultRowHeight="14.4" x14ac:dyDescent="0.3"/>
  <cols>
    <col min="1" max="1" width="71.5546875" bestFit="1" customWidth="1"/>
  </cols>
  <sheetData>
    <row r="1" spans="1:1" x14ac:dyDescent="0.3">
      <c r="A1" t="s">
        <v>369</v>
      </c>
    </row>
    <row r="2" spans="1:1" x14ac:dyDescent="0.3">
      <c r="A2" t="s">
        <v>290</v>
      </c>
    </row>
    <row r="3" spans="1:1" x14ac:dyDescent="0.3">
      <c r="A3" t="s">
        <v>284</v>
      </c>
    </row>
    <row r="4" spans="1:1" x14ac:dyDescent="0.3">
      <c r="A4" t="s">
        <v>281</v>
      </c>
    </row>
    <row r="5" spans="1:1" x14ac:dyDescent="0.3">
      <c r="A5" t="s">
        <v>408</v>
      </c>
    </row>
    <row r="6" spans="1:1" x14ac:dyDescent="0.3">
      <c r="A6" t="s">
        <v>177</v>
      </c>
    </row>
    <row r="7" spans="1:1" x14ac:dyDescent="0.3">
      <c r="A7" t="s">
        <v>380</v>
      </c>
    </row>
    <row r="8" spans="1:1" x14ac:dyDescent="0.3">
      <c r="A8" t="s">
        <v>260</v>
      </c>
    </row>
    <row r="9" spans="1:1" x14ac:dyDescent="0.3">
      <c r="A9" t="s">
        <v>177</v>
      </c>
    </row>
    <row r="10" spans="1:1" x14ac:dyDescent="0.3">
      <c r="A10" t="s">
        <v>291</v>
      </c>
    </row>
    <row r="11" spans="1:1" x14ac:dyDescent="0.3">
      <c r="A11" t="s">
        <v>319</v>
      </c>
    </row>
    <row r="12" spans="1:1" x14ac:dyDescent="0.3">
      <c r="A12" t="s">
        <v>320</v>
      </c>
    </row>
    <row r="13" spans="1:1" x14ac:dyDescent="0.3">
      <c r="A13" t="s">
        <v>322</v>
      </c>
    </row>
    <row r="14" spans="1:1" x14ac:dyDescent="0.3">
      <c r="A14" t="s">
        <v>321</v>
      </c>
    </row>
    <row r="15" spans="1:1" x14ac:dyDescent="0.3">
      <c r="A15" t="s">
        <v>177</v>
      </c>
    </row>
    <row r="16" spans="1:1" x14ac:dyDescent="0.3">
      <c r="A16" t="s">
        <v>249</v>
      </c>
    </row>
    <row r="17" spans="1:1" x14ac:dyDescent="0.3">
      <c r="A17" t="s">
        <v>250</v>
      </c>
    </row>
    <row r="18" spans="1:1" x14ac:dyDescent="0.3">
      <c r="A18" t="s">
        <v>251</v>
      </c>
    </row>
    <row r="19" spans="1:1" x14ac:dyDescent="0.3">
      <c r="A19" t="s">
        <v>252</v>
      </c>
    </row>
    <row r="20" spans="1:1" x14ac:dyDescent="0.3">
      <c r="A20" t="s">
        <v>253</v>
      </c>
    </row>
    <row r="21" spans="1:1" x14ac:dyDescent="0.3">
      <c r="A21" t="s">
        <v>254</v>
      </c>
    </row>
    <row r="22" spans="1:1" x14ac:dyDescent="0.3">
      <c r="A22" t="s">
        <v>255</v>
      </c>
    </row>
    <row r="23" spans="1:1" x14ac:dyDescent="0.3">
      <c r="A23" t="s">
        <v>258</v>
      </c>
    </row>
    <row r="24" spans="1:1" x14ac:dyDescent="0.3">
      <c r="A24" t="s">
        <v>256</v>
      </c>
    </row>
    <row r="25" spans="1:1" x14ac:dyDescent="0.3">
      <c r="A25" t="s">
        <v>257</v>
      </c>
    </row>
    <row r="26" spans="1:1" x14ac:dyDescent="0.3">
      <c r="A26" t="s">
        <v>273</v>
      </c>
    </row>
    <row r="27" spans="1:1" x14ac:dyDescent="0.3">
      <c r="A27" t="s">
        <v>177</v>
      </c>
    </row>
    <row r="28" spans="1:1" x14ac:dyDescent="0.3">
      <c r="A28" t="s">
        <v>370</v>
      </c>
    </row>
    <row r="29" spans="1:1" x14ac:dyDescent="0.3">
      <c r="A29" t="s">
        <v>177</v>
      </c>
    </row>
    <row r="30" spans="1:1" x14ac:dyDescent="0.3">
      <c r="A30" t="s">
        <v>323</v>
      </c>
    </row>
    <row r="31" spans="1:1" x14ac:dyDescent="0.3">
      <c r="A31" t="s">
        <v>292</v>
      </c>
    </row>
    <row r="32" spans="1:1" x14ac:dyDescent="0.3">
      <c r="A32" t="s">
        <v>324</v>
      </c>
    </row>
    <row r="33" spans="1:1" x14ac:dyDescent="0.3">
      <c r="A33" t="s">
        <v>325</v>
      </c>
    </row>
    <row r="34" spans="1:1" x14ac:dyDescent="0.3">
      <c r="A34" t="s">
        <v>177</v>
      </c>
    </row>
    <row r="35" spans="1:1" x14ac:dyDescent="0.3">
      <c r="A35" t="s">
        <v>371</v>
      </c>
    </row>
    <row r="36" spans="1:1" x14ac:dyDescent="0.3">
      <c r="A36" t="s">
        <v>177</v>
      </c>
    </row>
    <row r="37" spans="1:1" x14ac:dyDescent="0.3">
      <c r="A37" t="s">
        <v>372</v>
      </c>
    </row>
    <row r="38" spans="1:1" x14ac:dyDescent="0.3">
      <c r="A38" t="s">
        <v>177</v>
      </c>
    </row>
    <row r="39" spans="1:1" x14ac:dyDescent="0.3">
      <c r="A39" t="s">
        <v>139</v>
      </c>
    </row>
    <row r="40" spans="1:1" x14ac:dyDescent="0.3">
      <c r="A40" t="s">
        <v>293</v>
      </c>
    </row>
    <row r="41" spans="1:1" x14ac:dyDescent="0.3">
      <c r="A41" t="s">
        <v>294</v>
      </c>
    </row>
    <row r="42" spans="1:1" x14ac:dyDescent="0.3">
      <c r="A42" t="s">
        <v>295</v>
      </c>
    </row>
    <row r="43" spans="1:1" x14ac:dyDescent="0.3">
      <c r="A43" t="s">
        <v>296</v>
      </c>
    </row>
    <row r="44" spans="1:1" x14ac:dyDescent="0.3">
      <c r="A44" t="s">
        <v>297</v>
      </c>
    </row>
    <row r="45" spans="1:1" x14ac:dyDescent="0.3">
      <c r="A45" t="s">
        <v>177</v>
      </c>
    </row>
    <row r="46" spans="1:1" x14ac:dyDescent="0.3">
      <c r="A46" t="s">
        <v>373</v>
      </c>
    </row>
    <row r="47" spans="1:1" x14ac:dyDescent="0.3">
      <c r="A47" t="s">
        <v>177</v>
      </c>
    </row>
    <row r="48" spans="1:1" x14ac:dyDescent="0.3">
      <c r="A48" t="s">
        <v>374</v>
      </c>
    </row>
    <row r="49" spans="1:1" x14ac:dyDescent="0.3">
      <c r="A49" t="s">
        <v>177</v>
      </c>
    </row>
    <row r="50" spans="1:1" x14ac:dyDescent="0.3">
      <c r="A50" t="s">
        <v>298</v>
      </c>
    </row>
    <row r="51" spans="1:1" x14ac:dyDescent="0.3">
      <c r="A51" t="s">
        <v>177</v>
      </c>
    </row>
    <row r="52" spans="1:1" x14ac:dyDescent="0.3">
      <c r="A52" t="s">
        <v>326</v>
      </c>
    </row>
    <row r="53" spans="1:1" x14ac:dyDescent="0.3">
      <c r="A53" t="s">
        <v>301</v>
      </c>
    </row>
    <row r="54" spans="1:1" x14ac:dyDescent="0.3">
      <c r="A54" t="s">
        <v>327</v>
      </c>
    </row>
    <row r="55" spans="1:1" x14ac:dyDescent="0.3">
      <c r="A55" t="s">
        <v>177</v>
      </c>
    </row>
    <row r="56" spans="1:1" x14ac:dyDescent="0.3">
      <c r="A56" t="s">
        <v>299</v>
      </c>
    </row>
    <row r="57" spans="1:1" x14ac:dyDescent="0.3">
      <c r="A57" t="s">
        <v>177</v>
      </c>
    </row>
    <row r="58" spans="1:1" x14ac:dyDescent="0.3">
      <c r="A58" t="s">
        <v>402</v>
      </c>
    </row>
    <row r="59" spans="1:1" x14ac:dyDescent="0.3">
      <c r="A59" t="s">
        <v>403</v>
      </c>
    </row>
    <row r="60" spans="1:1" x14ac:dyDescent="0.3">
      <c r="A60" t="s">
        <v>404</v>
      </c>
    </row>
    <row r="61" spans="1:1" x14ac:dyDescent="0.3">
      <c r="A61" t="s">
        <v>177</v>
      </c>
    </row>
    <row r="62" spans="1:1" x14ac:dyDescent="0.3">
      <c r="A62" t="s">
        <v>300</v>
      </c>
    </row>
    <row r="63" spans="1:1" x14ac:dyDescent="0.3">
      <c r="A63" t="s">
        <v>177</v>
      </c>
    </row>
    <row r="64" spans="1:1" x14ac:dyDescent="0.3">
      <c r="A64" t="s">
        <v>405</v>
      </c>
    </row>
    <row r="65" spans="1:1" x14ac:dyDescent="0.3">
      <c r="A65" t="s">
        <v>406</v>
      </c>
    </row>
    <row r="66" spans="1:1" x14ac:dyDescent="0.3">
      <c r="A66" t="s">
        <v>407</v>
      </c>
    </row>
    <row r="67" spans="1:1" x14ac:dyDescent="0.3">
      <c r="A67" t="s">
        <v>177</v>
      </c>
    </row>
    <row r="68" spans="1:1" x14ac:dyDescent="0.3">
      <c r="A68" t="s">
        <v>304</v>
      </c>
    </row>
    <row r="69" spans="1:1" x14ac:dyDescent="0.3">
      <c r="A69" t="s">
        <v>177</v>
      </c>
    </row>
    <row r="70" spans="1:1" x14ac:dyDescent="0.3">
      <c r="A70" t="s">
        <v>375</v>
      </c>
    </row>
    <row r="71" spans="1:1" x14ac:dyDescent="0.3">
      <c r="A71" t="s">
        <v>177</v>
      </c>
    </row>
    <row r="72" spans="1:1" x14ac:dyDescent="0.3">
      <c r="A72" t="s">
        <v>376</v>
      </c>
    </row>
    <row r="73" spans="1:1" x14ac:dyDescent="0.3">
      <c r="A73" t="s">
        <v>177</v>
      </c>
    </row>
    <row r="74" spans="1:1" x14ac:dyDescent="0.3">
      <c r="A74" t="s">
        <v>170</v>
      </c>
    </row>
    <row r="75" spans="1:1" x14ac:dyDescent="0.3">
      <c r="A75" t="s">
        <v>177</v>
      </c>
    </row>
    <row r="76" spans="1:1" x14ac:dyDescent="0.3">
      <c r="A76" t="s">
        <v>305</v>
      </c>
    </row>
    <row r="77" spans="1:1" x14ac:dyDescent="0.3">
      <c r="A77" t="s">
        <v>177</v>
      </c>
    </row>
    <row r="78" spans="1:1" x14ac:dyDescent="0.3">
      <c r="A78" t="s">
        <v>306</v>
      </c>
    </row>
    <row r="79" spans="1:1" x14ac:dyDescent="0.3">
      <c r="A79" t="s">
        <v>177</v>
      </c>
    </row>
    <row r="80" spans="1:1" x14ac:dyDescent="0.3">
      <c r="A80" t="s">
        <v>308</v>
      </c>
    </row>
    <row r="81" spans="1:1" x14ac:dyDescent="0.3">
      <c r="A81" t="s">
        <v>307</v>
      </c>
    </row>
    <row r="82" spans="1:1" x14ac:dyDescent="0.3">
      <c r="A82" t="s">
        <v>309</v>
      </c>
    </row>
    <row r="83" spans="1:1" x14ac:dyDescent="0.3">
      <c r="A83" t="s">
        <v>177</v>
      </c>
    </row>
    <row r="84" spans="1:1" x14ac:dyDescent="0.3">
      <c r="A84" t="s">
        <v>310</v>
      </c>
    </row>
    <row r="85" spans="1:1" x14ac:dyDescent="0.3">
      <c r="A85" t="s">
        <v>177</v>
      </c>
    </row>
    <row r="86" spans="1:1" x14ac:dyDescent="0.3">
      <c r="A86" t="s">
        <v>311</v>
      </c>
    </row>
    <row r="87" spans="1:1" x14ac:dyDescent="0.3">
      <c r="A87" t="s">
        <v>312</v>
      </c>
    </row>
    <row r="88" spans="1:1" x14ac:dyDescent="0.3">
      <c r="A88" t="s">
        <v>177</v>
      </c>
    </row>
    <row r="89" spans="1:1" x14ac:dyDescent="0.3">
      <c r="A89" t="s">
        <v>313</v>
      </c>
    </row>
    <row r="90" spans="1:1" x14ac:dyDescent="0.3">
      <c r="A90" t="s">
        <v>177</v>
      </c>
    </row>
    <row r="91" spans="1:1" x14ac:dyDescent="0.3">
      <c r="A91" t="s">
        <v>314</v>
      </c>
    </row>
    <row r="92" spans="1:1" x14ac:dyDescent="0.3">
      <c r="A92" t="s">
        <v>315</v>
      </c>
    </row>
    <row r="93" spans="1:1" x14ac:dyDescent="0.3">
      <c r="A93" t="s">
        <v>316</v>
      </c>
    </row>
    <row r="94" spans="1:1" x14ac:dyDescent="0.3">
      <c r="A94" t="s">
        <v>177</v>
      </c>
    </row>
    <row r="95" spans="1:1" x14ac:dyDescent="0.3">
      <c r="A95" t="s">
        <v>210</v>
      </c>
    </row>
    <row r="96" spans="1:1" x14ac:dyDescent="0.3">
      <c r="A96" t="s">
        <v>177</v>
      </c>
    </row>
    <row r="97" spans="1:1" x14ac:dyDescent="0.3">
      <c r="A97" t="s">
        <v>381</v>
      </c>
    </row>
    <row r="98" spans="1:1" x14ac:dyDescent="0.3">
      <c r="A98" t="s">
        <v>382</v>
      </c>
    </row>
    <row r="99" spans="1:1" x14ac:dyDescent="0.3">
      <c r="A99" t="s">
        <v>383</v>
      </c>
    </row>
    <row r="100" spans="1:1" x14ac:dyDescent="0.3">
      <c r="A100" t="s">
        <v>384</v>
      </c>
    </row>
    <row r="101" spans="1:1" x14ac:dyDescent="0.3">
      <c r="A101" t="s">
        <v>385</v>
      </c>
    </row>
    <row r="102" spans="1:1" x14ac:dyDescent="0.3">
      <c r="A102" t="s">
        <v>386</v>
      </c>
    </row>
    <row r="103" spans="1:1" x14ac:dyDescent="0.3">
      <c r="A103" t="s">
        <v>177</v>
      </c>
    </row>
    <row r="104" spans="1:1" x14ac:dyDescent="0.3">
      <c r="A104" t="s">
        <v>344</v>
      </c>
    </row>
    <row r="105" spans="1:1" x14ac:dyDescent="0.3">
      <c r="A105" t="s">
        <v>177</v>
      </c>
    </row>
    <row r="106" spans="1:1" x14ac:dyDescent="0.3">
      <c r="A106" t="s">
        <v>350</v>
      </c>
    </row>
    <row r="107" spans="1:1" x14ac:dyDescent="0.3">
      <c r="A107" t="s">
        <v>177</v>
      </c>
    </row>
    <row r="108" spans="1:1" x14ac:dyDescent="0.3">
      <c r="A108" t="s">
        <v>317</v>
      </c>
    </row>
    <row r="109" spans="1:1" x14ac:dyDescent="0.3">
      <c r="A109" t="s">
        <v>177</v>
      </c>
    </row>
    <row r="110" spans="1:1" x14ac:dyDescent="0.3">
      <c r="A110" t="s">
        <v>378</v>
      </c>
    </row>
    <row r="111" spans="1:1" x14ac:dyDescent="0.3">
      <c r="A111" t="s">
        <v>379</v>
      </c>
    </row>
    <row r="112" spans="1:1" x14ac:dyDescent="0.3">
      <c r="A112" t="s">
        <v>328</v>
      </c>
    </row>
    <row r="113" spans="1:1" x14ac:dyDescent="0.3">
      <c r="A113" t="s">
        <v>329</v>
      </c>
    </row>
    <row r="114" spans="1:1" x14ac:dyDescent="0.3">
      <c r="A114" t="s">
        <v>330</v>
      </c>
    </row>
    <row r="115" spans="1:1" x14ac:dyDescent="0.3">
      <c r="A115" t="s">
        <v>331</v>
      </c>
    </row>
    <row r="116" spans="1:1" x14ac:dyDescent="0.3">
      <c r="A116" t="s">
        <v>332</v>
      </c>
    </row>
    <row r="117" spans="1:1" x14ac:dyDescent="0.3">
      <c r="A117" t="s">
        <v>333</v>
      </c>
    </row>
    <row r="118" spans="1:1" x14ac:dyDescent="0.3">
      <c r="A118" t="s">
        <v>334</v>
      </c>
    </row>
    <row r="119" spans="1:1" x14ac:dyDescent="0.3">
      <c r="A119" t="s">
        <v>335</v>
      </c>
    </row>
    <row r="120" spans="1:1" x14ac:dyDescent="0.3">
      <c r="A120" t="s">
        <v>177</v>
      </c>
    </row>
    <row r="121" spans="1:1" x14ac:dyDescent="0.3">
      <c r="A121" t="s">
        <v>345</v>
      </c>
    </row>
    <row r="122" spans="1:1" x14ac:dyDescent="0.3">
      <c r="A122" t="s">
        <v>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B62EF949C6A14AB2E6A0EEFD31D336" ma:contentTypeVersion="6" ma:contentTypeDescription="Create a new document." ma:contentTypeScope="" ma:versionID="d8f7fd3a660023286c721aad2874420b">
  <xsd:schema xmlns:xsd="http://www.w3.org/2001/XMLSchema" xmlns:xs="http://www.w3.org/2001/XMLSchema" xmlns:p="http://schemas.microsoft.com/office/2006/metadata/properties" xmlns:ns2="9282998a-adbc-4acf-84c6-bf20573cf793" targetNamespace="http://schemas.microsoft.com/office/2006/metadata/properties" ma:root="true" ma:fieldsID="b2e04f1214ceba999c4ae7daecff6f11" ns2:_="">
    <xsd:import namespace="9282998a-adbc-4acf-84c6-bf20573cf79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2998a-adbc-4acf-84c6-bf20573cf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1CE9F3BA-2DBB-4932-8C4A-BDB8E8A24575}">
  <ds:schemaRefs>
    <ds:schemaRef ds:uri="http://schemas.microsoft.com/office/2006/documentManagement/types"/>
    <ds:schemaRef ds:uri="http://schemas.microsoft.com/office/infopath/2007/PartnerControls"/>
    <ds:schemaRef ds:uri="http://purl.org/dc/elements/1.1/"/>
    <ds:schemaRef ds:uri="9282998a-adbc-4acf-84c6-bf20573cf793"/>
    <ds:schemaRef ds:uri="http://purl.org/dc/term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418F4E3-8A22-43F6-A7B1-A8EF84D43F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2998a-adbc-4acf-84c6-bf20573cf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B739B2-598C-4582-8330-40FA0B31DEFF}">
  <ds:schemaRefs>
    <ds:schemaRef ds:uri="http://schemas.microsoft.com/sharepoint/v3/contenttype/forms"/>
  </ds:schemaRefs>
</ds:datastoreItem>
</file>

<file path=customXml/itemProps4.xml><?xml version="1.0" encoding="utf-8"?>
<ds:datastoreItem xmlns:ds="http://schemas.openxmlformats.org/officeDocument/2006/customXml" ds:itemID="{09E50F33-1A8D-46D8-AE4F-AA34433A53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Network Data</vt:lpstr>
      <vt:lpstr>Adjacency Matrix</vt:lpstr>
      <vt:lpstr>Hidden Adj Mat 2</vt:lpstr>
      <vt:lpstr>Hidden Network Data 1</vt:lpstr>
      <vt:lpstr>Q1</vt:lpstr>
      <vt:lpstr>Q2</vt:lpstr>
      <vt:lpstr>Q3</vt:lpstr>
      <vt:lpstr>Q4</vt:lpstr>
      <vt:lpstr>Q5</vt:lpstr>
      <vt:lpstr>Q6</vt:lpstr>
      <vt:lpstr>Q7</vt:lpstr>
      <vt:lpstr>Q8</vt:lpstr>
      <vt:lpstr>Q9</vt:lpstr>
      <vt:lpstr>Weighted LIMfile</vt:lpstr>
      <vt:lpstr>Unweighted LIMfile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2021-12-08T17:11:27Z</dcterms:created>
  <dcterms:modified xsi:type="dcterms:W3CDTF">2022-06-13T02:20:25Z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0x01010027B62EF949C6A14AB2E6A0EEFD31D336</vt:lpwstr>
  </property>
</Properties>
</file>