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Studio\project\projektek\excel_uni_statistics\"/>
    </mc:Choice>
  </mc:AlternateContent>
  <xr:revisionPtr revIDLastSave="0" documentId="8_{5C18137F-5BD1-41F7-9D5F-2A039CE2701D}" xr6:coauthVersionLast="47" xr6:coauthVersionMax="47" xr10:uidLastSave="{00000000-0000-0000-0000-000000000000}"/>
  <bookViews>
    <workbookView xWindow="-108" yWindow="-108" windowWidth="23256" windowHeight="12576" firstSheet="3" activeTab="8" xr2:uid="{00000000-000D-0000-FFFF-FFFF00000000}"/>
  </bookViews>
  <sheets>
    <sheet name="Megoszlási viszonyszám" sheetId="2" r:id="rId1"/>
    <sheet name="Dinamikus viszonyszám" sheetId="4" r:id="rId2"/>
    <sheet name="Mértani átlag" sheetId="5" r:id="rId3"/>
    <sheet name="m-á láncviszonyszámból" sheetId="6" r:id="rId4"/>
    <sheet name="Szóródási mutatók" sheetId="7" r:id="rId5"/>
    <sheet name="Átlagbecslés" sheetId="8" r:id="rId6"/>
    <sheet name="Súlyozott átlagbecslés" sheetId="9" r:id="rId7"/>
    <sheet name="Munka9" sheetId="10" r:id="rId8"/>
    <sheet name="4 (2)" sheetId="1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0" l="1"/>
  <c r="I22" i="10"/>
  <c r="I23" i="10"/>
  <c r="I24" i="10"/>
  <c r="I20" i="10"/>
  <c r="H21" i="10"/>
  <c r="H22" i="10"/>
  <c r="H23" i="10"/>
  <c r="H24" i="10"/>
  <c r="H20" i="10"/>
  <c r="G21" i="10"/>
  <c r="G22" i="10"/>
  <c r="G23" i="10"/>
  <c r="G24" i="10"/>
  <c r="G20" i="10"/>
  <c r="G25" i="10" s="1"/>
  <c r="F21" i="10"/>
  <c r="F22" i="10"/>
  <c r="F23" i="10"/>
  <c r="F24" i="10"/>
  <c r="F20" i="10"/>
  <c r="B33" i="9"/>
  <c r="D22" i="9"/>
  <c r="D23" i="9"/>
  <c r="D24" i="9"/>
  <c r="D25" i="9"/>
  <c r="D26" i="9"/>
  <c r="D27" i="9"/>
  <c r="D21" i="9"/>
  <c r="D28" i="9" s="1"/>
  <c r="B30" i="9" s="1"/>
  <c r="B28" i="9"/>
  <c r="B17" i="8"/>
  <c r="B14" i="8"/>
  <c r="G7" i="8" s="1"/>
  <c r="B37" i="7"/>
  <c r="F27" i="7" s="1"/>
  <c r="B35" i="7"/>
  <c r="D29" i="7" s="1"/>
  <c r="B34" i="7"/>
  <c r="B19" i="6"/>
  <c r="B18" i="5"/>
  <c r="E21" i="9" l="1"/>
  <c r="E26" i="9"/>
  <c r="E22" i="9"/>
  <c r="E23" i="9"/>
  <c r="E24" i="9"/>
  <c r="E25" i="9"/>
  <c r="E27" i="9"/>
  <c r="E29" i="7"/>
  <c r="F26" i="7"/>
  <c r="G6" i="8"/>
  <c r="I25" i="10"/>
  <c r="F25" i="10"/>
  <c r="B27" i="10" s="1"/>
  <c r="E27" i="7"/>
  <c r="F32" i="7"/>
  <c r="F24" i="7"/>
  <c r="G5" i="8"/>
  <c r="E26" i="7"/>
  <c r="F31" i="7"/>
  <c r="F23" i="7"/>
  <c r="G11" i="8"/>
  <c r="E28" i="7"/>
  <c r="F25" i="7"/>
  <c r="E22" i="7"/>
  <c r="F30" i="7"/>
  <c r="G10" i="8"/>
  <c r="E32" i="7"/>
  <c r="F29" i="7"/>
  <c r="G9" i="8"/>
  <c r="E25" i="7"/>
  <c r="E24" i="7"/>
  <c r="E31" i="7"/>
  <c r="E23" i="7"/>
  <c r="F28" i="7"/>
  <c r="G8" i="8"/>
  <c r="F22" i="7"/>
  <c r="F33" i="7" s="1"/>
  <c r="B39" i="7" s="1"/>
  <c r="B40" i="7" s="1"/>
  <c r="B41" i="7" s="1"/>
  <c r="B42" i="7" s="1"/>
  <c r="E30" i="7"/>
  <c r="H25" i="10"/>
  <c r="B29" i="10" s="1"/>
  <c r="D27" i="7"/>
  <c r="D22" i="7"/>
  <c r="D25" i="7"/>
  <c r="D26" i="7"/>
  <c r="D32" i="7"/>
  <c r="D24" i="7"/>
  <c r="D23" i="7"/>
  <c r="D31" i="7"/>
  <c r="D30" i="7"/>
  <c r="D28" i="7"/>
  <c r="B28" i="10" l="1"/>
  <c r="B32" i="10" s="1"/>
  <c r="E33" i="7"/>
  <c r="B38" i="7" s="1"/>
  <c r="D33" i="7"/>
  <c r="B36" i="7" s="1"/>
  <c r="G12" i="8"/>
  <c r="B15" i="8" s="1"/>
  <c r="B16" i="8" s="1"/>
  <c r="B18" i="8" s="1"/>
  <c r="E28" i="9"/>
  <c r="B31" i="9" s="1"/>
  <c r="B32" i="9" s="1"/>
  <c r="B34" i="9" s="1"/>
  <c r="B30" i="10"/>
  <c r="B31" i="10"/>
  <c r="B36" i="9" l="1"/>
  <c r="B37" i="9"/>
  <c r="B21" i="8"/>
  <c r="B20" i="8"/>
  <c r="B33" i="10"/>
  <c r="B34" i="10"/>
</calcChain>
</file>

<file path=xl/sharedStrings.xml><?xml version="1.0" encoding="utf-8"?>
<sst xmlns="http://schemas.openxmlformats.org/spreadsheetml/2006/main" count="1887" uniqueCount="83">
  <si>
    <t>Év</t>
  </si>
  <si>
    <t>Régió</t>
  </si>
  <si>
    <t>Árucikk</t>
  </si>
  <si>
    <t>Forgalom (kg/év)</t>
  </si>
  <si>
    <t>Ár (Ft/kg)</t>
  </si>
  <si>
    <t>Önköltség (Ft/kg)</t>
  </si>
  <si>
    <t>Terv_Forgalom (kg/év)</t>
  </si>
  <si>
    <t>Dél-Alföld</t>
  </si>
  <si>
    <t>Kenyér</t>
  </si>
  <si>
    <t>Paradicsom</t>
  </si>
  <si>
    <t>Csirkemell</t>
  </si>
  <si>
    <t>Sertéscomb</t>
  </si>
  <si>
    <t>Marhahús</t>
  </si>
  <si>
    <t>Trappista sajt</t>
  </si>
  <si>
    <t>Császár szalonna</t>
  </si>
  <si>
    <t>Szendvics sonka</t>
  </si>
  <si>
    <t>Őrölt kávé</t>
  </si>
  <si>
    <t>Kaliforniai paprika</t>
  </si>
  <si>
    <t>Banán</t>
  </si>
  <si>
    <t>Dél-Dunántúl</t>
  </si>
  <si>
    <t>Észak-Alföld</t>
  </si>
  <si>
    <t>Észak-Magyarország</t>
  </si>
  <si>
    <t>Közép-Dunántúl</t>
  </si>
  <si>
    <t>Közép-Magyarország</t>
  </si>
  <si>
    <t>Nyugat-Dunántúl</t>
  </si>
  <si>
    <t xml:space="preserve">                          </t>
  </si>
  <si>
    <t>Sorcímkék</t>
  </si>
  <si>
    <t>Végösszeg</t>
  </si>
  <si>
    <t>Oszlopcímkék</t>
  </si>
  <si>
    <t>Összeg / Ár (Ft/kg)</t>
  </si>
  <si>
    <t>Összeg / Forgalom (kg/év)</t>
  </si>
  <si>
    <t>2010-ben a banán forgalma a Közép-Magyarországi régió 11 termékének forgalmából 0,67%-ot tett ki.</t>
  </si>
  <si>
    <t>Láncviszonyszám</t>
  </si>
  <si>
    <t>Láncviszonyszámból</t>
  </si>
  <si>
    <t>Bázsviszonyszámból</t>
  </si>
  <si>
    <t>Szóródás terjedelme</t>
  </si>
  <si>
    <t>Medián</t>
  </si>
  <si>
    <t>Középeltérés</t>
  </si>
  <si>
    <t>|xi-medián|</t>
  </si>
  <si>
    <t>Abszolút átlageltérés</t>
  </si>
  <si>
    <t>Átlag</t>
  </si>
  <si>
    <t>|xi - átlag|</t>
  </si>
  <si>
    <t>Variancia</t>
  </si>
  <si>
    <t>(xi - átlag)2</t>
  </si>
  <si>
    <t>Szórás</t>
  </si>
  <si>
    <t>Variációs koefficiens</t>
  </si>
  <si>
    <t>Relatív variációs koefficiens</t>
  </si>
  <si>
    <t>Összeg / Önköltség (Ft/kg)</t>
  </si>
  <si>
    <t>Szórás-1</t>
  </si>
  <si>
    <t>Standard hiba</t>
  </si>
  <si>
    <t>t érték</t>
  </si>
  <si>
    <t>delta</t>
  </si>
  <si>
    <t>Konfidencia intervallum</t>
  </si>
  <si>
    <t>Alsó</t>
  </si>
  <si>
    <t>Felső</t>
  </si>
  <si>
    <t>(xi-átlag)2</t>
  </si>
  <si>
    <t>Összes Összeg / Forgalom (kg/év)</t>
  </si>
  <si>
    <t>Összes Összeg / Ár (Ft/kg)</t>
  </si>
  <si>
    <t>fi</t>
  </si>
  <si>
    <t>xi</t>
  </si>
  <si>
    <t>Standard Hiba</t>
  </si>
  <si>
    <t>t</t>
  </si>
  <si>
    <t>Delta</t>
  </si>
  <si>
    <t>fi * xi</t>
  </si>
  <si>
    <t>fi*(xi-átlag)2</t>
  </si>
  <si>
    <t>Szórás -1</t>
  </si>
  <si>
    <t>q0</t>
  </si>
  <si>
    <t>q1</t>
  </si>
  <si>
    <t>p0</t>
  </si>
  <si>
    <t>p1</t>
  </si>
  <si>
    <t>q0p0</t>
  </si>
  <si>
    <t>q1p1</t>
  </si>
  <si>
    <t>q0p1</t>
  </si>
  <si>
    <t>q1p0</t>
  </si>
  <si>
    <t>Értékindex</t>
  </si>
  <si>
    <t>Összesen</t>
  </si>
  <si>
    <t>Volumenindex L</t>
  </si>
  <si>
    <t>Volumenindex P</t>
  </si>
  <si>
    <t>Árindex P</t>
  </si>
  <si>
    <t>Árindex L</t>
  </si>
  <si>
    <t>Fischer féle V</t>
  </si>
  <si>
    <t>Fischer féle Á</t>
  </si>
  <si>
    <t>Fischer féle 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</si>
</sst>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19" xfId="0" applyBorder="1"/>
    <xf numFmtId="0" fontId="16" fillId="33" borderId="20" xfId="0" applyFont="1" applyFill="1" applyBorder="1" applyAlignment="1">
      <alignment horizontal="center" vertical="center"/>
    </xf>
    <xf numFmtId="0" fontId="16" fillId="33" borderId="21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3" borderId="15" xfId="0" applyFill="1" applyBorder="1" applyAlignment="1">
      <alignment horizontal="center" vertical="center" wrapText="1"/>
    </xf>
    <xf numFmtId="0" fontId="0" fillId="33" borderId="16" xfId="0" applyFill="1" applyBorder="1" applyAlignment="1">
      <alignment horizontal="center" vertical="center" wrapText="1"/>
    </xf>
    <xf numFmtId="0" fontId="0" fillId="33" borderId="17" xfId="0" applyFill="1" applyBorder="1" applyAlignment="1">
      <alignment horizontal="center" vertical="center" wrapText="1"/>
    </xf>
    <xf numFmtId="0" fontId="0" fillId="33" borderId="18" xfId="0" applyFill="1" applyBorder="1" applyAlignment="1">
      <alignment horizontal="center" vertical="center" wrapText="1"/>
    </xf>
  </cellXfs>
  <cellStyles count="43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áll Imre" refreshedDate="44949.361646180558" createdVersion="8" refreshedVersion="8" minRefreshableVersion="3" recordCount="848" xr:uid="{00000000-000A-0000-FFFF-FFFF0C000000}">
  <cacheSource type="worksheet">
    <worksheetSource ref="A1:G849" sheet="4 (2)"/>
  </cacheSource>
  <cacheFields count="7">
    <cacheField name="Év" numFmtId="0">
      <sharedItems containsMixedTypes="1" containsNumber="1" containsInteger="1" minValue="2000" maxValue="2010" count="12">
        <n v="2000"/>
        <n v="2001"/>
        <n v="2002"/>
        <n v="2003"/>
        <n v="2004"/>
        <n v="2005"/>
        <n v="2006"/>
        <n v="2007"/>
        <n v="2008"/>
        <n v="2009"/>
        <n v="2010"/>
        <s v="                          "/>
      </sharedItems>
    </cacheField>
    <cacheField name="Régió" numFmtId="0">
      <sharedItems containsBlank="1" count="8">
        <s v="Dél-Alföld"/>
        <s v="Dél-Dunántúl"/>
        <s v="Észak-Alföld"/>
        <s v="Észak-Magyarország"/>
        <s v="Közép-Dunántúl"/>
        <s v="Közép-Magyarország"/>
        <s v="Nyugat-Dunántúl"/>
        <m/>
      </sharedItems>
    </cacheField>
    <cacheField name="Árucikk" numFmtId="0">
      <sharedItems containsBlank="1" count="12">
        <s v="Kenyér"/>
        <s v="Paradicsom"/>
        <s v="Csirkemell"/>
        <s v="Sertéscomb"/>
        <s v="Marhahús"/>
        <s v="Trappista sajt"/>
        <s v="Császár szalonna"/>
        <s v="Szendvics sonka"/>
        <s v="Őrölt kávé"/>
        <s v="Kaliforniai paprika"/>
        <s v="Banán"/>
        <m/>
      </sharedItems>
    </cacheField>
    <cacheField name="Forgalom (kg/év)" numFmtId="0">
      <sharedItems containsString="0" containsBlank="1" containsNumber="1" containsInteger="1" minValue="19" maxValue="486150"/>
    </cacheField>
    <cacheField name="Ár (Ft/kg)" numFmtId="0">
      <sharedItems containsString="0" containsBlank="1" containsNumber="1" containsInteger="1" minValue="100" maxValue="2122"/>
    </cacheField>
    <cacheField name="Önköltség (Ft/kg)" numFmtId="0">
      <sharedItems containsString="0" containsBlank="1" containsNumber="1" containsInteger="1" minValue="21" maxValue="1761"/>
    </cacheField>
    <cacheField name="Terv_Forgalom (kg/év)" numFmtId="0">
      <sharedItems containsString="0" containsBlank="1" containsNumber="1" containsInteger="1" minValue="21" maxValue="572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8">
  <r>
    <x v="0"/>
    <x v="0"/>
    <x v="0"/>
    <n v="142112"/>
    <n v="116"/>
    <n v="97"/>
    <n v="162048"/>
  </r>
  <r>
    <x v="0"/>
    <x v="0"/>
    <x v="1"/>
    <n v="138056"/>
    <n v="162"/>
    <n v="93"/>
    <n v="129641"/>
  </r>
  <r>
    <x v="0"/>
    <x v="0"/>
    <x v="2"/>
    <n v="26301"/>
    <n v="959"/>
    <n v="846"/>
    <n v="26657"/>
  </r>
  <r>
    <x v="0"/>
    <x v="0"/>
    <x v="3"/>
    <n v="39813"/>
    <n v="1113"/>
    <n v="881"/>
    <n v="37303"/>
  </r>
  <r>
    <x v="0"/>
    <x v="0"/>
    <x v="4"/>
    <n v="13001"/>
    <n v="1286"/>
    <n v="1072"/>
    <n v="12894"/>
  </r>
  <r>
    <x v="0"/>
    <x v="0"/>
    <x v="5"/>
    <n v="13835"/>
    <n v="999"/>
    <n v="798"/>
    <n v="12901"/>
  </r>
  <r>
    <x v="0"/>
    <x v="0"/>
    <x v="6"/>
    <n v="12856"/>
    <n v="501"/>
    <n v="380"/>
    <n v="14282"/>
  </r>
  <r>
    <x v="0"/>
    <x v="0"/>
    <x v="7"/>
    <n v="11166"/>
    <n v="739"/>
    <n v="576"/>
    <n v="12189"/>
  </r>
  <r>
    <x v="0"/>
    <x v="0"/>
    <x v="8"/>
    <n v="120"/>
    <n v="776"/>
    <n v="597"/>
    <n v="108"/>
  </r>
  <r>
    <x v="0"/>
    <x v="0"/>
    <x v="9"/>
    <n v="139401"/>
    <n v="429"/>
    <n v="433"/>
    <n v="113782"/>
  </r>
  <r>
    <x v="0"/>
    <x v="0"/>
    <x v="10"/>
    <n v="2851"/>
    <n v="233"/>
    <n v="202"/>
    <n v="3315"/>
  </r>
  <r>
    <x v="0"/>
    <x v="1"/>
    <x v="0"/>
    <n v="102444"/>
    <n v="100"/>
    <n v="170"/>
    <n v="94165"/>
  </r>
  <r>
    <x v="0"/>
    <x v="1"/>
    <x v="1"/>
    <n v="99550"/>
    <n v="155"/>
    <n v="153"/>
    <n v="95443"/>
  </r>
  <r>
    <x v="0"/>
    <x v="1"/>
    <x v="2"/>
    <n v="18906"/>
    <n v="952"/>
    <n v="735"/>
    <n v="19406"/>
  </r>
  <r>
    <x v="0"/>
    <x v="1"/>
    <x v="3"/>
    <n v="28685"/>
    <n v="1179"/>
    <n v="978"/>
    <n v="30975"/>
  </r>
  <r>
    <x v="0"/>
    <x v="1"/>
    <x v="4"/>
    <n v="9379"/>
    <n v="1273"/>
    <n v="1028"/>
    <n v="9907"/>
  </r>
  <r>
    <x v="0"/>
    <x v="1"/>
    <x v="5"/>
    <n v="9945"/>
    <n v="1086"/>
    <n v="855"/>
    <n v="10550"/>
  </r>
  <r>
    <x v="0"/>
    <x v="1"/>
    <x v="6"/>
    <n v="9271"/>
    <n v="516"/>
    <n v="357"/>
    <n v="8320"/>
  </r>
  <r>
    <x v="0"/>
    <x v="1"/>
    <x v="7"/>
    <n v="8026"/>
    <n v="743"/>
    <n v="560"/>
    <n v="8226"/>
  </r>
  <r>
    <x v="0"/>
    <x v="1"/>
    <x v="8"/>
    <n v="93"/>
    <n v="801"/>
    <n v="701"/>
    <n v="93"/>
  </r>
  <r>
    <x v="0"/>
    <x v="1"/>
    <x v="9"/>
    <n v="100512"/>
    <n v="399"/>
    <n v="373"/>
    <n v="105193"/>
  </r>
  <r>
    <x v="0"/>
    <x v="1"/>
    <x v="10"/>
    <n v="2052"/>
    <n v="211"/>
    <n v="195"/>
    <n v="2255"/>
  </r>
  <r>
    <x v="0"/>
    <x v="2"/>
    <x v="0"/>
    <n v="161739"/>
    <n v="114"/>
    <n v="40"/>
    <n v="154714"/>
  </r>
  <r>
    <x v="0"/>
    <x v="2"/>
    <x v="1"/>
    <n v="157104"/>
    <n v="135"/>
    <n v="156"/>
    <n v="141125"/>
  </r>
  <r>
    <x v="0"/>
    <x v="2"/>
    <x v="2"/>
    <n v="29884"/>
    <n v="1029"/>
    <n v="907"/>
    <n v="26211"/>
  </r>
  <r>
    <x v="0"/>
    <x v="2"/>
    <x v="3"/>
    <n v="45255"/>
    <n v="1104"/>
    <n v="855"/>
    <n v="50543"/>
  </r>
  <r>
    <x v="0"/>
    <x v="2"/>
    <x v="4"/>
    <n v="14832"/>
    <n v="1184"/>
    <n v="945"/>
    <n v="13672"/>
  </r>
  <r>
    <x v="0"/>
    <x v="2"/>
    <x v="5"/>
    <n v="15694"/>
    <n v="1028"/>
    <n v="837"/>
    <n v="14132"/>
  </r>
  <r>
    <x v="0"/>
    <x v="2"/>
    <x v="6"/>
    <n v="14639"/>
    <n v="495"/>
    <n v="435"/>
    <n v="15543"/>
  </r>
  <r>
    <x v="0"/>
    <x v="2"/>
    <x v="7"/>
    <n v="12696"/>
    <n v="741"/>
    <n v="672"/>
    <n v="12504"/>
  </r>
  <r>
    <x v="0"/>
    <x v="2"/>
    <x v="8"/>
    <n v="149"/>
    <n v="755"/>
    <n v="729"/>
    <n v="163"/>
  </r>
  <r>
    <x v="0"/>
    <x v="2"/>
    <x v="9"/>
    <n v="158662"/>
    <n v="424"/>
    <n v="412"/>
    <n v="186171"/>
  </r>
  <r>
    <x v="0"/>
    <x v="2"/>
    <x v="10"/>
    <n v="3230"/>
    <n v="220"/>
    <n v="211"/>
    <n v="3264"/>
  </r>
  <r>
    <x v="0"/>
    <x v="3"/>
    <x v="0"/>
    <n v="133205"/>
    <n v="121"/>
    <n v="40"/>
    <n v="136283"/>
  </r>
  <r>
    <x v="0"/>
    <x v="3"/>
    <x v="1"/>
    <n v="129416"/>
    <n v="143"/>
    <n v="157"/>
    <n v="150643"/>
  </r>
  <r>
    <x v="0"/>
    <x v="3"/>
    <x v="2"/>
    <n v="24586"/>
    <n v="1001"/>
    <n v="743"/>
    <n v="26781"/>
  </r>
  <r>
    <x v="0"/>
    <x v="3"/>
    <x v="3"/>
    <n v="37296"/>
    <n v="1024"/>
    <n v="871"/>
    <n v="40370"/>
  </r>
  <r>
    <x v="0"/>
    <x v="3"/>
    <x v="4"/>
    <n v="12269"/>
    <n v="1171"/>
    <n v="1017"/>
    <n v="12335"/>
  </r>
  <r>
    <x v="0"/>
    <x v="3"/>
    <x v="5"/>
    <n v="12882"/>
    <n v="971"/>
    <n v="795"/>
    <n v="11700"/>
  </r>
  <r>
    <x v="0"/>
    <x v="3"/>
    <x v="6"/>
    <n v="12048"/>
    <n v="529"/>
    <n v="488"/>
    <n v="10370"/>
  </r>
  <r>
    <x v="0"/>
    <x v="3"/>
    <x v="7"/>
    <n v="10463"/>
    <n v="780"/>
    <n v="682"/>
    <n v="10178"/>
  </r>
  <r>
    <x v="0"/>
    <x v="3"/>
    <x v="8"/>
    <n v="112"/>
    <n v="784"/>
    <n v="648"/>
    <n v="128"/>
  </r>
  <r>
    <x v="0"/>
    <x v="3"/>
    <x v="9"/>
    <n v="130667"/>
    <n v="401"/>
    <n v="370"/>
    <n v="165965"/>
  </r>
  <r>
    <x v="0"/>
    <x v="3"/>
    <x v="10"/>
    <n v="2661"/>
    <n v="229"/>
    <n v="195"/>
    <n v="2231"/>
  </r>
  <r>
    <x v="0"/>
    <x v="4"/>
    <x v="0"/>
    <n v="116558"/>
    <n v="134"/>
    <n v="142"/>
    <n v="107019"/>
  </r>
  <r>
    <x v="0"/>
    <x v="4"/>
    <x v="1"/>
    <n v="113201"/>
    <n v="152"/>
    <n v="96"/>
    <n v="121908"/>
  </r>
  <r>
    <x v="0"/>
    <x v="4"/>
    <x v="2"/>
    <n v="21517"/>
    <n v="933"/>
    <n v="719"/>
    <n v="17104"/>
  </r>
  <r>
    <x v="0"/>
    <x v="4"/>
    <x v="3"/>
    <n v="32599"/>
    <n v="1165"/>
    <n v="952"/>
    <n v="31565"/>
  </r>
  <r>
    <x v="0"/>
    <x v="4"/>
    <x v="4"/>
    <n v="10706"/>
    <n v="1205"/>
    <n v="989"/>
    <n v="11717"/>
  </r>
  <r>
    <x v="0"/>
    <x v="4"/>
    <x v="5"/>
    <n v="11321"/>
    <n v="1000"/>
    <n v="753"/>
    <n v="10691"/>
  </r>
  <r>
    <x v="0"/>
    <x v="4"/>
    <x v="6"/>
    <n v="10533"/>
    <n v="503"/>
    <n v="322"/>
    <n v="11977"/>
  </r>
  <r>
    <x v="0"/>
    <x v="4"/>
    <x v="7"/>
    <n v="9134"/>
    <n v="779"/>
    <n v="587"/>
    <n v="9319"/>
  </r>
  <r>
    <x v="0"/>
    <x v="4"/>
    <x v="8"/>
    <n v="68"/>
    <n v="683"/>
    <n v="620"/>
    <n v="73"/>
  </r>
  <r>
    <x v="0"/>
    <x v="4"/>
    <x v="9"/>
    <n v="114318"/>
    <n v="393"/>
    <n v="314"/>
    <n v="99414"/>
  </r>
  <r>
    <x v="0"/>
    <x v="4"/>
    <x v="10"/>
    <n v="2342"/>
    <n v="230"/>
    <n v="166"/>
    <n v="2347"/>
  </r>
  <r>
    <x v="0"/>
    <x v="5"/>
    <x v="0"/>
    <n v="298439"/>
    <n v="111"/>
    <n v="92"/>
    <n v="233185"/>
  </r>
  <r>
    <x v="0"/>
    <x v="5"/>
    <x v="1"/>
    <n v="289925"/>
    <n v="165"/>
    <n v="167"/>
    <n v="295157"/>
  </r>
  <r>
    <x v="0"/>
    <x v="5"/>
    <x v="2"/>
    <n v="55116"/>
    <n v="985"/>
    <n v="831"/>
    <n v="63015"/>
  </r>
  <r>
    <x v="0"/>
    <x v="5"/>
    <x v="3"/>
    <n v="83594"/>
    <n v="1036"/>
    <n v="887"/>
    <n v="73373"/>
  </r>
  <r>
    <x v="0"/>
    <x v="5"/>
    <x v="4"/>
    <n v="27324"/>
    <n v="1230"/>
    <n v="972"/>
    <n v="28129"/>
  </r>
  <r>
    <x v="0"/>
    <x v="5"/>
    <x v="5"/>
    <n v="29025"/>
    <n v="1003"/>
    <n v="810"/>
    <n v="31411"/>
  </r>
  <r>
    <x v="0"/>
    <x v="5"/>
    <x v="6"/>
    <n v="26970"/>
    <n v="524"/>
    <n v="455"/>
    <n v="29550"/>
  </r>
  <r>
    <x v="0"/>
    <x v="5"/>
    <x v="7"/>
    <n v="23432"/>
    <n v="736"/>
    <n v="605"/>
    <n v="23175"/>
  </r>
  <r>
    <x v="0"/>
    <x v="5"/>
    <x v="8"/>
    <n v="368"/>
    <n v="786"/>
    <n v="570"/>
    <n v="356"/>
  </r>
  <r>
    <x v="0"/>
    <x v="5"/>
    <x v="9"/>
    <n v="292776"/>
    <n v="397"/>
    <n v="360"/>
    <n v="285715"/>
  </r>
  <r>
    <x v="0"/>
    <x v="5"/>
    <x v="10"/>
    <n v="5977"/>
    <n v="228"/>
    <n v="202"/>
    <n v="6330"/>
  </r>
  <r>
    <x v="0"/>
    <x v="6"/>
    <x v="0"/>
    <n v="104982"/>
    <n v="112"/>
    <n v="194"/>
    <n v="101769"/>
  </r>
  <r>
    <x v="0"/>
    <x v="6"/>
    <x v="1"/>
    <n v="101966"/>
    <n v="166"/>
    <n v="296"/>
    <n v="96081"/>
  </r>
  <r>
    <x v="0"/>
    <x v="6"/>
    <x v="2"/>
    <n v="19381"/>
    <n v="962"/>
    <n v="708"/>
    <n v="17037"/>
  </r>
  <r>
    <x v="0"/>
    <x v="6"/>
    <x v="3"/>
    <n v="29446"/>
    <n v="1101"/>
    <n v="884"/>
    <n v="27683"/>
  </r>
  <r>
    <x v="0"/>
    <x v="6"/>
    <x v="4"/>
    <n v="9548"/>
    <n v="1177"/>
    <n v="996"/>
    <n v="9278"/>
  </r>
  <r>
    <x v="0"/>
    <x v="6"/>
    <x v="5"/>
    <n v="10232"/>
    <n v="1045"/>
    <n v="897"/>
    <n v="9800"/>
  </r>
  <r>
    <x v="0"/>
    <x v="6"/>
    <x v="6"/>
    <n v="9483"/>
    <n v="504"/>
    <n v="392"/>
    <n v="8052"/>
  </r>
  <r>
    <x v="0"/>
    <x v="6"/>
    <x v="7"/>
    <n v="8181"/>
    <n v="720"/>
    <n v="557"/>
    <n v="8053"/>
  </r>
  <r>
    <x v="0"/>
    <x v="6"/>
    <x v="8"/>
    <n v="40"/>
    <n v="716"/>
    <n v="541"/>
    <n v="35"/>
  </r>
  <r>
    <x v="0"/>
    <x v="6"/>
    <x v="9"/>
    <n v="102985"/>
    <n v="409"/>
    <n v="342"/>
    <n v="109719"/>
  </r>
  <r>
    <x v="0"/>
    <x v="6"/>
    <x v="10"/>
    <n v="2103"/>
    <n v="243"/>
    <n v="311"/>
    <n v="1854"/>
  </r>
  <r>
    <x v="1"/>
    <x v="0"/>
    <x v="0"/>
    <n v="149214"/>
    <n v="139"/>
    <n v="94"/>
    <n v="132089"/>
  </r>
  <r>
    <x v="1"/>
    <x v="0"/>
    <x v="1"/>
    <n v="140822"/>
    <n v="164"/>
    <n v="149"/>
    <n v="161043"/>
  </r>
  <r>
    <x v="1"/>
    <x v="0"/>
    <x v="2"/>
    <n v="25476"/>
    <n v="996"/>
    <n v="717"/>
    <n v="27696"/>
  </r>
  <r>
    <x v="1"/>
    <x v="0"/>
    <x v="3"/>
    <n v="39001"/>
    <n v="1137"/>
    <n v="862"/>
    <n v="40283"/>
  </r>
  <r>
    <x v="1"/>
    <x v="0"/>
    <x v="4"/>
    <n v="12518"/>
    <n v="1174"/>
    <n v="951"/>
    <n v="13109"/>
  </r>
  <r>
    <x v="1"/>
    <x v="0"/>
    <x v="5"/>
    <n v="14120"/>
    <n v="1049"/>
    <n v="880"/>
    <n v="14871"/>
  </r>
  <r>
    <x v="1"/>
    <x v="0"/>
    <x v="6"/>
    <n v="12225"/>
    <n v="527"/>
    <n v="439"/>
    <n v="9918"/>
  </r>
  <r>
    <x v="1"/>
    <x v="0"/>
    <x v="7"/>
    <n v="11535"/>
    <n v="770"/>
    <n v="547"/>
    <n v="11919"/>
  </r>
  <r>
    <x v="1"/>
    <x v="0"/>
    <x v="8"/>
    <n v="104"/>
    <n v="781"/>
    <n v="588"/>
    <n v="85"/>
  </r>
  <r>
    <x v="1"/>
    <x v="0"/>
    <x v="9"/>
    <n v="143580"/>
    <n v="448"/>
    <n v="398"/>
    <n v="133548"/>
  </r>
  <r>
    <x v="1"/>
    <x v="0"/>
    <x v="10"/>
    <n v="2973"/>
    <n v="253"/>
    <n v="168"/>
    <n v="2317"/>
  </r>
  <r>
    <x v="1"/>
    <x v="1"/>
    <x v="0"/>
    <n v="107584"/>
    <n v="129"/>
    <n v="109"/>
    <n v="101617"/>
  </r>
  <r>
    <x v="1"/>
    <x v="1"/>
    <x v="1"/>
    <n v="101534"/>
    <n v="170"/>
    <n v="118"/>
    <n v="95377"/>
  </r>
  <r>
    <x v="1"/>
    <x v="1"/>
    <x v="2"/>
    <n v="18353"/>
    <n v="992"/>
    <n v="796"/>
    <n v="17847"/>
  </r>
  <r>
    <x v="1"/>
    <x v="1"/>
    <x v="3"/>
    <n v="28153"/>
    <n v="1004"/>
    <n v="869"/>
    <n v="24015"/>
  </r>
  <r>
    <x v="1"/>
    <x v="1"/>
    <x v="4"/>
    <n v="9021"/>
    <n v="1314"/>
    <n v="988"/>
    <n v="9043"/>
  </r>
  <r>
    <x v="1"/>
    <x v="1"/>
    <x v="5"/>
    <n v="10108"/>
    <n v="1043"/>
    <n v="867"/>
    <n v="7391"/>
  </r>
  <r>
    <x v="1"/>
    <x v="1"/>
    <x v="6"/>
    <n v="8812"/>
    <n v="540"/>
    <n v="374"/>
    <n v="9778"/>
  </r>
  <r>
    <x v="1"/>
    <x v="1"/>
    <x v="7"/>
    <n v="8197"/>
    <n v="761"/>
    <n v="526"/>
    <n v="9103"/>
  </r>
  <r>
    <x v="1"/>
    <x v="1"/>
    <x v="8"/>
    <n v="19"/>
    <n v="767"/>
    <n v="623"/>
    <n v="21"/>
  </r>
  <r>
    <x v="1"/>
    <x v="1"/>
    <x v="9"/>
    <n v="103532"/>
    <n v="437"/>
    <n v="348"/>
    <n v="114178"/>
  </r>
  <r>
    <x v="1"/>
    <x v="1"/>
    <x v="10"/>
    <n v="2162"/>
    <n v="256"/>
    <n v="331"/>
    <n v="2190"/>
  </r>
  <r>
    <x v="1"/>
    <x v="2"/>
    <x v="0"/>
    <n v="169834"/>
    <n v="120"/>
    <n v="150"/>
    <n v="176178"/>
  </r>
  <r>
    <x v="1"/>
    <x v="2"/>
    <x v="1"/>
    <n v="160257"/>
    <n v="168"/>
    <n v="194"/>
    <n v="164669"/>
  </r>
  <r>
    <x v="1"/>
    <x v="2"/>
    <x v="2"/>
    <n v="28989"/>
    <n v="1081"/>
    <n v="912"/>
    <n v="29149"/>
  </r>
  <r>
    <x v="1"/>
    <x v="2"/>
    <x v="3"/>
    <n v="44339"/>
    <n v="1192"/>
    <n v="949"/>
    <n v="39231"/>
  </r>
  <r>
    <x v="1"/>
    <x v="2"/>
    <x v="4"/>
    <n v="14253"/>
    <n v="1362"/>
    <n v="980"/>
    <n v="14112"/>
  </r>
  <r>
    <x v="1"/>
    <x v="2"/>
    <x v="5"/>
    <n v="16003"/>
    <n v="1135"/>
    <n v="944"/>
    <n v="15925"/>
  </r>
  <r>
    <x v="1"/>
    <x v="2"/>
    <x v="6"/>
    <n v="13918"/>
    <n v="529"/>
    <n v="398"/>
    <n v="14479"/>
  </r>
  <r>
    <x v="1"/>
    <x v="2"/>
    <x v="7"/>
    <n v="13062"/>
    <n v="777"/>
    <n v="646"/>
    <n v="12564"/>
  </r>
  <r>
    <x v="1"/>
    <x v="2"/>
    <x v="8"/>
    <n v="224"/>
    <n v="776"/>
    <n v="596"/>
    <n v="236"/>
  </r>
  <r>
    <x v="1"/>
    <x v="2"/>
    <x v="9"/>
    <n v="163420"/>
    <n v="441"/>
    <n v="274"/>
    <n v="162085"/>
  </r>
  <r>
    <x v="1"/>
    <x v="2"/>
    <x v="10"/>
    <n v="3413"/>
    <n v="236"/>
    <n v="270"/>
    <n v="3599"/>
  </r>
  <r>
    <x v="1"/>
    <x v="3"/>
    <x v="0"/>
    <n v="139880"/>
    <n v="129"/>
    <n v="134"/>
    <n v="129621"/>
  </r>
  <r>
    <x v="1"/>
    <x v="3"/>
    <x v="1"/>
    <n v="132009"/>
    <n v="181"/>
    <n v="263"/>
    <n v="125025"/>
  </r>
  <r>
    <x v="1"/>
    <x v="3"/>
    <x v="2"/>
    <n v="23876"/>
    <n v="980"/>
    <n v="778"/>
    <n v="24240"/>
  </r>
  <r>
    <x v="1"/>
    <x v="3"/>
    <x v="3"/>
    <n v="36638"/>
    <n v="1050"/>
    <n v="747"/>
    <n v="39061"/>
  </r>
  <r>
    <x v="1"/>
    <x v="3"/>
    <x v="4"/>
    <n v="11765"/>
    <n v="1339"/>
    <n v="1128"/>
    <n v="10853"/>
  </r>
  <r>
    <x v="1"/>
    <x v="3"/>
    <x v="5"/>
    <n v="13230"/>
    <n v="1092"/>
    <n v="886"/>
    <n v="11973"/>
  </r>
  <r>
    <x v="1"/>
    <x v="3"/>
    <x v="6"/>
    <n v="11464"/>
    <n v="530"/>
    <n v="318"/>
    <n v="10071"/>
  </r>
  <r>
    <x v="1"/>
    <x v="3"/>
    <x v="7"/>
    <n v="10815"/>
    <n v="783"/>
    <n v="637"/>
    <n v="11169"/>
  </r>
  <r>
    <x v="1"/>
    <x v="3"/>
    <x v="8"/>
    <n v="189"/>
    <n v="763"/>
    <n v="623"/>
    <n v="203"/>
  </r>
  <r>
    <x v="1"/>
    <x v="3"/>
    <x v="9"/>
    <n v="134590"/>
    <n v="443"/>
    <n v="357"/>
    <n v="147249"/>
  </r>
  <r>
    <x v="1"/>
    <x v="3"/>
    <x v="10"/>
    <n v="2798"/>
    <n v="245"/>
    <n v="230"/>
    <n v="2808"/>
  </r>
  <r>
    <x v="1"/>
    <x v="4"/>
    <x v="0"/>
    <n v="122383"/>
    <n v="121"/>
    <n v="98"/>
    <n v="120214"/>
  </r>
  <r>
    <x v="1"/>
    <x v="4"/>
    <x v="1"/>
    <n v="115476"/>
    <n v="167"/>
    <n v="130"/>
    <n v="96215"/>
  </r>
  <r>
    <x v="1"/>
    <x v="4"/>
    <x v="2"/>
    <n v="20857"/>
    <n v="1033"/>
    <n v="837"/>
    <n v="22394"/>
  </r>
  <r>
    <x v="1"/>
    <x v="4"/>
    <x v="3"/>
    <n v="31945"/>
    <n v="1099"/>
    <n v="761"/>
    <n v="29411"/>
  </r>
  <r>
    <x v="1"/>
    <x v="4"/>
    <x v="4"/>
    <n v="10169"/>
    <n v="1291"/>
    <n v="970"/>
    <n v="8561"/>
  </r>
  <r>
    <x v="1"/>
    <x v="4"/>
    <x v="5"/>
    <n v="11645"/>
    <n v="1101"/>
    <n v="990"/>
    <n v="11097"/>
  </r>
  <r>
    <x v="1"/>
    <x v="4"/>
    <x v="6"/>
    <n v="10002"/>
    <n v="526"/>
    <n v="467"/>
    <n v="8687"/>
  </r>
  <r>
    <x v="1"/>
    <x v="4"/>
    <x v="7"/>
    <n v="9408"/>
    <n v="763"/>
    <n v="578"/>
    <n v="10655"/>
  </r>
  <r>
    <x v="1"/>
    <x v="4"/>
    <x v="8"/>
    <n v="151"/>
    <n v="771"/>
    <n v="492"/>
    <n v="164"/>
  </r>
  <r>
    <x v="1"/>
    <x v="4"/>
    <x v="9"/>
    <n v="117738"/>
    <n v="451"/>
    <n v="363"/>
    <n v="119415"/>
  </r>
  <r>
    <x v="1"/>
    <x v="4"/>
    <x v="10"/>
    <n v="2437"/>
    <n v="249"/>
    <n v="259"/>
    <n v="2660"/>
  </r>
  <r>
    <x v="1"/>
    <x v="5"/>
    <x v="0"/>
    <n v="313371"/>
    <n v="118"/>
    <n v="154"/>
    <n v="283156"/>
  </r>
  <r>
    <x v="1"/>
    <x v="5"/>
    <x v="1"/>
    <n v="295721"/>
    <n v="179"/>
    <n v="82"/>
    <n v="295603"/>
  </r>
  <r>
    <x v="1"/>
    <x v="5"/>
    <x v="2"/>
    <n v="53469"/>
    <n v="965"/>
    <n v="748"/>
    <n v="42047"/>
  </r>
  <r>
    <x v="1"/>
    <x v="5"/>
    <x v="3"/>
    <n v="81920"/>
    <n v="1042"/>
    <n v="773"/>
    <n v="78941"/>
  </r>
  <r>
    <x v="1"/>
    <x v="5"/>
    <x v="4"/>
    <n v="26187"/>
    <n v="1231"/>
    <n v="966"/>
    <n v="20901"/>
  </r>
  <r>
    <x v="1"/>
    <x v="5"/>
    <x v="5"/>
    <n v="29609"/>
    <n v="1068"/>
    <n v="829"/>
    <n v="31479"/>
  </r>
  <r>
    <x v="1"/>
    <x v="5"/>
    <x v="6"/>
    <n v="25631"/>
    <n v="561"/>
    <n v="521"/>
    <n v="27051"/>
  </r>
  <r>
    <x v="1"/>
    <x v="5"/>
    <x v="7"/>
    <n v="24153"/>
    <n v="746"/>
    <n v="662"/>
    <n v="27487"/>
  </r>
  <r>
    <x v="1"/>
    <x v="5"/>
    <x v="8"/>
    <n v="271"/>
    <n v="817"/>
    <n v="674"/>
    <n v="269"/>
  </r>
  <r>
    <x v="1"/>
    <x v="5"/>
    <x v="9"/>
    <n v="301545"/>
    <n v="405"/>
    <n v="326"/>
    <n v="259012"/>
  </r>
  <r>
    <x v="1"/>
    <x v="5"/>
    <x v="10"/>
    <n v="6264"/>
    <n v="235"/>
    <n v="137"/>
    <n v="5870"/>
  </r>
  <r>
    <x v="1"/>
    <x v="6"/>
    <x v="0"/>
    <n v="110236"/>
    <n v="111"/>
    <n v="82"/>
    <n v="109022"/>
  </r>
  <r>
    <x v="1"/>
    <x v="6"/>
    <x v="1"/>
    <n v="104003"/>
    <n v="162"/>
    <n v="132"/>
    <n v="98309"/>
  </r>
  <r>
    <x v="1"/>
    <x v="6"/>
    <x v="2"/>
    <n v="18814"/>
    <n v="979"/>
    <n v="802"/>
    <n v="19871"/>
  </r>
  <r>
    <x v="1"/>
    <x v="6"/>
    <x v="3"/>
    <n v="28793"/>
    <n v="1057"/>
    <n v="874"/>
    <n v="26120"/>
  </r>
  <r>
    <x v="1"/>
    <x v="6"/>
    <x v="4"/>
    <n v="9311"/>
    <n v="1304"/>
    <n v="1062"/>
    <n v="8636"/>
  </r>
  <r>
    <x v="1"/>
    <x v="6"/>
    <x v="5"/>
    <n v="10378"/>
    <n v="1026"/>
    <n v="841"/>
    <n v="9442"/>
  </r>
  <r>
    <x v="1"/>
    <x v="6"/>
    <x v="6"/>
    <n v="9029"/>
    <n v="547"/>
    <n v="425"/>
    <n v="10346"/>
  </r>
  <r>
    <x v="1"/>
    <x v="6"/>
    <x v="7"/>
    <n v="8486"/>
    <n v="765"/>
    <n v="589"/>
    <n v="8635"/>
  </r>
  <r>
    <x v="1"/>
    <x v="6"/>
    <x v="8"/>
    <n v="98"/>
    <n v="812"/>
    <n v="603"/>
    <n v="90"/>
  </r>
  <r>
    <x v="1"/>
    <x v="6"/>
    <x v="9"/>
    <n v="106061"/>
    <n v="452"/>
    <n v="333"/>
    <n v="120295"/>
  </r>
  <r>
    <x v="1"/>
    <x v="6"/>
    <x v="10"/>
    <n v="2221"/>
    <n v="232"/>
    <n v="222"/>
    <n v="2322"/>
  </r>
  <r>
    <x v="2"/>
    <x v="0"/>
    <x v="0"/>
    <n v="156669"/>
    <n v="128"/>
    <n v="86"/>
    <n v="166373"/>
  </r>
  <r>
    <x v="2"/>
    <x v="0"/>
    <x v="1"/>
    <n v="143630"/>
    <n v="187"/>
    <n v="134"/>
    <n v="137123"/>
  </r>
  <r>
    <x v="2"/>
    <x v="0"/>
    <x v="2"/>
    <n v="24712"/>
    <n v="991"/>
    <n v="860"/>
    <n v="28126"/>
  </r>
  <r>
    <x v="2"/>
    <x v="0"/>
    <x v="3"/>
    <n v="38217"/>
    <n v="1213"/>
    <n v="1006"/>
    <n v="35732"/>
  </r>
  <r>
    <x v="2"/>
    <x v="0"/>
    <x v="4"/>
    <n v="11937"/>
    <n v="1337"/>
    <n v="1083"/>
    <n v="10836"/>
  </r>
  <r>
    <x v="2"/>
    <x v="0"/>
    <x v="5"/>
    <n v="14367"/>
    <n v="1090"/>
    <n v="906"/>
    <n v="13213"/>
  </r>
  <r>
    <x v="2"/>
    <x v="0"/>
    <x v="6"/>
    <n v="11584"/>
    <n v="533"/>
    <n v="396"/>
    <n v="10945"/>
  </r>
  <r>
    <x v="2"/>
    <x v="0"/>
    <x v="7"/>
    <n v="11821"/>
    <n v="817"/>
    <n v="655"/>
    <n v="11487"/>
  </r>
  <r>
    <x v="2"/>
    <x v="0"/>
    <x v="8"/>
    <n v="177"/>
    <n v="783"/>
    <n v="632"/>
    <n v="188"/>
  </r>
  <r>
    <x v="2"/>
    <x v="0"/>
    <x v="9"/>
    <n v="147896"/>
    <n v="462"/>
    <n v="369"/>
    <n v="169688"/>
  </r>
  <r>
    <x v="2"/>
    <x v="0"/>
    <x v="10"/>
    <n v="3136"/>
    <n v="263"/>
    <n v="276"/>
    <n v="2952"/>
  </r>
  <r>
    <x v="2"/>
    <x v="1"/>
    <x v="0"/>
    <n v="112960"/>
    <n v="144"/>
    <n v="172"/>
    <n v="139395"/>
  </r>
  <r>
    <x v="2"/>
    <x v="1"/>
    <x v="1"/>
    <n v="103538"/>
    <n v="182"/>
    <n v="147"/>
    <n v="81745"/>
  </r>
  <r>
    <x v="2"/>
    <x v="1"/>
    <x v="2"/>
    <n v="17839"/>
    <n v="1023"/>
    <n v="825"/>
    <n v="18471"/>
  </r>
  <r>
    <x v="2"/>
    <x v="1"/>
    <x v="3"/>
    <n v="27516"/>
    <n v="1132"/>
    <n v="937"/>
    <n v="28786"/>
  </r>
  <r>
    <x v="2"/>
    <x v="1"/>
    <x v="4"/>
    <n v="8708"/>
    <n v="1358"/>
    <n v="989"/>
    <n v="9646"/>
  </r>
  <r>
    <x v="2"/>
    <x v="1"/>
    <x v="5"/>
    <n v="10316"/>
    <n v="1083"/>
    <n v="942"/>
    <n v="8571"/>
  </r>
  <r>
    <x v="2"/>
    <x v="1"/>
    <x v="6"/>
    <n v="8361"/>
    <n v="563"/>
    <n v="512"/>
    <n v="8098"/>
  </r>
  <r>
    <x v="2"/>
    <x v="1"/>
    <x v="7"/>
    <n v="8529"/>
    <n v="770"/>
    <n v="640"/>
    <n v="6381"/>
  </r>
  <r>
    <x v="2"/>
    <x v="1"/>
    <x v="8"/>
    <n v="58"/>
    <n v="838"/>
    <n v="682"/>
    <n v="68"/>
  </r>
  <r>
    <x v="2"/>
    <x v="1"/>
    <x v="9"/>
    <n v="106632"/>
    <n v="455"/>
    <n v="420"/>
    <n v="107477"/>
  </r>
  <r>
    <x v="2"/>
    <x v="1"/>
    <x v="10"/>
    <n v="2258"/>
    <n v="262"/>
    <n v="154"/>
    <n v="2239"/>
  </r>
  <r>
    <x v="2"/>
    <x v="2"/>
    <x v="0"/>
    <n v="178320"/>
    <n v="145"/>
    <n v="39"/>
    <n v="174393"/>
  </r>
  <r>
    <x v="2"/>
    <x v="2"/>
    <x v="1"/>
    <n v="163483"/>
    <n v="185"/>
    <n v="199"/>
    <n v="173932"/>
  </r>
  <r>
    <x v="2"/>
    <x v="2"/>
    <x v="2"/>
    <n v="28075"/>
    <n v="1022"/>
    <n v="845"/>
    <n v="28435"/>
  </r>
  <r>
    <x v="2"/>
    <x v="2"/>
    <x v="3"/>
    <n v="43465"/>
    <n v="1097"/>
    <n v="863"/>
    <n v="50749"/>
  </r>
  <r>
    <x v="2"/>
    <x v="2"/>
    <x v="4"/>
    <n v="13586"/>
    <n v="1367"/>
    <n v="1084"/>
    <n v="13497"/>
  </r>
  <r>
    <x v="2"/>
    <x v="2"/>
    <x v="5"/>
    <n v="16400"/>
    <n v="1082"/>
    <n v="895"/>
    <n v="13016"/>
  </r>
  <r>
    <x v="2"/>
    <x v="2"/>
    <x v="6"/>
    <n v="13216"/>
    <n v="563"/>
    <n v="434"/>
    <n v="14430"/>
  </r>
  <r>
    <x v="2"/>
    <x v="2"/>
    <x v="7"/>
    <n v="13508"/>
    <n v="725"/>
    <n v="608"/>
    <n v="15459"/>
  </r>
  <r>
    <x v="2"/>
    <x v="2"/>
    <x v="8"/>
    <n v="144"/>
    <n v="761"/>
    <n v="653"/>
    <n v="149"/>
  </r>
  <r>
    <x v="2"/>
    <x v="2"/>
    <x v="9"/>
    <n v="168346"/>
    <n v="467"/>
    <n v="418"/>
    <n v="171890"/>
  </r>
  <r>
    <x v="2"/>
    <x v="2"/>
    <x v="10"/>
    <n v="3562"/>
    <n v="268"/>
    <n v="211"/>
    <n v="3282"/>
  </r>
  <r>
    <x v="2"/>
    <x v="3"/>
    <x v="0"/>
    <n v="146873"/>
    <n v="134"/>
    <n v="100"/>
    <n v="152240"/>
  </r>
  <r>
    <x v="2"/>
    <x v="3"/>
    <x v="1"/>
    <n v="134625"/>
    <n v="198"/>
    <n v="213"/>
    <n v="139055"/>
  </r>
  <r>
    <x v="2"/>
    <x v="3"/>
    <x v="2"/>
    <n v="23149"/>
    <n v="1007"/>
    <n v="795"/>
    <n v="22369"/>
  </r>
  <r>
    <x v="2"/>
    <x v="3"/>
    <x v="3"/>
    <n v="35846"/>
    <n v="1010"/>
    <n v="731"/>
    <n v="36409"/>
  </r>
  <r>
    <x v="2"/>
    <x v="3"/>
    <x v="4"/>
    <n v="11193"/>
    <n v="1392"/>
    <n v="1165"/>
    <n v="11555"/>
  </r>
  <r>
    <x v="2"/>
    <x v="3"/>
    <x v="5"/>
    <n v="13447"/>
    <n v="1098"/>
    <n v="948"/>
    <n v="16814"/>
  </r>
  <r>
    <x v="2"/>
    <x v="3"/>
    <x v="6"/>
    <n v="10867"/>
    <n v="546"/>
    <n v="457"/>
    <n v="8357"/>
  </r>
  <r>
    <x v="2"/>
    <x v="3"/>
    <x v="7"/>
    <n v="11074"/>
    <n v="778"/>
    <n v="626"/>
    <n v="10971"/>
  </r>
  <r>
    <x v="2"/>
    <x v="3"/>
    <x v="8"/>
    <n v="171"/>
    <n v="837"/>
    <n v="689"/>
    <n v="187"/>
  </r>
  <r>
    <x v="2"/>
    <x v="3"/>
    <x v="9"/>
    <n v="138625"/>
    <n v="453"/>
    <n v="364"/>
    <n v="137802"/>
  </r>
  <r>
    <x v="2"/>
    <x v="3"/>
    <x v="10"/>
    <n v="2947"/>
    <n v="243"/>
    <n v="159"/>
    <n v="2570"/>
  </r>
  <r>
    <x v="2"/>
    <x v="4"/>
    <x v="0"/>
    <n v="128483"/>
    <n v="142"/>
    <n v="82"/>
    <n v="140283"/>
  </r>
  <r>
    <x v="2"/>
    <x v="4"/>
    <x v="1"/>
    <n v="117795"/>
    <n v="178"/>
    <n v="243"/>
    <n v="126319"/>
  </r>
  <r>
    <x v="2"/>
    <x v="4"/>
    <x v="2"/>
    <n v="20299"/>
    <n v="1047"/>
    <n v="901"/>
    <n v="18431"/>
  </r>
  <r>
    <x v="2"/>
    <x v="4"/>
    <x v="3"/>
    <n v="31314"/>
    <n v="1136"/>
    <n v="842"/>
    <n v="35225"/>
  </r>
  <r>
    <x v="2"/>
    <x v="4"/>
    <x v="4"/>
    <n v="9839"/>
    <n v="1286"/>
    <n v="1044"/>
    <n v="10962"/>
  </r>
  <r>
    <x v="2"/>
    <x v="4"/>
    <x v="5"/>
    <n v="11763"/>
    <n v="1010"/>
    <n v="780"/>
    <n v="13280"/>
  </r>
  <r>
    <x v="2"/>
    <x v="4"/>
    <x v="6"/>
    <n v="9534"/>
    <n v="571"/>
    <n v="464"/>
    <n v="10119"/>
  </r>
  <r>
    <x v="2"/>
    <x v="4"/>
    <x v="7"/>
    <n v="9687"/>
    <n v="761"/>
    <n v="516"/>
    <n v="8534"/>
  </r>
  <r>
    <x v="2"/>
    <x v="4"/>
    <x v="8"/>
    <n v="95"/>
    <n v="756"/>
    <n v="587"/>
    <n v="96"/>
  </r>
  <r>
    <x v="2"/>
    <x v="4"/>
    <x v="9"/>
    <n v="121284"/>
    <n v="453"/>
    <n v="386"/>
    <n v="117266"/>
  </r>
  <r>
    <x v="2"/>
    <x v="4"/>
    <x v="10"/>
    <n v="2569"/>
    <n v="272"/>
    <n v="219"/>
    <n v="2807"/>
  </r>
  <r>
    <x v="2"/>
    <x v="5"/>
    <x v="0"/>
    <n v="329020"/>
    <n v="156"/>
    <n v="112"/>
    <n v="309821"/>
  </r>
  <r>
    <x v="2"/>
    <x v="5"/>
    <x v="1"/>
    <n v="301630"/>
    <n v="191"/>
    <n v="118"/>
    <n v="302635"/>
  </r>
  <r>
    <x v="2"/>
    <x v="5"/>
    <x v="2"/>
    <n v="51883"/>
    <n v="1018"/>
    <n v="768"/>
    <n v="47147"/>
  </r>
  <r>
    <x v="2"/>
    <x v="5"/>
    <x v="3"/>
    <n v="80243"/>
    <n v="1153"/>
    <n v="954"/>
    <n v="82376"/>
  </r>
  <r>
    <x v="2"/>
    <x v="5"/>
    <x v="4"/>
    <n v="25069"/>
    <n v="1286"/>
    <n v="1065"/>
    <n v="23304"/>
  </r>
  <r>
    <x v="2"/>
    <x v="5"/>
    <x v="5"/>
    <n v="30189"/>
    <n v="1062"/>
    <n v="882"/>
    <n v="26954"/>
  </r>
  <r>
    <x v="2"/>
    <x v="5"/>
    <x v="6"/>
    <n v="24414"/>
    <n v="562"/>
    <n v="480"/>
    <n v="20853"/>
  </r>
  <r>
    <x v="2"/>
    <x v="5"/>
    <x v="7"/>
    <n v="24788"/>
    <n v="764"/>
    <n v="599"/>
    <n v="22954"/>
  </r>
  <r>
    <x v="2"/>
    <x v="5"/>
    <x v="8"/>
    <n v="298"/>
    <n v="795"/>
    <n v="648"/>
    <n v="292"/>
  </r>
  <r>
    <x v="2"/>
    <x v="5"/>
    <x v="9"/>
    <n v="310590"/>
    <n v="467"/>
    <n v="358"/>
    <n v="282314"/>
  </r>
  <r>
    <x v="2"/>
    <x v="5"/>
    <x v="10"/>
    <n v="6588"/>
    <n v="248"/>
    <n v="217"/>
    <n v="7226"/>
  </r>
  <r>
    <x v="2"/>
    <x v="6"/>
    <x v="0"/>
    <n v="115721"/>
    <n v="148"/>
    <n v="119"/>
    <n v="99115"/>
  </r>
  <r>
    <x v="2"/>
    <x v="6"/>
    <x v="1"/>
    <n v="106102"/>
    <n v="171"/>
    <n v="21"/>
    <n v="105209"/>
  </r>
  <r>
    <x v="2"/>
    <x v="6"/>
    <x v="2"/>
    <n v="18234"/>
    <n v="980"/>
    <n v="822"/>
    <n v="15288"/>
  </r>
  <r>
    <x v="2"/>
    <x v="6"/>
    <x v="3"/>
    <n v="28258"/>
    <n v="1136"/>
    <n v="940"/>
    <n v="27984"/>
  </r>
  <r>
    <x v="2"/>
    <x v="6"/>
    <x v="4"/>
    <n v="8839"/>
    <n v="1309"/>
    <n v="1099"/>
    <n v="6656"/>
  </r>
  <r>
    <x v="2"/>
    <x v="6"/>
    <x v="5"/>
    <n v="10640"/>
    <n v="1063"/>
    <n v="788"/>
    <n v="11829"/>
  </r>
  <r>
    <x v="2"/>
    <x v="6"/>
    <x v="6"/>
    <n v="8560"/>
    <n v="525"/>
    <n v="505"/>
    <n v="9491"/>
  </r>
  <r>
    <x v="2"/>
    <x v="6"/>
    <x v="7"/>
    <n v="8743"/>
    <n v="748"/>
    <n v="558"/>
    <n v="7952"/>
  </r>
  <r>
    <x v="2"/>
    <x v="6"/>
    <x v="8"/>
    <n v="126"/>
    <n v="789"/>
    <n v="598"/>
    <n v="109"/>
  </r>
  <r>
    <x v="2"/>
    <x v="6"/>
    <x v="9"/>
    <n v="109247"/>
    <n v="473"/>
    <n v="327"/>
    <n v="119518"/>
  </r>
  <r>
    <x v="2"/>
    <x v="6"/>
    <x v="10"/>
    <n v="2330"/>
    <n v="270"/>
    <n v="227"/>
    <n v="2716"/>
  </r>
  <r>
    <x v="3"/>
    <x v="0"/>
    <x v="0"/>
    <n v="164522"/>
    <n v="167"/>
    <n v="41"/>
    <n v="156189"/>
  </r>
  <r>
    <x v="3"/>
    <x v="0"/>
    <x v="1"/>
    <n v="146487"/>
    <n v="198"/>
    <n v="148"/>
    <n v="136730"/>
  </r>
  <r>
    <x v="3"/>
    <x v="0"/>
    <x v="2"/>
    <n v="23975"/>
    <n v="1049"/>
    <n v="863"/>
    <n v="23412"/>
  </r>
  <r>
    <x v="3"/>
    <x v="0"/>
    <x v="3"/>
    <n v="37522"/>
    <n v="1156"/>
    <n v="1001"/>
    <n v="37784"/>
  </r>
  <r>
    <x v="3"/>
    <x v="0"/>
    <x v="4"/>
    <n v="11603"/>
    <n v="1459"/>
    <n v="1224"/>
    <n v="10654"/>
  </r>
  <r>
    <x v="3"/>
    <x v="0"/>
    <x v="5"/>
    <n v="14662"/>
    <n v="1230"/>
    <n v="973"/>
    <n v="13443"/>
  </r>
  <r>
    <x v="3"/>
    <x v="0"/>
    <x v="6"/>
    <n v="11018"/>
    <n v="575"/>
    <n v="381"/>
    <n v="10551"/>
  </r>
  <r>
    <x v="3"/>
    <x v="0"/>
    <x v="7"/>
    <n v="12152"/>
    <n v="795"/>
    <n v="701"/>
    <n v="13280"/>
  </r>
  <r>
    <x v="3"/>
    <x v="0"/>
    <x v="8"/>
    <n v="216"/>
    <n v="908"/>
    <n v="611"/>
    <n v="234"/>
  </r>
  <r>
    <x v="3"/>
    <x v="0"/>
    <x v="9"/>
    <n v="152339"/>
    <n v="503"/>
    <n v="318"/>
    <n v="136866"/>
  </r>
  <r>
    <x v="3"/>
    <x v="0"/>
    <x v="10"/>
    <n v="3280"/>
    <n v="272"/>
    <n v="244"/>
    <n v="4211"/>
  </r>
  <r>
    <x v="3"/>
    <x v="1"/>
    <x v="0"/>
    <n v="118627"/>
    <n v="158"/>
    <n v="172"/>
    <n v="129820"/>
  </r>
  <r>
    <x v="3"/>
    <x v="1"/>
    <x v="1"/>
    <n v="105629"/>
    <n v="208"/>
    <n v="247"/>
    <n v="106172"/>
  </r>
  <r>
    <x v="3"/>
    <x v="1"/>
    <x v="2"/>
    <n v="17314"/>
    <n v="1025"/>
    <n v="830"/>
    <n v="18419"/>
  </r>
  <r>
    <x v="3"/>
    <x v="1"/>
    <x v="3"/>
    <n v="26999"/>
    <n v="1142"/>
    <n v="846"/>
    <n v="26730"/>
  </r>
  <r>
    <x v="3"/>
    <x v="1"/>
    <x v="4"/>
    <n v="8386"/>
    <n v="1365"/>
    <n v="1149"/>
    <n v="7277"/>
  </r>
  <r>
    <x v="3"/>
    <x v="1"/>
    <x v="5"/>
    <n v="10539"/>
    <n v="1158"/>
    <n v="848"/>
    <n v="10089"/>
  </r>
  <r>
    <x v="3"/>
    <x v="1"/>
    <x v="6"/>
    <n v="7943"/>
    <n v="557"/>
    <n v="498"/>
    <n v="8474"/>
  </r>
  <r>
    <x v="3"/>
    <x v="1"/>
    <x v="7"/>
    <n v="8754"/>
    <n v="834"/>
    <n v="681"/>
    <n v="9107"/>
  </r>
  <r>
    <x v="3"/>
    <x v="1"/>
    <x v="8"/>
    <n v="98"/>
    <n v="824"/>
    <n v="767"/>
    <n v="93"/>
  </r>
  <r>
    <x v="3"/>
    <x v="1"/>
    <x v="9"/>
    <n v="109846"/>
    <n v="497"/>
    <n v="381"/>
    <n v="122292"/>
  </r>
  <r>
    <x v="3"/>
    <x v="1"/>
    <x v="10"/>
    <n v="2373"/>
    <n v="261"/>
    <n v="271"/>
    <n v="2154"/>
  </r>
  <r>
    <x v="3"/>
    <x v="2"/>
    <x v="0"/>
    <n v="187248"/>
    <n v="143"/>
    <n v="132"/>
    <n v="215667"/>
  </r>
  <r>
    <x v="3"/>
    <x v="2"/>
    <x v="1"/>
    <n v="166725"/>
    <n v="223"/>
    <n v="218"/>
    <n v="151569"/>
  </r>
  <r>
    <x v="3"/>
    <x v="2"/>
    <x v="2"/>
    <n v="27269"/>
    <n v="1084"/>
    <n v="921"/>
    <n v="29885"/>
  </r>
  <r>
    <x v="3"/>
    <x v="2"/>
    <x v="3"/>
    <n v="42601"/>
    <n v="1112"/>
    <n v="851"/>
    <n v="43519"/>
  </r>
  <r>
    <x v="3"/>
    <x v="2"/>
    <x v="4"/>
    <n v="13071"/>
    <n v="1368"/>
    <n v="1083"/>
    <n v="12067"/>
  </r>
  <r>
    <x v="3"/>
    <x v="2"/>
    <x v="5"/>
    <n v="16592"/>
    <n v="1129"/>
    <n v="920"/>
    <n v="18595"/>
  </r>
  <r>
    <x v="3"/>
    <x v="2"/>
    <x v="6"/>
    <n v="12516"/>
    <n v="554"/>
    <n v="489"/>
    <n v="14922"/>
  </r>
  <r>
    <x v="3"/>
    <x v="2"/>
    <x v="7"/>
    <n v="13866"/>
    <n v="773"/>
    <n v="604"/>
    <n v="12100"/>
  </r>
  <r>
    <x v="3"/>
    <x v="2"/>
    <x v="8"/>
    <n v="148"/>
    <n v="873"/>
    <n v="650"/>
    <n v="124"/>
  </r>
  <r>
    <x v="3"/>
    <x v="2"/>
    <x v="9"/>
    <n v="173368"/>
    <n v="501"/>
    <n v="324"/>
    <n v="194101"/>
  </r>
  <r>
    <x v="3"/>
    <x v="2"/>
    <x v="10"/>
    <n v="3758"/>
    <n v="261"/>
    <n v="285"/>
    <n v="4162"/>
  </r>
  <r>
    <x v="3"/>
    <x v="3"/>
    <x v="0"/>
    <n v="154197"/>
    <n v="152"/>
    <n v="93"/>
    <n v="179478"/>
  </r>
  <r>
    <x v="3"/>
    <x v="3"/>
    <x v="1"/>
    <n v="137328"/>
    <n v="220"/>
    <n v="43"/>
    <n v="136062"/>
  </r>
  <r>
    <x v="3"/>
    <x v="3"/>
    <x v="2"/>
    <n v="22499"/>
    <n v="1079"/>
    <n v="895"/>
    <n v="21388"/>
  </r>
  <r>
    <x v="3"/>
    <x v="3"/>
    <x v="3"/>
    <n v="35095"/>
    <n v="1160"/>
    <n v="992"/>
    <n v="34055"/>
  </r>
  <r>
    <x v="3"/>
    <x v="3"/>
    <x v="4"/>
    <n v="10727"/>
    <n v="1375"/>
    <n v="1091"/>
    <n v="11351"/>
  </r>
  <r>
    <x v="3"/>
    <x v="3"/>
    <x v="5"/>
    <n v="13660"/>
    <n v="1165"/>
    <n v="956"/>
    <n v="13162"/>
  </r>
  <r>
    <x v="3"/>
    <x v="3"/>
    <x v="6"/>
    <n v="10339"/>
    <n v="585"/>
    <n v="548"/>
    <n v="11932"/>
  </r>
  <r>
    <x v="3"/>
    <x v="3"/>
    <x v="7"/>
    <n v="11462"/>
    <n v="787"/>
    <n v="645"/>
    <n v="9885"/>
  </r>
  <r>
    <x v="3"/>
    <x v="3"/>
    <x v="8"/>
    <n v="198"/>
    <n v="870"/>
    <n v="700"/>
    <n v="205"/>
  </r>
  <r>
    <x v="3"/>
    <x v="3"/>
    <x v="9"/>
    <n v="142795"/>
    <n v="492"/>
    <n v="461"/>
    <n v="160968"/>
  </r>
  <r>
    <x v="3"/>
    <x v="3"/>
    <x v="10"/>
    <n v="3081"/>
    <n v="272"/>
    <n v="224"/>
    <n v="3082"/>
  </r>
  <r>
    <x v="3"/>
    <x v="4"/>
    <x v="0"/>
    <n v="134910"/>
    <n v="146"/>
    <n v="107"/>
    <n v="144413"/>
  </r>
  <r>
    <x v="3"/>
    <x v="4"/>
    <x v="1"/>
    <n v="120134"/>
    <n v="205"/>
    <n v="193"/>
    <n v="114650"/>
  </r>
  <r>
    <x v="3"/>
    <x v="4"/>
    <x v="2"/>
    <n v="19628"/>
    <n v="1050"/>
    <n v="902"/>
    <n v="21062"/>
  </r>
  <r>
    <x v="3"/>
    <x v="4"/>
    <x v="3"/>
    <n v="30692"/>
    <n v="1100"/>
    <n v="806"/>
    <n v="31879"/>
  </r>
  <r>
    <x v="3"/>
    <x v="4"/>
    <x v="4"/>
    <n v="9441"/>
    <n v="1431"/>
    <n v="1231"/>
    <n v="9462"/>
  </r>
  <r>
    <x v="3"/>
    <x v="4"/>
    <x v="5"/>
    <n v="11939"/>
    <n v="1111"/>
    <n v="795"/>
    <n v="13780"/>
  </r>
  <r>
    <x v="3"/>
    <x v="4"/>
    <x v="6"/>
    <n v="9058"/>
    <n v="574"/>
    <n v="382"/>
    <n v="9720"/>
  </r>
  <r>
    <x v="3"/>
    <x v="4"/>
    <x v="7"/>
    <n v="10022"/>
    <n v="851"/>
    <n v="597"/>
    <n v="10086"/>
  </r>
  <r>
    <x v="3"/>
    <x v="4"/>
    <x v="8"/>
    <n v="28"/>
    <n v="856"/>
    <n v="673"/>
    <n v="29"/>
  </r>
  <r>
    <x v="3"/>
    <x v="4"/>
    <x v="9"/>
    <n v="124920"/>
    <n v="493"/>
    <n v="493"/>
    <n v="104087"/>
  </r>
  <r>
    <x v="3"/>
    <x v="4"/>
    <x v="10"/>
    <n v="2679"/>
    <n v="279"/>
    <n v="247"/>
    <n v="2243"/>
  </r>
  <r>
    <x v="3"/>
    <x v="5"/>
    <x v="0"/>
    <n v="345491"/>
    <n v="149"/>
    <n v="141"/>
    <n v="375328"/>
  </r>
  <r>
    <x v="3"/>
    <x v="5"/>
    <x v="1"/>
    <n v="307656"/>
    <n v="203"/>
    <n v="215"/>
    <n v="283186"/>
  </r>
  <r>
    <x v="3"/>
    <x v="5"/>
    <x v="2"/>
    <n v="50389"/>
    <n v="966"/>
    <n v="650"/>
    <n v="49755"/>
  </r>
  <r>
    <x v="3"/>
    <x v="5"/>
    <x v="3"/>
    <n v="78700"/>
    <n v="1140"/>
    <n v="849"/>
    <n v="80436"/>
  </r>
  <r>
    <x v="3"/>
    <x v="5"/>
    <x v="4"/>
    <n v="24151"/>
    <n v="1554"/>
    <n v="1159"/>
    <n v="26063"/>
  </r>
  <r>
    <x v="3"/>
    <x v="5"/>
    <x v="5"/>
    <n v="30842"/>
    <n v="1167"/>
    <n v="953"/>
    <n v="30523"/>
  </r>
  <r>
    <x v="3"/>
    <x v="5"/>
    <x v="6"/>
    <n v="23153"/>
    <n v="562"/>
    <n v="459"/>
    <n v="23933"/>
  </r>
  <r>
    <x v="3"/>
    <x v="5"/>
    <x v="7"/>
    <n v="25572"/>
    <n v="836"/>
    <n v="630"/>
    <n v="23669"/>
  </r>
  <r>
    <x v="3"/>
    <x v="5"/>
    <x v="8"/>
    <n v="353"/>
    <n v="841"/>
    <n v="637"/>
    <n v="296"/>
  </r>
  <r>
    <x v="3"/>
    <x v="5"/>
    <x v="9"/>
    <n v="319905"/>
    <n v="486"/>
    <n v="413"/>
    <n v="348455"/>
  </r>
  <r>
    <x v="3"/>
    <x v="5"/>
    <x v="10"/>
    <n v="6923"/>
    <n v="286"/>
    <n v="301"/>
    <n v="7519"/>
  </r>
  <r>
    <x v="3"/>
    <x v="6"/>
    <x v="0"/>
    <n v="121501"/>
    <n v="161"/>
    <n v="173"/>
    <n v="127662"/>
  </r>
  <r>
    <x v="3"/>
    <x v="6"/>
    <x v="1"/>
    <n v="108210"/>
    <n v="218"/>
    <n v="173"/>
    <n v="101019"/>
  </r>
  <r>
    <x v="3"/>
    <x v="6"/>
    <x v="2"/>
    <n v="17700"/>
    <n v="1092"/>
    <n v="901"/>
    <n v="19056"/>
  </r>
  <r>
    <x v="3"/>
    <x v="6"/>
    <x v="3"/>
    <n v="27574"/>
    <n v="1109"/>
    <n v="918"/>
    <n v="24648"/>
  </r>
  <r>
    <x v="3"/>
    <x v="6"/>
    <x v="4"/>
    <n v="8415"/>
    <n v="1483"/>
    <n v="1249"/>
    <n v="7621"/>
  </r>
  <r>
    <x v="3"/>
    <x v="6"/>
    <x v="5"/>
    <n v="10779"/>
    <n v="1179"/>
    <n v="963"/>
    <n v="11013"/>
  </r>
  <r>
    <x v="3"/>
    <x v="6"/>
    <x v="6"/>
    <n v="8155"/>
    <n v="561"/>
    <n v="393"/>
    <n v="7344"/>
  </r>
  <r>
    <x v="3"/>
    <x v="6"/>
    <x v="7"/>
    <n v="9003"/>
    <n v="861"/>
    <n v="732"/>
    <n v="9906"/>
  </r>
  <r>
    <x v="3"/>
    <x v="6"/>
    <x v="8"/>
    <n v="146"/>
    <n v="875"/>
    <n v="720"/>
    <n v="160"/>
  </r>
  <r>
    <x v="3"/>
    <x v="6"/>
    <x v="9"/>
    <n v="112505"/>
    <n v="516"/>
    <n v="474"/>
    <n v="109461"/>
  </r>
  <r>
    <x v="3"/>
    <x v="6"/>
    <x v="10"/>
    <n v="2429"/>
    <n v="261"/>
    <n v="221"/>
    <n v="2331"/>
  </r>
  <r>
    <x v="4"/>
    <x v="0"/>
    <x v="0"/>
    <n v="172716"/>
    <n v="160"/>
    <n v="206"/>
    <n v="165672"/>
  </r>
  <r>
    <x v="4"/>
    <x v="0"/>
    <x v="1"/>
    <n v="149423"/>
    <n v="228"/>
    <n v="242"/>
    <n v="145665"/>
  </r>
  <r>
    <x v="4"/>
    <x v="0"/>
    <x v="2"/>
    <n v="23260"/>
    <n v="1092"/>
    <n v="843"/>
    <n v="22491"/>
  </r>
  <r>
    <x v="4"/>
    <x v="0"/>
    <x v="3"/>
    <n v="36693"/>
    <n v="1071"/>
    <n v="905"/>
    <n v="35381"/>
  </r>
  <r>
    <x v="4"/>
    <x v="0"/>
    <x v="4"/>
    <n v="11062"/>
    <n v="1625"/>
    <n v="1296"/>
    <n v="10582"/>
  </r>
  <r>
    <x v="4"/>
    <x v="0"/>
    <x v="5"/>
    <n v="14919"/>
    <n v="1170"/>
    <n v="982"/>
    <n v="13755"/>
  </r>
  <r>
    <x v="4"/>
    <x v="0"/>
    <x v="6"/>
    <n v="10492"/>
    <n v="610"/>
    <n v="534"/>
    <n v="9478"/>
  </r>
  <r>
    <x v="4"/>
    <x v="0"/>
    <x v="7"/>
    <n v="12562"/>
    <n v="822"/>
    <n v="753"/>
    <n v="13552"/>
  </r>
  <r>
    <x v="4"/>
    <x v="0"/>
    <x v="8"/>
    <n v="164"/>
    <n v="887"/>
    <n v="675"/>
    <n v="162"/>
  </r>
  <r>
    <x v="4"/>
    <x v="0"/>
    <x v="9"/>
    <n v="156898"/>
    <n v="521"/>
    <n v="449"/>
    <n v="157319"/>
  </r>
  <r>
    <x v="4"/>
    <x v="0"/>
    <x v="10"/>
    <n v="3464"/>
    <n v="276"/>
    <n v="167"/>
    <n v="3334"/>
  </r>
  <r>
    <x v="4"/>
    <x v="1"/>
    <x v="0"/>
    <n v="124542"/>
    <n v="168"/>
    <n v="183"/>
    <n v="143836"/>
  </r>
  <r>
    <x v="4"/>
    <x v="1"/>
    <x v="1"/>
    <n v="107743"/>
    <n v="217"/>
    <n v="247"/>
    <n v="97037"/>
  </r>
  <r>
    <x v="4"/>
    <x v="1"/>
    <x v="2"/>
    <n v="16799"/>
    <n v="1063"/>
    <n v="879"/>
    <n v="15945"/>
  </r>
  <r>
    <x v="4"/>
    <x v="1"/>
    <x v="3"/>
    <n v="26409"/>
    <n v="1137"/>
    <n v="853"/>
    <n v="24150"/>
  </r>
  <r>
    <x v="4"/>
    <x v="1"/>
    <x v="4"/>
    <n v="7964"/>
    <n v="1532"/>
    <n v="1146"/>
    <n v="7615"/>
  </r>
  <r>
    <x v="4"/>
    <x v="1"/>
    <x v="5"/>
    <n v="10871"/>
    <n v="1168"/>
    <n v="991"/>
    <n v="11532"/>
  </r>
  <r>
    <x v="4"/>
    <x v="1"/>
    <x v="6"/>
    <n v="7553"/>
    <n v="613"/>
    <n v="518"/>
    <n v="8288"/>
  </r>
  <r>
    <x v="4"/>
    <x v="1"/>
    <x v="7"/>
    <n v="9060"/>
    <n v="808"/>
    <n v="642"/>
    <n v="9203"/>
  </r>
  <r>
    <x v="4"/>
    <x v="1"/>
    <x v="8"/>
    <n v="102"/>
    <n v="876"/>
    <n v="829"/>
    <n v="118"/>
  </r>
  <r>
    <x v="4"/>
    <x v="1"/>
    <x v="9"/>
    <n v="113124"/>
    <n v="555"/>
    <n v="425"/>
    <n v="129415"/>
  </r>
  <r>
    <x v="4"/>
    <x v="1"/>
    <x v="10"/>
    <n v="2500"/>
    <n v="279"/>
    <n v="171"/>
    <n v="2389"/>
  </r>
  <r>
    <x v="4"/>
    <x v="2"/>
    <x v="0"/>
    <n v="196588"/>
    <n v="160"/>
    <n v="182"/>
    <n v="180747"/>
  </r>
  <r>
    <x v="4"/>
    <x v="2"/>
    <x v="1"/>
    <n v="170075"/>
    <n v="229"/>
    <n v="283"/>
    <n v="168353"/>
  </r>
  <r>
    <x v="4"/>
    <x v="2"/>
    <x v="2"/>
    <n v="26446"/>
    <n v="1100"/>
    <n v="835"/>
    <n v="25438"/>
  </r>
  <r>
    <x v="4"/>
    <x v="2"/>
    <x v="3"/>
    <n v="41781"/>
    <n v="1101"/>
    <n v="809"/>
    <n v="47382"/>
  </r>
  <r>
    <x v="4"/>
    <x v="2"/>
    <x v="4"/>
    <n v="12480"/>
    <n v="1536"/>
    <n v="1211"/>
    <n v="12201"/>
  </r>
  <r>
    <x v="4"/>
    <x v="2"/>
    <x v="5"/>
    <n v="17017"/>
    <n v="1237"/>
    <n v="892"/>
    <n v="17044"/>
  </r>
  <r>
    <x v="4"/>
    <x v="2"/>
    <x v="6"/>
    <n v="11905"/>
    <n v="617"/>
    <n v="504"/>
    <n v="14022"/>
  </r>
  <r>
    <x v="4"/>
    <x v="2"/>
    <x v="7"/>
    <n v="14279"/>
    <n v="820"/>
    <n v="684"/>
    <n v="17546"/>
  </r>
  <r>
    <x v="4"/>
    <x v="2"/>
    <x v="8"/>
    <n v="189"/>
    <n v="938"/>
    <n v="803"/>
    <n v="180"/>
  </r>
  <r>
    <x v="4"/>
    <x v="2"/>
    <x v="9"/>
    <n v="178588"/>
    <n v="550"/>
    <n v="461"/>
    <n v="161122"/>
  </r>
  <r>
    <x v="4"/>
    <x v="2"/>
    <x v="10"/>
    <n v="3942"/>
    <n v="285"/>
    <n v="256"/>
    <n v="3867"/>
  </r>
  <r>
    <x v="4"/>
    <x v="3"/>
    <x v="0"/>
    <n v="161926"/>
    <n v="157"/>
    <n v="48"/>
    <n v="173468"/>
  </r>
  <r>
    <x v="4"/>
    <x v="3"/>
    <x v="1"/>
    <n v="140089"/>
    <n v="231"/>
    <n v="116"/>
    <n v="140578"/>
  </r>
  <r>
    <x v="4"/>
    <x v="3"/>
    <x v="2"/>
    <n v="21780"/>
    <n v="1094"/>
    <n v="889"/>
    <n v="23022"/>
  </r>
  <r>
    <x v="4"/>
    <x v="3"/>
    <x v="3"/>
    <n v="34418"/>
    <n v="1104"/>
    <n v="833"/>
    <n v="34332"/>
  </r>
  <r>
    <x v="4"/>
    <x v="3"/>
    <x v="4"/>
    <n v="10398"/>
    <n v="1506"/>
    <n v="1208"/>
    <n v="10400"/>
  </r>
  <r>
    <x v="4"/>
    <x v="3"/>
    <x v="5"/>
    <n v="14076"/>
    <n v="1206"/>
    <n v="878"/>
    <n v="13714"/>
  </r>
  <r>
    <x v="4"/>
    <x v="3"/>
    <x v="6"/>
    <n v="9813"/>
    <n v="582"/>
    <n v="393"/>
    <n v="10053"/>
  </r>
  <r>
    <x v="4"/>
    <x v="3"/>
    <x v="7"/>
    <n v="11808"/>
    <n v="842"/>
    <n v="786"/>
    <n v="10508"/>
  </r>
  <r>
    <x v="4"/>
    <x v="3"/>
    <x v="8"/>
    <n v="184"/>
    <n v="900"/>
    <n v="678"/>
    <n v="199"/>
  </r>
  <r>
    <x v="4"/>
    <x v="3"/>
    <x v="9"/>
    <n v="147070"/>
    <n v="550"/>
    <n v="491"/>
    <n v="142025"/>
  </r>
  <r>
    <x v="4"/>
    <x v="3"/>
    <x v="10"/>
    <n v="3230"/>
    <n v="280"/>
    <n v="315"/>
    <n v="3076"/>
  </r>
  <r>
    <x v="4"/>
    <x v="4"/>
    <x v="0"/>
    <n v="141664"/>
    <n v="191"/>
    <n v="128"/>
    <n v="127289"/>
  </r>
  <r>
    <x v="4"/>
    <x v="4"/>
    <x v="1"/>
    <n v="122536"/>
    <n v="242"/>
    <n v="215"/>
    <n v="137060"/>
  </r>
  <r>
    <x v="4"/>
    <x v="4"/>
    <x v="2"/>
    <n v="19030"/>
    <n v="1025"/>
    <n v="892"/>
    <n v="16184"/>
  </r>
  <r>
    <x v="4"/>
    <x v="4"/>
    <x v="3"/>
    <n v="30131"/>
    <n v="1136"/>
    <n v="920"/>
    <n v="34326"/>
  </r>
  <r>
    <x v="4"/>
    <x v="4"/>
    <x v="4"/>
    <n v="9061"/>
    <n v="1495"/>
    <n v="1186"/>
    <n v="8596"/>
  </r>
  <r>
    <x v="4"/>
    <x v="4"/>
    <x v="5"/>
    <n v="12226"/>
    <n v="1181"/>
    <n v="965"/>
    <n v="10753"/>
  </r>
  <r>
    <x v="4"/>
    <x v="4"/>
    <x v="6"/>
    <n v="8571"/>
    <n v="616"/>
    <n v="474"/>
    <n v="8717"/>
  </r>
  <r>
    <x v="4"/>
    <x v="4"/>
    <x v="7"/>
    <n v="10255"/>
    <n v="858"/>
    <n v="691"/>
    <n v="8813"/>
  </r>
  <r>
    <x v="4"/>
    <x v="4"/>
    <x v="8"/>
    <n v="169"/>
    <n v="859"/>
    <n v="666"/>
    <n v="161"/>
  </r>
  <r>
    <x v="4"/>
    <x v="4"/>
    <x v="9"/>
    <n v="128672"/>
    <n v="530"/>
    <n v="385"/>
    <n v="126037"/>
  </r>
  <r>
    <x v="4"/>
    <x v="4"/>
    <x v="10"/>
    <n v="2838"/>
    <n v="290"/>
    <n v="295"/>
    <n v="2707"/>
  </r>
  <r>
    <x v="4"/>
    <x v="5"/>
    <x v="0"/>
    <n v="362758"/>
    <n v="161"/>
    <n v="155"/>
    <n v="337717"/>
  </r>
  <r>
    <x v="4"/>
    <x v="5"/>
    <x v="1"/>
    <n v="313836"/>
    <n v="217"/>
    <n v="112"/>
    <n v="316206"/>
  </r>
  <r>
    <x v="4"/>
    <x v="5"/>
    <x v="2"/>
    <n v="48825"/>
    <n v="1032"/>
    <n v="774"/>
    <n v="54086"/>
  </r>
  <r>
    <x v="4"/>
    <x v="5"/>
    <x v="3"/>
    <n v="77104"/>
    <n v="1208"/>
    <n v="917"/>
    <n v="84003"/>
  </r>
  <r>
    <x v="4"/>
    <x v="5"/>
    <x v="4"/>
    <n v="23205"/>
    <n v="1546"/>
    <n v="1280"/>
    <n v="25058"/>
  </r>
  <r>
    <x v="4"/>
    <x v="5"/>
    <x v="5"/>
    <n v="31385"/>
    <n v="1247"/>
    <n v="1025"/>
    <n v="30242"/>
  </r>
  <r>
    <x v="4"/>
    <x v="5"/>
    <x v="6"/>
    <n v="21962"/>
    <n v="577"/>
    <n v="448"/>
    <n v="20562"/>
  </r>
  <r>
    <x v="4"/>
    <x v="5"/>
    <x v="7"/>
    <n v="26295"/>
    <n v="831"/>
    <n v="646"/>
    <n v="26601"/>
  </r>
  <r>
    <x v="4"/>
    <x v="5"/>
    <x v="8"/>
    <n v="408"/>
    <n v="857"/>
    <n v="749"/>
    <n v="414"/>
  </r>
  <r>
    <x v="4"/>
    <x v="5"/>
    <x v="9"/>
    <n v="329495"/>
    <n v="543"/>
    <n v="464"/>
    <n v="314072"/>
  </r>
  <r>
    <x v="4"/>
    <x v="5"/>
    <x v="10"/>
    <n v="7253"/>
    <n v="288"/>
    <n v="189"/>
    <n v="6432"/>
  </r>
  <r>
    <x v="4"/>
    <x v="6"/>
    <x v="0"/>
    <n v="127602"/>
    <n v="168"/>
    <n v="91"/>
    <n v="140419"/>
  </r>
  <r>
    <x v="4"/>
    <x v="6"/>
    <x v="1"/>
    <n v="110381"/>
    <n v="205"/>
    <n v="205"/>
    <n v="133916"/>
  </r>
  <r>
    <x v="4"/>
    <x v="6"/>
    <x v="2"/>
    <n v="17141"/>
    <n v="994"/>
    <n v="814"/>
    <n v="18591"/>
  </r>
  <r>
    <x v="4"/>
    <x v="6"/>
    <x v="3"/>
    <n v="27111"/>
    <n v="1114"/>
    <n v="897"/>
    <n v="25692"/>
  </r>
  <r>
    <x v="4"/>
    <x v="6"/>
    <x v="4"/>
    <n v="8102"/>
    <n v="1461"/>
    <n v="1114"/>
    <n v="8540"/>
  </r>
  <r>
    <x v="4"/>
    <x v="6"/>
    <x v="5"/>
    <n v="11031"/>
    <n v="1105"/>
    <n v="870"/>
    <n v="11166"/>
  </r>
  <r>
    <x v="4"/>
    <x v="6"/>
    <x v="6"/>
    <n v="7716"/>
    <n v="559"/>
    <n v="513"/>
    <n v="8299"/>
  </r>
  <r>
    <x v="4"/>
    <x v="6"/>
    <x v="7"/>
    <n v="9224"/>
    <n v="837"/>
    <n v="604"/>
    <n v="10357"/>
  </r>
  <r>
    <x v="4"/>
    <x v="6"/>
    <x v="8"/>
    <n v="131"/>
    <n v="986"/>
    <n v="818"/>
    <n v="147"/>
  </r>
  <r>
    <x v="4"/>
    <x v="6"/>
    <x v="9"/>
    <n v="115910"/>
    <n v="519"/>
    <n v="477"/>
    <n v="109003"/>
  </r>
  <r>
    <x v="4"/>
    <x v="6"/>
    <x v="10"/>
    <n v="2553"/>
    <n v="279"/>
    <n v="210"/>
    <n v="2054"/>
  </r>
  <r>
    <x v="5"/>
    <x v="0"/>
    <x v="0"/>
    <n v="181388"/>
    <n v="204"/>
    <n v="171"/>
    <n v="215919"/>
  </r>
  <r>
    <x v="5"/>
    <x v="0"/>
    <x v="1"/>
    <n v="152417"/>
    <n v="237"/>
    <n v="196"/>
    <n v="158487"/>
  </r>
  <r>
    <x v="5"/>
    <x v="0"/>
    <x v="2"/>
    <n v="22555"/>
    <n v="1037"/>
    <n v="823"/>
    <n v="23381"/>
  </r>
  <r>
    <x v="5"/>
    <x v="0"/>
    <x v="3"/>
    <n v="35969"/>
    <n v="1137"/>
    <n v="871"/>
    <n v="38551"/>
  </r>
  <r>
    <x v="5"/>
    <x v="0"/>
    <x v="4"/>
    <n v="10603"/>
    <n v="1579"/>
    <n v="1253"/>
    <n v="10177"/>
  </r>
  <r>
    <x v="5"/>
    <x v="0"/>
    <x v="5"/>
    <n v="15305"/>
    <n v="1236"/>
    <n v="945"/>
    <n v="17079"/>
  </r>
  <r>
    <x v="5"/>
    <x v="0"/>
    <x v="6"/>
    <n v="9979"/>
    <n v="618"/>
    <n v="584"/>
    <n v="10757"/>
  </r>
  <r>
    <x v="5"/>
    <x v="0"/>
    <x v="7"/>
    <n v="12908"/>
    <n v="863"/>
    <n v="756"/>
    <n v="14177"/>
  </r>
  <r>
    <x v="5"/>
    <x v="0"/>
    <x v="8"/>
    <n v="106"/>
    <n v="886"/>
    <n v="671"/>
    <n v="122"/>
  </r>
  <r>
    <x v="5"/>
    <x v="0"/>
    <x v="9"/>
    <n v="161596"/>
    <n v="571"/>
    <n v="446"/>
    <n v="168147"/>
  </r>
  <r>
    <x v="5"/>
    <x v="0"/>
    <x v="10"/>
    <n v="3643"/>
    <n v="310"/>
    <n v="236"/>
    <n v="3959"/>
  </r>
  <r>
    <x v="5"/>
    <x v="1"/>
    <x v="0"/>
    <n v="130769"/>
    <n v="185"/>
    <n v="120"/>
    <n v="137649"/>
  </r>
  <r>
    <x v="5"/>
    <x v="1"/>
    <x v="1"/>
    <n v="109901"/>
    <n v="236"/>
    <n v="107"/>
    <n v="121895"/>
  </r>
  <r>
    <x v="5"/>
    <x v="1"/>
    <x v="2"/>
    <n v="16242"/>
    <n v="1060"/>
    <n v="805"/>
    <n v="18269"/>
  </r>
  <r>
    <x v="5"/>
    <x v="1"/>
    <x v="3"/>
    <n v="25921"/>
    <n v="1168"/>
    <n v="1024"/>
    <n v="23804"/>
  </r>
  <r>
    <x v="5"/>
    <x v="1"/>
    <x v="4"/>
    <n v="7641"/>
    <n v="1576"/>
    <n v="1215"/>
    <n v="8455"/>
  </r>
  <r>
    <x v="5"/>
    <x v="1"/>
    <x v="5"/>
    <n v="11019"/>
    <n v="1265"/>
    <n v="946"/>
    <n v="11516"/>
  </r>
  <r>
    <x v="5"/>
    <x v="1"/>
    <x v="6"/>
    <n v="7181"/>
    <n v="620"/>
    <n v="424"/>
    <n v="7070"/>
  </r>
  <r>
    <x v="5"/>
    <x v="1"/>
    <x v="7"/>
    <n v="9329"/>
    <n v="825"/>
    <n v="684"/>
    <n v="7430"/>
  </r>
  <r>
    <x v="5"/>
    <x v="1"/>
    <x v="8"/>
    <n v="146"/>
    <n v="953"/>
    <n v="839"/>
    <n v="133"/>
  </r>
  <r>
    <x v="5"/>
    <x v="1"/>
    <x v="9"/>
    <n v="116523"/>
    <n v="568"/>
    <n v="442"/>
    <n v="130041"/>
  </r>
  <r>
    <x v="5"/>
    <x v="1"/>
    <x v="10"/>
    <n v="2607"/>
    <n v="286"/>
    <n v="272"/>
    <n v="2620"/>
  </r>
  <r>
    <x v="5"/>
    <x v="2"/>
    <x v="0"/>
    <n v="206441"/>
    <n v="173"/>
    <n v="125"/>
    <n v="205253"/>
  </r>
  <r>
    <x v="5"/>
    <x v="2"/>
    <x v="1"/>
    <n v="173478"/>
    <n v="259"/>
    <n v="252"/>
    <n v="153020"/>
  </r>
  <r>
    <x v="5"/>
    <x v="2"/>
    <x v="2"/>
    <n v="25663"/>
    <n v="1089"/>
    <n v="914"/>
    <n v="26159"/>
  </r>
  <r>
    <x v="5"/>
    <x v="2"/>
    <x v="3"/>
    <n v="40922"/>
    <n v="1171"/>
    <n v="876"/>
    <n v="41961"/>
  </r>
  <r>
    <x v="5"/>
    <x v="2"/>
    <x v="4"/>
    <n v="12143"/>
    <n v="1562"/>
    <n v="1195"/>
    <n v="10535"/>
  </r>
  <r>
    <x v="5"/>
    <x v="2"/>
    <x v="5"/>
    <n v="17379"/>
    <n v="1161"/>
    <n v="970"/>
    <n v="15724"/>
  </r>
  <r>
    <x v="5"/>
    <x v="2"/>
    <x v="6"/>
    <n v="11331"/>
    <n v="575"/>
    <n v="551"/>
    <n v="12883"/>
  </r>
  <r>
    <x v="5"/>
    <x v="2"/>
    <x v="7"/>
    <n v="14688"/>
    <n v="849"/>
    <n v="714"/>
    <n v="15444"/>
  </r>
  <r>
    <x v="5"/>
    <x v="2"/>
    <x v="8"/>
    <n v="260"/>
    <n v="898"/>
    <n v="640"/>
    <n v="265"/>
  </r>
  <r>
    <x v="5"/>
    <x v="2"/>
    <x v="9"/>
    <n v="183951"/>
    <n v="584"/>
    <n v="495"/>
    <n v="199776"/>
  </r>
  <r>
    <x v="5"/>
    <x v="2"/>
    <x v="10"/>
    <n v="4113"/>
    <n v="307"/>
    <n v="256"/>
    <n v="5147"/>
  </r>
  <r>
    <x v="5"/>
    <x v="3"/>
    <x v="0"/>
    <n v="170032"/>
    <n v="176"/>
    <n v="123"/>
    <n v="182897"/>
  </r>
  <r>
    <x v="5"/>
    <x v="3"/>
    <x v="1"/>
    <n v="142867"/>
    <n v="279"/>
    <n v="192"/>
    <n v="145510"/>
  </r>
  <r>
    <x v="5"/>
    <x v="3"/>
    <x v="2"/>
    <n v="21136"/>
    <n v="1052"/>
    <n v="866"/>
    <n v="21236"/>
  </r>
  <r>
    <x v="5"/>
    <x v="3"/>
    <x v="3"/>
    <n v="33682"/>
    <n v="1121"/>
    <n v="950"/>
    <n v="34548"/>
  </r>
  <r>
    <x v="5"/>
    <x v="3"/>
    <x v="4"/>
    <n v="9914"/>
    <n v="1564"/>
    <n v="1349"/>
    <n v="10642"/>
  </r>
  <r>
    <x v="5"/>
    <x v="3"/>
    <x v="5"/>
    <n v="14259"/>
    <n v="1213"/>
    <n v="1024"/>
    <n v="14276"/>
  </r>
  <r>
    <x v="5"/>
    <x v="3"/>
    <x v="6"/>
    <n v="9369"/>
    <n v="615"/>
    <n v="469"/>
    <n v="9616"/>
  </r>
  <r>
    <x v="5"/>
    <x v="3"/>
    <x v="7"/>
    <n v="12179"/>
    <n v="864"/>
    <n v="699"/>
    <n v="13007"/>
  </r>
  <r>
    <x v="5"/>
    <x v="3"/>
    <x v="8"/>
    <n v="121"/>
    <n v="970"/>
    <n v="823"/>
    <n v="128"/>
  </r>
  <r>
    <x v="5"/>
    <x v="3"/>
    <x v="9"/>
    <n v="151485"/>
    <n v="575"/>
    <n v="580"/>
    <n v="145980"/>
  </r>
  <r>
    <x v="5"/>
    <x v="3"/>
    <x v="10"/>
    <n v="3404"/>
    <n v="296"/>
    <n v="127"/>
    <n v="3137"/>
  </r>
  <r>
    <x v="5"/>
    <x v="4"/>
    <x v="0"/>
    <n v="148725"/>
    <n v="182"/>
    <n v="189"/>
    <n v="155848"/>
  </r>
  <r>
    <x v="5"/>
    <x v="4"/>
    <x v="1"/>
    <n v="124995"/>
    <n v="262"/>
    <n v="254"/>
    <n v="138764"/>
  </r>
  <r>
    <x v="5"/>
    <x v="4"/>
    <x v="2"/>
    <n v="18526"/>
    <n v="1097"/>
    <n v="891"/>
    <n v="17230"/>
  </r>
  <r>
    <x v="5"/>
    <x v="4"/>
    <x v="3"/>
    <n v="29495"/>
    <n v="1125"/>
    <n v="840"/>
    <n v="31563"/>
  </r>
  <r>
    <x v="5"/>
    <x v="4"/>
    <x v="4"/>
    <n v="8621"/>
    <n v="1567"/>
    <n v="1255"/>
    <n v="9155"/>
  </r>
  <r>
    <x v="5"/>
    <x v="4"/>
    <x v="5"/>
    <n v="12509"/>
    <n v="1235"/>
    <n v="1059"/>
    <n v="13251"/>
  </r>
  <r>
    <x v="5"/>
    <x v="4"/>
    <x v="6"/>
    <n v="8155"/>
    <n v="586"/>
    <n v="501"/>
    <n v="8680"/>
  </r>
  <r>
    <x v="5"/>
    <x v="4"/>
    <x v="7"/>
    <n v="10621"/>
    <n v="832"/>
    <n v="758"/>
    <n v="9283"/>
  </r>
  <r>
    <x v="5"/>
    <x v="4"/>
    <x v="8"/>
    <n v="105"/>
    <n v="976"/>
    <n v="790"/>
    <n v="117"/>
  </r>
  <r>
    <x v="5"/>
    <x v="4"/>
    <x v="9"/>
    <n v="132538"/>
    <n v="583"/>
    <n v="473"/>
    <n v="123732"/>
  </r>
  <r>
    <x v="5"/>
    <x v="4"/>
    <x v="10"/>
    <n v="2990"/>
    <n v="300"/>
    <n v="329"/>
    <n v="2688"/>
  </r>
  <r>
    <x v="5"/>
    <x v="5"/>
    <x v="0"/>
    <n v="380896"/>
    <n v="175"/>
    <n v="195"/>
    <n v="411424"/>
  </r>
  <r>
    <x v="5"/>
    <x v="5"/>
    <x v="1"/>
    <n v="320096"/>
    <n v="233"/>
    <n v="155"/>
    <n v="275087"/>
  </r>
  <r>
    <x v="5"/>
    <x v="5"/>
    <x v="2"/>
    <n v="47372"/>
    <n v="1094"/>
    <n v="832"/>
    <n v="52120"/>
  </r>
  <r>
    <x v="5"/>
    <x v="5"/>
    <x v="3"/>
    <n v="75517"/>
    <n v="1115"/>
    <n v="894"/>
    <n v="67645"/>
  </r>
  <r>
    <x v="5"/>
    <x v="5"/>
    <x v="4"/>
    <n v="22257"/>
    <n v="1518"/>
    <n v="1299"/>
    <n v="18835"/>
  </r>
  <r>
    <x v="5"/>
    <x v="5"/>
    <x v="5"/>
    <n v="31955"/>
    <n v="1247"/>
    <n v="951"/>
    <n v="32305"/>
  </r>
  <r>
    <x v="5"/>
    <x v="5"/>
    <x v="6"/>
    <n v="20894"/>
    <n v="582"/>
    <n v="424"/>
    <n v="21730"/>
  </r>
  <r>
    <x v="5"/>
    <x v="5"/>
    <x v="7"/>
    <n v="27196"/>
    <n v="859"/>
    <n v="771"/>
    <n v="32106"/>
  </r>
  <r>
    <x v="5"/>
    <x v="5"/>
    <x v="8"/>
    <n v="337"/>
    <n v="968"/>
    <n v="808"/>
    <n v="354"/>
  </r>
  <r>
    <x v="5"/>
    <x v="5"/>
    <x v="9"/>
    <n v="339386"/>
    <n v="560"/>
    <n v="516"/>
    <n v="341259"/>
  </r>
  <r>
    <x v="5"/>
    <x v="5"/>
    <x v="10"/>
    <n v="7612"/>
    <n v="287"/>
    <n v="283"/>
    <n v="6952"/>
  </r>
  <r>
    <x v="5"/>
    <x v="6"/>
    <x v="0"/>
    <n v="133984"/>
    <n v="211"/>
    <n v="212"/>
    <n v="130131"/>
  </r>
  <r>
    <x v="5"/>
    <x v="6"/>
    <x v="1"/>
    <n v="112562"/>
    <n v="241"/>
    <n v="173"/>
    <n v="106428"/>
  </r>
  <r>
    <x v="5"/>
    <x v="6"/>
    <x v="2"/>
    <n v="16667"/>
    <n v="1135"/>
    <n v="894"/>
    <n v="15884"/>
  </r>
  <r>
    <x v="5"/>
    <x v="6"/>
    <x v="3"/>
    <n v="26644"/>
    <n v="1179"/>
    <n v="876"/>
    <n v="27876"/>
  </r>
  <r>
    <x v="5"/>
    <x v="6"/>
    <x v="4"/>
    <n v="7758"/>
    <n v="1611"/>
    <n v="1307"/>
    <n v="7526"/>
  </r>
  <r>
    <x v="5"/>
    <x v="6"/>
    <x v="5"/>
    <n v="11296"/>
    <n v="1198"/>
    <n v="934"/>
    <n v="10876"/>
  </r>
  <r>
    <x v="5"/>
    <x v="6"/>
    <x v="6"/>
    <n v="7337"/>
    <n v="600"/>
    <n v="479"/>
    <n v="7520"/>
  </r>
  <r>
    <x v="5"/>
    <x v="6"/>
    <x v="7"/>
    <n v="9542"/>
    <n v="854"/>
    <n v="662"/>
    <n v="9347"/>
  </r>
  <r>
    <x v="5"/>
    <x v="6"/>
    <x v="8"/>
    <n v="112"/>
    <n v="917"/>
    <n v="788"/>
    <n v="99"/>
  </r>
  <r>
    <x v="5"/>
    <x v="6"/>
    <x v="9"/>
    <n v="119367"/>
    <n v="562"/>
    <n v="474"/>
    <n v="123267"/>
  </r>
  <r>
    <x v="5"/>
    <x v="6"/>
    <x v="10"/>
    <n v="2690"/>
    <n v="305"/>
    <n v="222"/>
    <n v="2339"/>
  </r>
  <r>
    <x v="6"/>
    <x v="0"/>
    <x v="0"/>
    <n v="190438"/>
    <n v="216"/>
    <n v="133"/>
    <n v="202699"/>
  </r>
  <r>
    <x v="6"/>
    <x v="0"/>
    <x v="1"/>
    <n v="155454"/>
    <n v="277"/>
    <n v="143"/>
    <n v="171962"/>
  </r>
  <r>
    <x v="6"/>
    <x v="0"/>
    <x v="2"/>
    <n v="21863"/>
    <n v="1117"/>
    <n v="994"/>
    <n v="22816"/>
  </r>
  <r>
    <x v="6"/>
    <x v="0"/>
    <x v="3"/>
    <n v="35164"/>
    <n v="1054"/>
    <n v="784"/>
    <n v="36261"/>
  </r>
  <r>
    <x v="6"/>
    <x v="0"/>
    <x v="4"/>
    <n v="10076"/>
    <n v="1583"/>
    <n v="1244"/>
    <n v="10673"/>
  </r>
  <r>
    <x v="6"/>
    <x v="0"/>
    <x v="5"/>
    <n v="15554"/>
    <n v="1361"/>
    <n v="1101"/>
    <n v="14005"/>
  </r>
  <r>
    <x v="6"/>
    <x v="0"/>
    <x v="6"/>
    <n v="9465"/>
    <n v="630"/>
    <n v="525"/>
    <n v="9376"/>
  </r>
  <r>
    <x v="6"/>
    <x v="0"/>
    <x v="7"/>
    <n v="13309"/>
    <n v="896"/>
    <n v="729"/>
    <n v="12046"/>
  </r>
  <r>
    <x v="6"/>
    <x v="0"/>
    <x v="8"/>
    <n v="205"/>
    <n v="931"/>
    <n v="727"/>
    <n v="221"/>
  </r>
  <r>
    <x v="6"/>
    <x v="0"/>
    <x v="9"/>
    <n v="166457"/>
    <n v="604"/>
    <n v="417"/>
    <n v="178921"/>
  </r>
  <r>
    <x v="6"/>
    <x v="0"/>
    <x v="10"/>
    <n v="3809"/>
    <n v="321"/>
    <n v="288"/>
    <n v="4617"/>
  </r>
  <r>
    <x v="6"/>
    <x v="1"/>
    <x v="0"/>
    <n v="137310"/>
    <n v="196"/>
    <n v="209"/>
    <n v="114565"/>
  </r>
  <r>
    <x v="6"/>
    <x v="1"/>
    <x v="1"/>
    <n v="112080"/>
    <n v="284"/>
    <n v="212"/>
    <n v="121488"/>
  </r>
  <r>
    <x v="6"/>
    <x v="1"/>
    <x v="2"/>
    <n v="15725"/>
    <n v="1115"/>
    <n v="816"/>
    <n v="13873"/>
  </r>
  <r>
    <x v="6"/>
    <x v="1"/>
    <x v="3"/>
    <n v="25464"/>
    <n v="1241"/>
    <n v="980"/>
    <n v="26550"/>
  </r>
  <r>
    <x v="6"/>
    <x v="1"/>
    <x v="4"/>
    <n v="7299"/>
    <n v="1701"/>
    <n v="1423"/>
    <n v="7664"/>
  </r>
  <r>
    <x v="6"/>
    <x v="1"/>
    <x v="5"/>
    <n v="11214"/>
    <n v="1285"/>
    <n v="1067"/>
    <n v="13052"/>
  </r>
  <r>
    <x v="6"/>
    <x v="1"/>
    <x v="6"/>
    <n v="6820"/>
    <n v="632"/>
    <n v="519"/>
    <n v="7704"/>
  </r>
  <r>
    <x v="6"/>
    <x v="1"/>
    <x v="7"/>
    <n v="9594"/>
    <n v="894"/>
    <n v="718"/>
    <n v="7445"/>
  </r>
  <r>
    <x v="6"/>
    <x v="1"/>
    <x v="8"/>
    <n v="179"/>
    <n v="978"/>
    <n v="782"/>
    <n v="166"/>
  </r>
  <r>
    <x v="6"/>
    <x v="1"/>
    <x v="9"/>
    <n v="120016"/>
    <n v="624"/>
    <n v="407"/>
    <n v="126404"/>
  </r>
  <r>
    <x v="6"/>
    <x v="1"/>
    <x v="10"/>
    <n v="2745"/>
    <n v="307"/>
    <n v="271"/>
    <n v="2708"/>
  </r>
  <r>
    <x v="6"/>
    <x v="2"/>
    <x v="0"/>
    <n v="216762"/>
    <n v="198"/>
    <n v="176"/>
    <n v="220782"/>
  </r>
  <r>
    <x v="6"/>
    <x v="2"/>
    <x v="1"/>
    <n v="176957"/>
    <n v="263"/>
    <n v="249"/>
    <n v="184338"/>
  </r>
  <r>
    <x v="6"/>
    <x v="2"/>
    <x v="2"/>
    <n v="24898"/>
    <n v="1123"/>
    <n v="869"/>
    <n v="24549"/>
  </r>
  <r>
    <x v="6"/>
    <x v="2"/>
    <x v="3"/>
    <n v="40162"/>
    <n v="1100"/>
    <n v="897"/>
    <n v="43812"/>
  </r>
  <r>
    <x v="6"/>
    <x v="2"/>
    <x v="4"/>
    <n v="11590"/>
    <n v="1605"/>
    <n v="1312"/>
    <n v="13568"/>
  </r>
  <r>
    <x v="6"/>
    <x v="2"/>
    <x v="5"/>
    <n v="17691"/>
    <n v="1334"/>
    <n v="1085"/>
    <n v="17319"/>
  </r>
  <r>
    <x v="6"/>
    <x v="2"/>
    <x v="6"/>
    <n v="10737"/>
    <n v="608"/>
    <n v="493"/>
    <n v="9424"/>
  </r>
  <r>
    <x v="6"/>
    <x v="2"/>
    <x v="7"/>
    <n v="15187"/>
    <n v="904"/>
    <n v="729"/>
    <n v="17247"/>
  </r>
  <r>
    <x v="6"/>
    <x v="2"/>
    <x v="8"/>
    <n v="209"/>
    <n v="982"/>
    <n v="816"/>
    <n v="187"/>
  </r>
  <r>
    <x v="6"/>
    <x v="2"/>
    <x v="9"/>
    <n v="189468"/>
    <n v="613"/>
    <n v="440"/>
    <n v="172554"/>
  </r>
  <r>
    <x v="6"/>
    <x v="2"/>
    <x v="10"/>
    <n v="4332"/>
    <n v="321"/>
    <n v="286"/>
    <n v="3447"/>
  </r>
  <r>
    <x v="6"/>
    <x v="3"/>
    <x v="0"/>
    <n v="178512"/>
    <n v="199"/>
    <n v="110"/>
    <n v="166226"/>
  </r>
  <r>
    <x v="6"/>
    <x v="3"/>
    <x v="1"/>
    <n v="145730"/>
    <n v="265"/>
    <n v="115"/>
    <n v="138461"/>
  </r>
  <r>
    <x v="6"/>
    <x v="3"/>
    <x v="2"/>
    <n v="20510"/>
    <n v="1096"/>
    <n v="933"/>
    <n v="19866"/>
  </r>
  <r>
    <x v="6"/>
    <x v="3"/>
    <x v="3"/>
    <n v="33049"/>
    <n v="1090"/>
    <n v="791"/>
    <n v="31495"/>
  </r>
  <r>
    <x v="6"/>
    <x v="3"/>
    <x v="4"/>
    <n v="9610"/>
    <n v="1630"/>
    <n v="1260"/>
    <n v="9696"/>
  </r>
  <r>
    <x v="6"/>
    <x v="3"/>
    <x v="5"/>
    <n v="14532"/>
    <n v="1298"/>
    <n v="979"/>
    <n v="15572"/>
  </r>
  <r>
    <x v="6"/>
    <x v="3"/>
    <x v="6"/>
    <n v="8877"/>
    <n v="599"/>
    <n v="460"/>
    <n v="8794"/>
  </r>
  <r>
    <x v="6"/>
    <x v="3"/>
    <x v="7"/>
    <n v="12491"/>
    <n v="864"/>
    <n v="683"/>
    <n v="11397"/>
  </r>
  <r>
    <x v="6"/>
    <x v="3"/>
    <x v="8"/>
    <n v="123"/>
    <n v="978"/>
    <n v="777"/>
    <n v="132"/>
  </r>
  <r>
    <x v="6"/>
    <x v="3"/>
    <x v="9"/>
    <n v="156024"/>
    <n v="612"/>
    <n v="522"/>
    <n v="171736"/>
  </r>
  <r>
    <x v="6"/>
    <x v="3"/>
    <x v="10"/>
    <n v="3571"/>
    <n v="310"/>
    <n v="262"/>
    <n v="2855"/>
  </r>
  <r>
    <x v="6"/>
    <x v="4"/>
    <x v="0"/>
    <n v="156157"/>
    <n v="207"/>
    <n v="98"/>
    <n v="142548"/>
  </r>
  <r>
    <x v="6"/>
    <x v="4"/>
    <x v="1"/>
    <n v="127496"/>
    <n v="284"/>
    <n v="278"/>
    <n v="119335"/>
  </r>
  <r>
    <x v="6"/>
    <x v="4"/>
    <x v="2"/>
    <n v="17944"/>
    <n v="1092"/>
    <n v="851"/>
    <n v="17856"/>
  </r>
  <r>
    <x v="6"/>
    <x v="4"/>
    <x v="3"/>
    <n v="28919"/>
    <n v="1114"/>
    <n v="878"/>
    <n v="27495"/>
  </r>
  <r>
    <x v="6"/>
    <x v="4"/>
    <x v="4"/>
    <n v="8392"/>
    <n v="1734"/>
    <n v="1363"/>
    <n v="7518"/>
  </r>
  <r>
    <x v="6"/>
    <x v="4"/>
    <x v="5"/>
    <n v="12709"/>
    <n v="1285"/>
    <n v="1039"/>
    <n v="14363"/>
  </r>
  <r>
    <x v="6"/>
    <x v="4"/>
    <x v="6"/>
    <n v="7767"/>
    <n v="606"/>
    <n v="498"/>
    <n v="7447"/>
  </r>
  <r>
    <x v="6"/>
    <x v="4"/>
    <x v="7"/>
    <n v="10977"/>
    <n v="905"/>
    <n v="797"/>
    <n v="12302"/>
  </r>
  <r>
    <x v="6"/>
    <x v="4"/>
    <x v="8"/>
    <n v="144"/>
    <n v="932"/>
    <n v="753"/>
    <n v="159"/>
  </r>
  <r>
    <x v="6"/>
    <x v="4"/>
    <x v="9"/>
    <n v="136510"/>
    <n v="631"/>
    <n v="495"/>
    <n v="146994"/>
  </r>
  <r>
    <x v="6"/>
    <x v="4"/>
    <x v="10"/>
    <n v="3131"/>
    <n v="315"/>
    <n v="293"/>
    <n v="2930"/>
  </r>
  <r>
    <x v="6"/>
    <x v="5"/>
    <x v="0"/>
    <n v="399958"/>
    <n v="218"/>
    <n v="198"/>
    <n v="402092"/>
  </r>
  <r>
    <x v="6"/>
    <x v="5"/>
    <x v="1"/>
    <n v="326498"/>
    <n v="269"/>
    <n v="285"/>
    <n v="307298"/>
  </r>
  <r>
    <x v="6"/>
    <x v="5"/>
    <x v="2"/>
    <n v="45935"/>
    <n v="1147"/>
    <n v="898"/>
    <n v="44682"/>
  </r>
  <r>
    <x v="6"/>
    <x v="5"/>
    <x v="3"/>
    <n v="74025"/>
    <n v="1213"/>
    <n v="1031"/>
    <n v="76196"/>
  </r>
  <r>
    <x v="6"/>
    <x v="5"/>
    <x v="4"/>
    <n v="21321"/>
    <n v="1648"/>
    <n v="1362"/>
    <n v="23749"/>
  </r>
  <r>
    <x v="6"/>
    <x v="5"/>
    <x v="5"/>
    <n v="32632"/>
    <n v="1260"/>
    <n v="998"/>
    <n v="29812"/>
  </r>
  <r>
    <x v="6"/>
    <x v="5"/>
    <x v="6"/>
    <n v="19859"/>
    <n v="606"/>
    <n v="427"/>
    <n v="18864"/>
  </r>
  <r>
    <x v="6"/>
    <x v="5"/>
    <x v="7"/>
    <n v="27964"/>
    <n v="927"/>
    <n v="735"/>
    <n v="24407"/>
  </r>
  <r>
    <x v="6"/>
    <x v="5"/>
    <x v="8"/>
    <n v="401"/>
    <n v="968"/>
    <n v="794"/>
    <n v="359"/>
  </r>
  <r>
    <x v="6"/>
    <x v="5"/>
    <x v="9"/>
    <n v="349588"/>
    <n v="614"/>
    <n v="562"/>
    <n v="331217"/>
  </r>
  <r>
    <x v="6"/>
    <x v="5"/>
    <x v="10"/>
    <n v="8003"/>
    <n v="312"/>
    <n v="212"/>
    <n v="8451"/>
  </r>
  <r>
    <x v="6"/>
    <x v="6"/>
    <x v="0"/>
    <n v="140670"/>
    <n v="197"/>
    <n v="159"/>
    <n v="165278"/>
  </r>
  <r>
    <x v="6"/>
    <x v="6"/>
    <x v="1"/>
    <n v="114832"/>
    <n v="288"/>
    <n v="220"/>
    <n v="124129"/>
  </r>
  <r>
    <x v="6"/>
    <x v="6"/>
    <x v="2"/>
    <n v="16141"/>
    <n v="1065"/>
    <n v="843"/>
    <n v="17497"/>
  </r>
  <r>
    <x v="6"/>
    <x v="6"/>
    <x v="3"/>
    <n v="26038"/>
    <n v="1158"/>
    <n v="913"/>
    <n v="22888"/>
  </r>
  <r>
    <x v="6"/>
    <x v="6"/>
    <x v="4"/>
    <n v="7501"/>
    <n v="1698"/>
    <n v="1408"/>
    <n v="7307"/>
  </r>
  <r>
    <x v="6"/>
    <x v="6"/>
    <x v="5"/>
    <n v="11482"/>
    <n v="1268"/>
    <n v="1056"/>
    <n v="10989"/>
  </r>
  <r>
    <x v="6"/>
    <x v="6"/>
    <x v="6"/>
    <n v="6974"/>
    <n v="641"/>
    <n v="441"/>
    <n v="7236"/>
  </r>
  <r>
    <x v="6"/>
    <x v="6"/>
    <x v="7"/>
    <n v="9818"/>
    <n v="953"/>
    <n v="846"/>
    <n v="8812"/>
  </r>
  <r>
    <x v="6"/>
    <x v="6"/>
    <x v="8"/>
    <n v="118"/>
    <n v="967"/>
    <n v="796"/>
    <n v="132"/>
  </r>
  <r>
    <x v="6"/>
    <x v="6"/>
    <x v="9"/>
    <n v="122953"/>
    <n v="609"/>
    <n v="471"/>
    <n v="123696"/>
  </r>
  <r>
    <x v="6"/>
    <x v="6"/>
    <x v="10"/>
    <n v="2823"/>
    <n v="317"/>
    <n v="256"/>
    <n v="3203"/>
  </r>
  <r>
    <x v="7"/>
    <x v="0"/>
    <x v="0"/>
    <n v="199950"/>
    <n v="214"/>
    <n v="174"/>
    <n v="152771"/>
  </r>
  <r>
    <x v="7"/>
    <x v="0"/>
    <x v="1"/>
    <n v="158580"/>
    <n v="287"/>
    <n v="196"/>
    <n v="151278"/>
  </r>
  <r>
    <x v="7"/>
    <x v="0"/>
    <x v="2"/>
    <n v="21236"/>
    <n v="1133"/>
    <n v="939"/>
    <n v="17346"/>
  </r>
  <r>
    <x v="7"/>
    <x v="0"/>
    <x v="3"/>
    <n v="34545"/>
    <n v="1216"/>
    <n v="979"/>
    <n v="33645"/>
  </r>
  <r>
    <x v="7"/>
    <x v="0"/>
    <x v="4"/>
    <n v="9829"/>
    <n v="1805"/>
    <n v="1449"/>
    <n v="10718"/>
  </r>
  <r>
    <x v="7"/>
    <x v="0"/>
    <x v="5"/>
    <n v="15805"/>
    <n v="1339"/>
    <n v="1004"/>
    <n v="15099"/>
  </r>
  <r>
    <x v="7"/>
    <x v="0"/>
    <x v="6"/>
    <n v="8973"/>
    <n v="658"/>
    <n v="571"/>
    <n v="6358"/>
  </r>
  <r>
    <x v="7"/>
    <x v="0"/>
    <x v="7"/>
    <n v="13742"/>
    <n v="952"/>
    <n v="787"/>
    <n v="13245"/>
  </r>
  <r>
    <x v="7"/>
    <x v="0"/>
    <x v="8"/>
    <n v="218"/>
    <n v="1108"/>
    <n v="920"/>
    <n v="216"/>
  </r>
  <r>
    <x v="7"/>
    <x v="0"/>
    <x v="9"/>
    <n v="171446"/>
    <n v="639"/>
    <n v="528"/>
    <n v="175257"/>
  </r>
  <r>
    <x v="7"/>
    <x v="0"/>
    <x v="10"/>
    <n v="4011"/>
    <n v="342"/>
    <n v="320"/>
    <n v="4045"/>
  </r>
  <r>
    <x v="7"/>
    <x v="1"/>
    <x v="0"/>
    <n v="144160"/>
    <n v="229"/>
    <n v="157"/>
    <n v="146617"/>
  </r>
  <r>
    <x v="7"/>
    <x v="1"/>
    <x v="1"/>
    <n v="114333"/>
    <n v="307"/>
    <n v="265"/>
    <n v="116043"/>
  </r>
  <r>
    <x v="7"/>
    <x v="1"/>
    <x v="2"/>
    <n v="15313"/>
    <n v="1073"/>
    <n v="833"/>
    <n v="13976"/>
  </r>
  <r>
    <x v="7"/>
    <x v="1"/>
    <x v="3"/>
    <n v="24856"/>
    <n v="1165"/>
    <n v="902"/>
    <n v="22093"/>
  </r>
  <r>
    <x v="7"/>
    <x v="1"/>
    <x v="4"/>
    <n v="7076"/>
    <n v="1772"/>
    <n v="1445"/>
    <n v="6834"/>
  </r>
  <r>
    <x v="7"/>
    <x v="1"/>
    <x v="5"/>
    <n v="11424"/>
    <n v="1322"/>
    <n v="1086"/>
    <n v="11057"/>
  </r>
  <r>
    <x v="7"/>
    <x v="1"/>
    <x v="6"/>
    <n v="6502"/>
    <n v="638"/>
    <n v="513"/>
    <n v="6320"/>
  </r>
  <r>
    <x v="7"/>
    <x v="1"/>
    <x v="7"/>
    <n v="9867"/>
    <n v="940"/>
    <n v="732"/>
    <n v="9999"/>
  </r>
  <r>
    <x v="7"/>
    <x v="1"/>
    <x v="8"/>
    <n v="173"/>
    <n v="1027"/>
    <n v="777"/>
    <n v="174"/>
  </r>
  <r>
    <x v="7"/>
    <x v="1"/>
    <x v="9"/>
    <n v="123616"/>
    <n v="638"/>
    <n v="550"/>
    <n v="111717"/>
  </r>
  <r>
    <x v="7"/>
    <x v="1"/>
    <x v="10"/>
    <n v="2868"/>
    <n v="335"/>
    <n v="315"/>
    <n v="3178"/>
  </r>
  <r>
    <x v="7"/>
    <x v="2"/>
    <x v="0"/>
    <n v="227601"/>
    <n v="226"/>
    <n v="193"/>
    <n v="259105"/>
  </r>
  <r>
    <x v="7"/>
    <x v="2"/>
    <x v="1"/>
    <n v="180466"/>
    <n v="305"/>
    <n v="257"/>
    <n v="203622"/>
  </r>
  <r>
    <x v="7"/>
    <x v="2"/>
    <x v="2"/>
    <n v="24160"/>
    <n v="1137"/>
    <n v="958"/>
    <n v="23164"/>
  </r>
  <r>
    <x v="7"/>
    <x v="2"/>
    <x v="3"/>
    <n v="39253"/>
    <n v="1150"/>
    <n v="921"/>
    <n v="42135"/>
  </r>
  <r>
    <x v="7"/>
    <x v="2"/>
    <x v="4"/>
    <n v="11152"/>
    <n v="1785"/>
    <n v="1457"/>
    <n v="11124"/>
  </r>
  <r>
    <x v="7"/>
    <x v="2"/>
    <x v="5"/>
    <n v="17971"/>
    <n v="1275"/>
    <n v="977"/>
    <n v="16030"/>
  </r>
  <r>
    <x v="7"/>
    <x v="2"/>
    <x v="6"/>
    <n v="10215"/>
    <n v="657"/>
    <n v="553"/>
    <n v="10443"/>
  </r>
  <r>
    <x v="7"/>
    <x v="2"/>
    <x v="7"/>
    <n v="15551"/>
    <n v="873"/>
    <n v="707"/>
    <n v="13186"/>
  </r>
  <r>
    <x v="7"/>
    <x v="2"/>
    <x v="8"/>
    <n v="226"/>
    <n v="1022"/>
    <n v="866"/>
    <n v="249"/>
  </r>
  <r>
    <x v="7"/>
    <x v="2"/>
    <x v="9"/>
    <n v="195145"/>
    <n v="664"/>
    <n v="422"/>
    <n v="185437"/>
  </r>
  <r>
    <x v="7"/>
    <x v="2"/>
    <x v="10"/>
    <n v="4545"/>
    <n v="311"/>
    <n v="255"/>
    <n v="4042"/>
  </r>
  <r>
    <x v="7"/>
    <x v="3"/>
    <x v="0"/>
    <n v="187439"/>
    <n v="227"/>
    <n v="256"/>
    <n v="163210"/>
  </r>
  <r>
    <x v="7"/>
    <x v="3"/>
    <x v="1"/>
    <n v="148635"/>
    <n v="306"/>
    <n v="227"/>
    <n v="168177"/>
  </r>
  <r>
    <x v="7"/>
    <x v="3"/>
    <x v="2"/>
    <n v="19881"/>
    <n v="1158"/>
    <n v="941"/>
    <n v="17565"/>
  </r>
  <r>
    <x v="7"/>
    <x v="3"/>
    <x v="3"/>
    <n v="32494"/>
    <n v="1172"/>
    <n v="917"/>
    <n v="36050"/>
  </r>
  <r>
    <x v="7"/>
    <x v="3"/>
    <x v="4"/>
    <n v="9131"/>
    <n v="1854"/>
    <n v="1435"/>
    <n v="7110"/>
  </r>
  <r>
    <x v="7"/>
    <x v="3"/>
    <x v="5"/>
    <n v="14885"/>
    <n v="1333"/>
    <n v="1016"/>
    <n v="12949"/>
  </r>
  <r>
    <x v="7"/>
    <x v="3"/>
    <x v="6"/>
    <n v="8449"/>
    <n v="628"/>
    <n v="502"/>
    <n v="7777"/>
  </r>
  <r>
    <x v="7"/>
    <x v="3"/>
    <x v="7"/>
    <n v="12870"/>
    <n v="880"/>
    <n v="693"/>
    <n v="12359"/>
  </r>
  <r>
    <x v="7"/>
    <x v="3"/>
    <x v="8"/>
    <n v="162"/>
    <n v="1026"/>
    <n v="860"/>
    <n v="157"/>
  </r>
  <r>
    <x v="7"/>
    <x v="3"/>
    <x v="9"/>
    <n v="160706"/>
    <n v="670"/>
    <n v="547"/>
    <n v="172509"/>
  </r>
  <r>
    <x v="7"/>
    <x v="3"/>
    <x v="10"/>
    <n v="3750"/>
    <n v="319"/>
    <n v="158"/>
    <n v="3576"/>
  </r>
  <r>
    <x v="7"/>
    <x v="4"/>
    <x v="0"/>
    <n v="163947"/>
    <n v="224"/>
    <n v="133"/>
    <n v="184534"/>
  </r>
  <r>
    <x v="7"/>
    <x v="4"/>
    <x v="1"/>
    <n v="130049"/>
    <n v="291"/>
    <n v="240"/>
    <n v="131066"/>
  </r>
  <r>
    <x v="7"/>
    <x v="4"/>
    <x v="2"/>
    <n v="17413"/>
    <n v="1134"/>
    <n v="889"/>
    <n v="19430"/>
  </r>
  <r>
    <x v="7"/>
    <x v="4"/>
    <x v="3"/>
    <n v="28279"/>
    <n v="1106"/>
    <n v="850"/>
    <n v="23497"/>
  </r>
  <r>
    <x v="7"/>
    <x v="4"/>
    <x v="4"/>
    <n v="8027"/>
    <n v="1631"/>
    <n v="1228"/>
    <n v="8408"/>
  </r>
  <r>
    <x v="7"/>
    <x v="4"/>
    <x v="5"/>
    <n v="13024"/>
    <n v="1352"/>
    <n v="1134"/>
    <n v="9467"/>
  </r>
  <r>
    <x v="7"/>
    <x v="4"/>
    <x v="6"/>
    <n v="7370"/>
    <n v="642"/>
    <n v="515"/>
    <n v="7486"/>
  </r>
  <r>
    <x v="7"/>
    <x v="4"/>
    <x v="7"/>
    <n v="11252"/>
    <n v="913"/>
    <n v="755"/>
    <n v="12644"/>
  </r>
  <r>
    <x v="7"/>
    <x v="4"/>
    <x v="8"/>
    <n v="124"/>
    <n v="1022"/>
    <n v="809"/>
    <n v="118"/>
  </r>
  <r>
    <x v="7"/>
    <x v="4"/>
    <x v="9"/>
    <n v="140597"/>
    <n v="656"/>
    <n v="548"/>
    <n v="152832"/>
  </r>
  <r>
    <x v="7"/>
    <x v="4"/>
    <x v="10"/>
    <n v="3287"/>
    <n v="321"/>
    <n v="236"/>
    <n v="3378"/>
  </r>
  <r>
    <x v="7"/>
    <x v="5"/>
    <x v="0"/>
    <n v="419961"/>
    <n v="230"/>
    <n v="255"/>
    <n v="328776"/>
  </r>
  <r>
    <x v="7"/>
    <x v="5"/>
    <x v="1"/>
    <n v="333026"/>
    <n v="324"/>
    <n v="303"/>
    <n v="362240"/>
  </r>
  <r>
    <x v="7"/>
    <x v="5"/>
    <x v="2"/>
    <n v="44608"/>
    <n v="1107"/>
    <n v="872"/>
    <n v="46069"/>
  </r>
  <r>
    <x v="7"/>
    <x v="5"/>
    <x v="3"/>
    <n v="72479"/>
    <n v="1127"/>
    <n v="901"/>
    <n v="86579"/>
  </r>
  <r>
    <x v="7"/>
    <x v="5"/>
    <x v="4"/>
    <n v="20476"/>
    <n v="1750"/>
    <n v="1331"/>
    <n v="21364"/>
  </r>
  <r>
    <x v="7"/>
    <x v="5"/>
    <x v="5"/>
    <n v="33337"/>
    <n v="1307"/>
    <n v="1012"/>
    <n v="32296"/>
  </r>
  <r>
    <x v="7"/>
    <x v="5"/>
    <x v="6"/>
    <n v="18848"/>
    <n v="666"/>
    <n v="600"/>
    <n v="18086"/>
  </r>
  <r>
    <x v="7"/>
    <x v="5"/>
    <x v="7"/>
    <n v="28756"/>
    <n v="949"/>
    <n v="751"/>
    <n v="26968"/>
  </r>
  <r>
    <x v="7"/>
    <x v="5"/>
    <x v="8"/>
    <n v="413"/>
    <n v="1021"/>
    <n v="744"/>
    <n v="404"/>
  </r>
  <r>
    <x v="7"/>
    <x v="5"/>
    <x v="9"/>
    <n v="360073"/>
    <n v="647"/>
    <n v="503"/>
    <n v="346223"/>
  </r>
  <r>
    <x v="7"/>
    <x v="5"/>
    <x v="10"/>
    <n v="8415"/>
    <n v="322"/>
    <n v="239"/>
    <n v="8686"/>
  </r>
  <r>
    <x v="7"/>
    <x v="6"/>
    <x v="0"/>
    <n v="147696"/>
    <n v="241"/>
    <n v="271"/>
    <n v="151962"/>
  </r>
  <r>
    <x v="7"/>
    <x v="6"/>
    <x v="1"/>
    <n v="117139"/>
    <n v="309"/>
    <n v="164"/>
    <n v="137486"/>
  </r>
  <r>
    <x v="7"/>
    <x v="6"/>
    <x v="2"/>
    <n v="15679"/>
    <n v="1146"/>
    <n v="878"/>
    <n v="16463"/>
  </r>
  <r>
    <x v="7"/>
    <x v="6"/>
    <x v="3"/>
    <n v="25417"/>
    <n v="1146"/>
    <n v="888"/>
    <n v="20792"/>
  </r>
  <r>
    <x v="7"/>
    <x v="6"/>
    <x v="4"/>
    <n v="7180"/>
    <n v="1744"/>
    <n v="1375"/>
    <n v="8073"/>
  </r>
  <r>
    <x v="7"/>
    <x v="6"/>
    <x v="5"/>
    <n v="11772"/>
    <n v="1325"/>
    <n v="1080"/>
    <n v="11235"/>
  </r>
  <r>
    <x v="7"/>
    <x v="6"/>
    <x v="6"/>
    <n v="6676"/>
    <n v="596"/>
    <n v="504"/>
    <n v="7483"/>
  </r>
  <r>
    <x v="7"/>
    <x v="6"/>
    <x v="7"/>
    <n v="10129"/>
    <n v="905"/>
    <n v="700"/>
    <n v="9877"/>
  </r>
  <r>
    <x v="7"/>
    <x v="6"/>
    <x v="8"/>
    <n v="116"/>
    <n v="1074"/>
    <n v="790"/>
    <n v="105"/>
  </r>
  <r>
    <x v="7"/>
    <x v="6"/>
    <x v="9"/>
    <n v="126642"/>
    <n v="661"/>
    <n v="489"/>
    <n v="115915"/>
  </r>
  <r>
    <x v="7"/>
    <x v="6"/>
    <x v="10"/>
    <n v="2954"/>
    <n v="330"/>
    <n v="364"/>
    <n v="2988"/>
  </r>
  <r>
    <x v="8"/>
    <x v="0"/>
    <x v="0"/>
    <n v="209960"/>
    <n v="239"/>
    <n v="115"/>
    <n v="224668"/>
  </r>
  <r>
    <x v="8"/>
    <x v="0"/>
    <x v="1"/>
    <n v="161743"/>
    <n v="324"/>
    <n v="303"/>
    <n v="154759"/>
  </r>
  <r>
    <x v="8"/>
    <x v="0"/>
    <x v="2"/>
    <n v="20581"/>
    <n v="1139"/>
    <n v="891"/>
    <n v="21235"/>
  </r>
  <r>
    <x v="8"/>
    <x v="0"/>
    <x v="3"/>
    <n v="33768"/>
    <n v="1140"/>
    <n v="951"/>
    <n v="36373"/>
  </r>
  <r>
    <x v="8"/>
    <x v="0"/>
    <x v="4"/>
    <n v="9341"/>
    <n v="1765"/>
    <n v="1436"/>
    <n v="9851"/>
  </r>
  <r>
    <x v="8"/>
    <x v="0"/>
    <x v="5"/>
    <n v="16261"/>
    <n v="1352"/>
    <n v="1110"/>
    <n v="17811"/>
  </r>
  <r>
    <x v="8"/>
    <x v="0"/>
    <x v="6"/>
    <n v="8530"/>
    <n v="668"/>
    <n v="510"/>
    <n v="8978"/>
  </r>
  <r>
    <x v="8"/>
    <x v="0"/>
    <x v="7"/>
    <n v="14140"/>
    <n v="941"/>
    <n v="659"/>
    <n v="12608"/>
  </r>
  <r>
    <x v="8"/>
    <x v="0"/>
    <x v="8"/>
    <n v="197"/>
    <n v="1046"/>
    <n v="853"/>
    <n v="195"/>
  </r>
  <r>
    <x v="8"/>
    <x v="0"/>
    <x v="9"/>
    <n v="176593"/>
    <n v="716"/>
    <n v="605"/>
    <n v="186125"/>
  </r>
  <r>
    <x v="8"/>
    <x v="0"/>
    <x v="10"/>
    <n v="4193"/>
    <n v="337"/>
    <n v="254"/>
    <n v="4331"/>
  </r>
  <r>
    <x v="8"/>
    <x v="1"/>
    <x v="0"/>
    <n v="151406"/>
    <n v="248"/>
    <n v="95"/>
    <n v="139038"/>
  </r>
  <r>
    <x v="8"/>
    <x v="1"/>
    <x v="1"/>
    <n v="116622"/>
    <n v="319"/>
    <n v="174"/>
    <n v="119389"/>
  </r>
  <r>
    <x v="8"/>
    <x v="1"/>
    <x v="2"/>
    <n v="14807"/>
    <n v="1159"/>
    <n v="958"/>
    <n v="15959"/>
  </r>
  <r>
    <x v="8"/>
    <x v="1"/>
    <x v="3"/>
    <n v="24393"/>
    <n v="1187"/>
    <n v="870"/>
    <n v="25209"/>
  </r>
  <r>
    <x v="8"/>
    <x v="1"/>
    <x v="4"/>
    <n v="6797"/>
    <n v="1863"/>
    <n v="1500"/>
    <n v="7406"/>
  </r>
  <r>
    <x v="8"/>
    <x v="1"/>
    <x v="5"/>
    <n v="11651"/>
    <n v="1392"/>
    <n v="1192"/>
    <n v="12856"/>
  </r>
  <r>
    <x v="8"/>
    <x v="1"/>
    <x v="6"/>
    <n v="6152"/>
    <n v="667"/>
    <n v="547"/>
    <n v="5813"/>
  </r>
  <r>
    <x v="8"/>
    <x v="1"/>
    <x v="7"/>
    <n v="10181"/>
    <n v="981"/>
    <n v="713"/>
    <n v="9913"/>
  </r>
  <r>
    <x v="8"/>
    <x v="1"/>
    <x v="8"/>
    <n v="128"/>
    <n v="1047"/>
    <n v="959"/>
    <n v="107"/>
  </r>
  <r>
    <x v="8"/>
    <x v="1"/>
    <x v="9"/>
    <n v="127316"/>
    <n v="694"/>
    <n v="496"/>
    <n v="129711"/>
  </r>
  <r>
    <x v="8"/>
    <x v="1"/>
    <x v="10"/>
    <n v="3033"/>
    <n v="328"/>
    <n v="244"/>
    <n v="2494"/>
  </r>
  <r>
    <x v="8"/>
    <x v="2"/>
    <x v="0"/>
    <n v="238976"/>
    <n v="228"/>
    <n v="70"/>
    <n v="238968"/>
  </r>
  <r>
    <x v="8"/>
    <x v="2"/>
    <x v="1"/>
    <n v="184090"/>
    <n v="324"/>
    <n v="307"/>
    <n v="185215"/>
  </r>
  <r>
    <x v="8"/>
    <x v="2"/>
    <x v="2"/>
    <n v="23424"/>
    <n v="1164"/>
    <n v="942"/>
    <n v="25807"/>
  </r>
  <r>
    <x v="8"/>
    <x v="2"/>
    <x v="3"/>
    <n v="38472"/>
    <n v="1044"/>
    <n v="792"/>
    <n v="34324"/>
  </r>
  <r>
    <x v="8"/>
    <x v="2"/>
    <x v="4"/>
    <n v="10656"/>
    <n v="1873"/>
    <n v="1488"/>
    <n v="11595"/>
  </r>
  <r>
    <x v="8"/>
    <x v="2"/>
    <x v="5"/>
    <n v="18365"/>
    <n v="1388"/>
    <n v="1149"/>
    <n v="18025"/>
  </r>
  <r>
    <x v="8"/>
    <x v="2"/>
    <x v="6"/>
    <n v="9703"/>
    <n v="649"/>
    <n v="503"/>
    <n v="9844"/>
  </r>
  <r>
    <x v="8"/>
    <x v="2"/>
    <x v="7"/>
    <n v="16092"/>
    <n v="907"/>
    <n v="695"/>
    <n v="18039"/>
  </r>
  <r>
    <x v="8"/>
    <x v="2"/>
    <x v="8"/>
    <n v="231"/>
    <n v="1080"/>
    <n v="776"/>
    <n v="234"/>
  </r>
  <r>
    <x v="8"/>
    <x v="2"/>
    <x v="9"/>
    <n v="200991"/>
    <n v="706"/>
    <n v="631"/>
    <n v="225611"/>
  </r>
  <r>
    <x v="8"/>
    <x v="2"/>
    <x v="10"/>
    <n v="4788"/>
    <n v="339"/>
    <n v="206"/>
    <n v="4495"/>
  </r>
  <r>
    <x v="8"/>
    <x v="3"/>
    <x v="0"/>
    <n v="196809"/>
    <n v="241"/>
    <n v="218"/>
    <n v="197337"/>
  </r>
  <r>
    <x v="8"/>
    <x v="3"/>
    <x v="1"/>
    <n v="151621"/>
    <n v="331"/>
    <n v="191"/>
    <n v="134070"/>
  </r>
  <r>
    <x v="8"/>
    <x v="3"/>
    <x v="2"/>
    <n v="19318"/>
    <n v="1130"/>
    <n v="899"/>
    <n v="18512"/>
  </r>
  <r>
    <x v="8"/>
    <x v="3"/>
    <x v="3"/>
    <n v="31766"/>
    <n v="1205"/>
    <n v="966"/>
    <n v="31690"/>
  </r>
  <r>
    <x v="8"/>
    <x v="3"/>
    <x v="4"/>
    <n v="8860"/>
    <n v="1879"/>
    <n v="1489"/>
    <n v="9081"/>
  </r>
  <r>
    <x v="8"/>
    <x v="3"/>
    <x v="5"/>
    <n v="15142"/>
    <n v="1336"/>
    <n v="1064"/>
    <n v="16807"/>
  </r>
  <r>
    <x v="8"/>
    <x v="3"/>
    <x v="6"/>
    <n v="8002"/>
    <n v="657"/>
    <n v="452"/>
    <n v="8829"/>
  </r>
  <r>
    <x v="8"/>
    <x v="3"/>
    <x v="7"/>
    <n v="13259"/>
    <n v="953"/>
    <n v="752"/>
    <n v="12700"/>
  </r>
  <r>
    <x v="8"/>
    <x v="3"/>
    <x v="8"/>
    <n v="199"/>
    <n v="1058"/>
    <n v="803"/>
    <n v="236"/>
  </r>
  <r>
    <x v="8"/>
    <x v="3"/>
    <x v="9"/>
    <n v="165514"/>
    <n v="706"/>
    <n v="451"/>
    <n v="156982"/>
  </r>
  <r>
    <x v="8"/>
    <x v="3"/>
    <x v="10"/>
    <n v="3922"/>
    <n v="344"/>
    <n v="209"/>
    <n v="3862"/>
  </r>
  <r>
    <x v="8"/>
    <x v="4"/>
    <x v="0"/>
    <n v="172189"/>
    <n v="257"/>
    <n v="326"/>
    <n v="172546"/>
  </r>
  <r>
    <x v="8"/>
    <x v="4"/>
    <x v="1"/>
    <n v="132643"/>
    <n v="351"/>
    <n v="272"/>
    <n v="132790"/>
  </r>
  <r>
    <x v="8"/>
    <x v="4"/>
    <x v="2"/>
    <n v="16870"/>
    <n v="1145"/>
    <n v="968"/>
    <n v="16065"/>
  </r>
  <r>
    <x v="8"/>
    <x v="4"/>
    <x v="3"/>
    <n v="27720"/>
    <n v="1200"/>
    <n v="1011"/>
    <n v="21958"/>
  </r>
  <r>
    <x v="8"/>
    <x v="4"/>
    <x v="4"/>
    <n v="7671"/>
    <n v="1797"/>
    <n v="1302"/>
    <n v="7173"/>
  </r>
  <r>
    <x v="8"/>
    <x v="4"/>
    <x v="5"/>
    <n v="13305"/>
    <n v="1412"/>
    <n v="1119"/>
    <n v="14782"/>
  </r>
  <r>
    <x v="8"/>
    <x v="4"/>
    <x v="6"/>
    <n v="6973"/>
    <n v="643"/>
    <n v="515"/>
    <n v="8382"/>
  </r>
  <r>
    <x v="8"/>
    <x v="4"/>
    <x v="7"/>
    <n v="11583"/>
    <n v="940"/>
    <n v="739"/>
    <n v="11304"/>
  </r>
  <r>
    <x v="8"/>
    <x v="4"/>
    <x v="8"/>
    <n v="192"/>
    <n v="1115"/>
    <n v="868"/>
    <n v="201"/>
  </r>
  <r>
    <x v="8"/>
    <x v="4"/>
    <x v="9"/>
    <n v="144823"/>
    <n v="687"/>
    <n v="599"/>
    <n v="127220"/>
  </r>
  <r>
    <x v="8"/>
    <x v="4"/>
    <x v="10"/>
    <n v="3438"/>
    <n v="357"/>
    <n v="300"/>
    <n v="3139"/>
  </r>
  <r>
    <x v="8"/>
    <x v="5"/>
    <x v="0"/>
    <n v="440941"/>
    <n v="260"/>
    <n v="158"/>
    <n v="388871"/>
  </r>
  <r>
    <x v="8"/>
    <x v="5"/>
    <x v="1"/>
    <n v="339690"/>
    <n v="326"/>
    <n v="319"/>
    <n v="346558"/>
  </r>
  <r>
    <x v="8"/>
    <x v="5"/>
    <x v="2"/>
    <n v="43225"/>
    <n v="1149"/>
    <n v="923"/>
    <n v="48623"/>
  </r>
  <r>
    <x v="8"/>
    <x v="5"/>
    <x v="3"/>
    <n v="71144"/>
    <n v="1180"/>
    <n v="1024"/>
    <n v="74206"/>
  </r>
  <r>
    <x v="8"/>
    <x v="5"/>
    <x v="4"/>
    <n v="19585"/>
    <n v="1827"/>
    <n v="1482"/>
    <n v="19300"/>
  </r>
  <r>
    <x v="8"/>
    <x v="5"/>
    <x v="5"/>
    <n v="33966"/>
    <n v="1377"/>
    <n v="1242"/>
    <n v="31408"/>
  </r>
  <r>
    <x v="8"/>
    <x v="5"/>
    <x v="6"/>
    <n v="17893"/>
    <n v="647"/>
    <n v="514"/>
    <n v="17447"/>
  </r>
  <r>
    <x v="8"/>
    <x v="5"/>
    <x v="7"/>
    <n v="29632"/>
    <n v="974"/>
    <n v="727"/>
    <n v="35656"/>
  </r>
  <r>
    <x v="8"/>
    <x v="5"/>
    <x v="8"/>
    <n v="389"/>
    <n v="1060"/>
    <n v="856"/>
    <n v="381"/>
  </r>
  <r>
    <x v="8"/>
    <x v="5"/>
    <x v="9"/>
    <n v="370864"/>
    <n v="704"/>
    <n v="556"/>
    <n v="445763"/>
  </r>
  <r>
    <x v="8"/>
    <x v="5"/>
    <x v="10"/>
    <n v="8827"/>
    <n v="347"/>
    <n v="237"/>
    <n v="8568"/>
  </r>
  <r>
    <x v="8"/>
    <x v="6"/>
    <x v="0"/>
    <n v="155088"/>
    <n v="259"/>
    <n v="173"/>
    <n v="159734"/>
  </r>
  <r>
    <x v="8"/>
    <x v="6"/>
    <x v="1"/>
    <n v="119467"/>
    <n v="342"/>
    <n v="281"/>
    <n v="125546"/>
  </r>
  <r>
    <x v="8"/>
    <x v="6"/>
    <x v="2"/>
    <n v="15175"/>
    <n v="1165"/>
    <n v="923"/>
    <n v="12855"/>
  </r>
  <r>
    <x v="8"/>
    <x v="6"/>
    <x v="3"/>
    <n v="24982"/>
    <n v="1158"/>
    <n v="935"/>
    <n v="26817"/>
  </r>
  <r>
    <x v="8"/>
    <x v="6"/>
    <x v="4"/>
    <n v="6940"/>
    <n v="1877"/>
    <n v="1445"/>
    <n v="8480"/>
  </r>
  <r>
    <x v="8"/>
    <x v="6"/>
    <x v="5"/>
    <n v="11927"/>
    <n v="1447"/>
    <n v="1105"/>
    <n v="11528"/>
  </r>
  <r>
    <x v="8"/>
    <x v="6"/>
    <x v="6"/>
    <n v="6310"/>
    <n v="672"/>
    <n v="545"/>
    <n v="6993"/>
  </r>
  <r>
    <x v="8"/>
    <x v="6"/>
    <x v="7"/>
    <n v="10396"/>
    <n v="972"/>
    <n v="873"/>
    <n v="10347"/>
  </r>
  <r>
    <x v="8"/>
    <x v="6"/>
    <x v="8"/>
    <n v="160"/>
    <n v="1113"/>
    <n v="913"/>
    <n v="153"/>
  </r>
  <r>
    <x v="8"/>
    <x v="6"/>
    <x v="9"/>
    <n v="130434"/>
    <n v="706"/>
    <n v="614"/>
    <n v="115439"/>
  </r>
  <r>
    <x v="8"/>
    <x v="6"/>
    <x v="10"/>
    <n v="3094"/>
    <n v="341"/>
    <n v="265"/>
    <n v="3155"/>
  </r>
  <r>
    <x v="9"/>
    <x v="0"/>
    <x v="0"/>
    <n v="220486"/>
    <n v="274"/>
    <n v="201"/>
    <n v="228740"/>
  </r>
  <r>
    <x v="9"/>
    <x v="0"/>
    <x v="1"/>
    <n v="164971"/>
    <n v="356"/>
    <n v="267"/>
    <n v="180162"/>
  </r>
  <r>
    <x v="9"/>
    <x v="0"/>
    <x v="2"/>
    <n v="19988"/>
    <n v="1209"/>
    <n v="998"/>
    <n v="18767"/>
  </r>
  <r>
    <x v="9"/>
    <x v="0"/>
    <x v="3"/>
    <n v="33137"/>
    <n v="1307"/>
    <n v="968"/>
    <n v="35987"/>
  </r>
  <r>
    <x v="9"/>
    <x v="0"/>
    <x v="4"/>
    <n v="9020"/>
    <n v="1911"/>
    <n v="1531"/>
    <n v="7992"/>
  </r>
  <r>
    <x v="9"/>
    <x v="0"/>
    <x v="5"/>
    <n v="16488"/>
    <n v="1435"/>
    <n v="1173"/>
    <n v="15672"/>
  </r>
  <r>
    <x v="9"/>
    <x v="0"/>
    <x v="6"/>
    <n v="8102"/>
    <n v="686"/>
    <n v="572"/>
    <n v="7500"/>
  </r>
  <r>
    <x v="9"/>
    <x v="0"/>
    <x v="7"/>
    <n v="14552"/>
    <n v="974"/>
    <n v="711"/>
    <n v="12096"/>
  </r>
  <r>
    <x v="9"/>
    <x v="0"/>
    <x v="8"/>
    <n v="208"/>
    <n v="1079"/>
    <n v="833"/>
    <n v="215"/>
  </r>
  <r>
    <x v="9"/>
    <x v="0"/>
    <x v="9"/>
    <n v="181888"/>
    <n v="758"/>
    <n v="630"/>
    <n v="203174"/>
  </r>
  <r>
    <x v="9"/>
    <x v="0"/>
    <x v="10"/>
    <n v="4397"/>
    <n v="370"/>
    <n v="238"/>
    <n v="4090"/>
  </r>
  <r>
    <x v="9"/>
    <x v="1"/>
    <x v="0"/>
    <n v="158963"/>
    <n v="272"/>
    <n v="134"/>
    <n v="146442"/>
  </r>
  <r>
    <x v="9"/>
    <x v="1"/>
    <x v="1"/>
    <n v="118964"/>
    <n v="350"/>
    <n v="251"/>
    <n v="115608"/>
  </r>
  <r>
    <x v="9"/>
    <x v="1"/>
    <x v="2"/>
    <n v="14407"/>
    <n v="1145"/>
    <n v="899"/>
    <n v="14116"/>
  </r>
  <r>
    <x v="9"/>
    <x v="1"/>
    <x v="3"/>
    <n v="23947"/>
    <n v="1270"/>
    <n v="1036"/>
    <n v="23717"/>
  </r>
  <r>
    <x v="9"/>
    <x v="1"/>
    <x v="4"/>
    <n v="6614"/>
    <n v="1932"/>
    <n v="1513"/>
    <n v="6204"/>
  </r>
  <r>
    <x v="9"/>
    <x v="1"/>
    <x v="5"/>
    <n v="11872"/>
    <n v="1465"/>
    <n v="1171"/>
    <n v="12997"/>
  </r>
  <r>
    <x v="9"/>
    <x v="1"/>
    <x v="6"/>
    <n v="5870"/>
    <n v="648"/>
    <n v="515"/>
    <n v="5064"/>
  </r>
  <r>
    <x v="9"/>
    <x v="1"/>
    <x v="7"/>
    <n v="10477"/>
    <n v="967"/>
    <n v="759"/>
    <n v="12009"/>
  </r>
  <r>
    <x v="9"/>
    <x v="1"/>
    <x v="8"/>
    <n v="158"/>
    <n v="1186"/>
    <n v="966"/>
    <n v="153"/>
  </r>
  <r>
    <x v="9"/>
    <x v="1"/>
    <x v="9"/>
    <n v="131155"/>
    <n v="730"/>
    <n v="640"/>
    <n v="124558"/>
  </r>
  <r>
    <x v="9"/>
    <x v="1"/>
    <x v="10"/>
    <n v="3174"/>
    <n v="365"/>
    <n v="282"/>
    <n v="3397"/>
  </r>
  <r>
    <x v="9"/>
    <x v="2"/>
    <x v="0"/>
    <n v="250908"/>
    <n v="263"/>
    <n v="210"/>
    <n v="267078"/>
  </r>
  <r>
    <x v="9"/>
    <x v="2"/>
    <x v="1"/>
    <n v="187780"/>
    <n v="361"/>
    <n v="221"/>
    <n v="214409"/>
  </r>
  <r>
    <x v="9"/>
    <x v="2"/>
    <x v="2"/>
    <n v="22706"/>
    <n v="1178"/>
    <n v="940"/>
    <n v="21584"/>
  </r>
  <r>
    <x v="9"/>
    <x v="2"/>
    <x v="3"/>
    <n v="37801"/>
    <n v="1180"/>
    <n v="1001"/>
    <n v="36608"/>
  </r>
  <r>
    <x v="9"/>
    <x v="2"/>
    <x v="4"/>
    <n v="10288"/>
    <n v="1944"/>
    <n v="1563"/>
    <n v="10211"/>
  </r>
  <r>
    <x v="9"/>
    <x v="2"/>
    <x v="5"/>
    <n v="18729"/>
    <n v="1328"/>
    <n v="993"/>
    <n v="18288"/>
  </r>
  <r>
    <x v="9"/>
    <x v="2"/>
    <x v="6"/>
    <n v="9186"/>
    <n v="684"/>
    <n v="542"/>
    <n v="11004"/>
  </r>
  <r>
    <x v="9"/>
    <x v="2"/>
    <x v="7"/>
    <n v="16544"/>
    <n v="999"/>
    <n v="844"/>
    <n v="17250"/>
  </r>
  <r>
    <x v="9"/>
    <x v="2"/>
    <x v="8"/>
    <n v="225"/>
    <n v="1145"/>
    <n v="937"/>
    <n v="235"/>
  </r>
  <r>
    <x v="9"/>
    <x v="2"/>
    <x v="9"/>
    <n v="207041"/>
    <n v="757"/>
    <n v="616"/>
    <n v="211999"/>
  </r>
  <r>
    <x v="9"/>
    <x v="2"/>
    <x v="10"/>
    <n v="5017"/>
    <n v="356"/>
    <n v="226"/>
    <n v="5539"/>
  </r>
  <r>
    <x v="9"/>
    <x v="3"/>
    <x v="0"/>
    <n v="206664"/>
    <n v="282"/>
    <n v="235"/>
    <n v="207309"/>
  </r>
  <r>
    <x v="9"/>
    <x v="3"/>
    <x v="1"/>
    <n v="154638"/>
    <n v="358"/>
    <n v="379"/>
    <n v="161552"/>
  </r>
  <r>
    <x v="9"/>
    <x v="3"/>
    <x v="2"/>
    <n v="18750"/>
    <n v="1148"/>
    <n v="802"/>
    <n v="22825"/>
  </r>
  <r>
    <x v="9"/>
    <x v="3"/>
    <x v="3"/>
    <n v="31190"/>
    <n v="1149"/>
    <n v="849"/>
    <n v="28027"/>
  </r>
  <r>
    <x v="9"/>
    <x v="3"/>
    <x v="4"/>
    <n v="8529"/>
    <n v="1830"/>
    <n v="1412"/>
    <n v="10312"/>
  </r>
  <r>
    <x v="9"/>
    <x v="3"/>
    <x v="5"/>
    <n v="15504"/>
    <n v="1312"/>
    <n v="905"/>
    <n v="15725"/>
  </r>
  <r>
    <x v="9"/>
    <x v="3"/>
    <x v="6"/>
    <n v="7593"/>
    <n v="677"/>
    <n v="508"/>
    <n v="7674"/>
  </r>
  <r>
    <x v="9"/>
    <x v="3"/>
    <x v="7"/>
    <n v="13685"/>
    <n v="986"/>
    <n v="735"/>
    <n v="13777"/>
  </r>
  <r>
    <x v="9"/>
    <x v="3"/>
    <x v="8"/>
    <n v="268"/>
    <n v="1197"/>
    <n v="943"/>
    <n v="234"/>
  </r>
  <r>
    <x v="9"/>
    <x v="3"/>
    <x v="9"/>
    <n v="170482"/>
    <n v="755"/>
    <n v="589"/>
    <n v="163959"/>
  </r>
  <r>
    <x v="9"/>
    <x v="3"/>
    <x v="10"/>
    <n v="4138"/>
    <n v="384"/>
    <n v="322"/>
    <n v="3473"/>
  </r>
  <r>
    <x v="9"/>
    <x v="4"/>
    <x v="0"/>
    <n v="180789"/>
    <n v="275"/>
    <n v="289"/>
    <n v="188270"/>
  </r>
  <r>
    <x v="9"/>
    <x v="4"/>
    <x v="1"/>
    <n v="135307"/>
    <n v="360"/>
    <n v="226"/>
    <n v="147340"/>
  </r>
  <r>
    <x v="9"/>
    <x v="4"/>
    <x v="2"/>
    <n v="16388"/>
    <n v="1182"/>
    <n v="960"/>
    <n v="15752"/>
  </r>
  <r>
    <x v="9"/>
    <x v="4"/>
    <x v="3"/>
    <n v="27201"/>
    <n v="1161"/>
    <n v="944"/>
    <n v="22605"/>
  </r>
  <r>
    <x v="9"/>
    <x v="4"/>
    <x v="4"/>
    <n v="7388"/>
    <n v="1934"/>
    <n v="1506"/>
    <n v="8978"/>
  </r>
  <r>
    <x v="9"/>
    <x v="4"/>
    <x v="5"/>
    <n v="13520"/>
    <n v="1415"/>
    <n v="1164"/>
    <n v="14967"/>
  </r>
  <r>
    <x v="9"/>
    <x v="4"/>
    <x v="6"/>
    <n v="6644"/>
    <n v="665"/>
    <n v="593"/>
    <n v="7055"/>
  </r>
  <r>
    <x v="9"/>
    <x v="4"/>
    <x v="7"/>
    <n v="11922"/>
    <n v="976"/>
    <n v="792"/>
    <n v="13244"/>
  </r>
  <r>
    <x v="9"/>
    <x v="4"/>
    <x v="8"/>
    <n v="201"/>
    <n v="1160"/>
    <n v="879"/>
    <n v="211"/>
  </r>
  <r>
    <x v="9"/>
    <x v="4"/>
    <x v="9"/>
    <n v="149165"/>
    <n v="734"/>
    <n v="591"/>
    <n v="156395"/>
  </r>
  <r>
    <x v="9"/>
    <x v="4"/>
    <x v="10"/>
    <n v="3595"/>
    <n v="353"/>
    <n v="349"/>
    <n v="3876"/>
  </r>
  <r>
    <x v="9"/>
    <x v="5"/>
    <x v="0"/>
    <n v="462991"/>
    <n v="273"/>
    <n v="258"/>
    <n v="435262"/>
  </r>
  <r>
    <x v="9"/>
    <x v="5"/>
    <x v="1"/>
    <n v="346486"/>
    <n v="373"/>
    <n v="230"/>
    <n v="282749"/>
  </r>
  <r>
    <x v="9"/>
    <x v="5"/>
    <x v="2"/>
    <n v="41866"/>
    <n v="1257"/>
    <n v="1028"/>
    <n v="44831"/>
  </r>
  <r>
    <x v="9"/>
    <x v="5"/>
    <x v="3"/>
    <n v="69670"/>
    <n v="1211"/>
    <n v="1002"/>
    <n v="74837"/>
  </r>
  <r>
    <x v="9"/>
    <x v="5"/>
    <x v="4"/>
    <n v="18985"/>
    <n v="1811"/>
    <n v="1509"/>
    <n v="17501"/>
  </r>
  <r>
    <x v="9"/>
    <x v="5"/>
    <x v="5"/>
    <n v="34643"/>
    <n v="1408"/>
    <n v="1153"/>
    <n v="30532"/>
  </r>
  <r>
    <x v="9"/>
    <x v="5"/>
    <x v="6"/>
    <n v="17012"/>
    <n v="686"/>
    <n v="619"/>
    <n v="15132"/>
  </r>
  <r>
    <x v="9"/>
    <x v="5"/>
    <x v="7"/>
    <n v="30503"/>
    <n v="986"/>
    <n v="800"/>
    <n v="29860"/>
  </r>
  <r>
    <x v="9"/>
    <x v="5"/>
    <x v="8"/>
    <n v="482"/>
    <n v="1123"/>
    <n v="879"/>
    <n v="475"/>
  </r>
  <r>
    <x v="9"/>
    <x v="5"/>
    <x v="9"/>
    <n v="381989"/>
    <n v="748"/>
    <n v="657"/>
    <n v="443447"/>
  </r>
  <r>
    <x v="9"/>
    <x v="5"/>
    <x v="10"/>
    <n v="9270"/>
    <n v="368"/>
    <n v="251"/>
    <n v="8024"/>
  </r>
  <r>
    <x v="9"/>
    <x v="6"/>
    <x v="0"/>
    <n v="162846"/>
    <n v="283"/>
    <n v="217"/>
    <n v="198006"/>
  </r>
  <r>
    <x v="9"/>
    <x v="6"/>
    <x v="1"/>
    <n v="121849"/>
    <n v="365"/>
    <n v="269"/>
    <n v="108356"/>
  </r>
  <r>
    <x v="9"/>
    <x v="6"/>
    <x v="2"/>
    <n v="14756"/>
    <n v="1201"/>
    <n v="939"/>
    <n v="17526"/>
  </r>
  <r>
    <x v="9"/>
    <x v="6"/>
    <x v="3"/>
    <n v="24438"/>
    <n v="1192"/>
    <n v="998"/>
    <n v="21315"/>
  </r>
  <r>
    <x v="9"/>
    <x v="6"/>
    <x v="4"/>
    <n v="6658"/>
    <n v="1832"/>
    <n v="1473"/>
    <n v="6190"/>
  </r>
  <r>
    <x v="9"/>
    <x v="6"/>
    <x v="5"/>
    <n v="12155"/>
    <n v="1444"/>
    <n v="1188"/>
    <n v="12393"/>
  </r>
  <r>
    <x v="9"/>
    <x v="6"/>
    <x v="6"/>
    <n v="5958"/>
    <n v="653"/>
    <n v="507"/>
    <n v="6976"/>
  </r>
  <r>
    <x v="9"/>
    <x v="6"/>
    <x v="7"/>
    <n v="10762"/>
    <n v="984"/>
    <n v="784"/>
    <n v="10836"/>
  </r>
  <r>
    <x v="9"/>
    <x v="6"/>
    <x v="8"/>
    <n v="160"/>
    <n v="1162"/>
    <n v="959"/>
    <n v="131"/>
  </r>
  <r>
    <x v="9"/>
    <x v="6"/>
    <x v="9"/>
    <n v="134373"/>
    <n v="754"/>
    <n v="547"/>
    <n v="155033"/>
  </r>
  <r>
    <x v="9"/>
    <x v="6"/>
    <x v="10"/>
    <n v="3258"/>
    <n v="373"/>
    <n v="321"/>
    <n v="2933"/>
  </r>
  <r>
    <x v="10"/>
    <x v="0"/>
    <x v="0"/>
    <n v="231474"/>
    <n v="297"/>
    <n v="218"/>
    <n v="231814"/>
  </r>
  <r>
    <x v="10"/>
    <x v="0"/>
    <x v="1"/>
    <n v="168264"/>
    <n v="399"/>
    <n v="306"/>
    <n v="154611"/>
  </r>
  <r>
    <x v="10"/>
    <x v="0"/>
    <x v="2"/>
    <n v="19359"/>
    <n v="1204"/>
    <n v="908"/>
    <n v="18468"/>
  </r>
  <r>
    <x v="10"/>
    <x v="0"/>
    <x v="3"/>
    <n v="32457"/>
    <n v="1154"/>
    <n v="858"/>
    <n v="35292"/>
  </r>
  <r>
    <x v="10"/>
    <x v="0"/>
    <x v="4"/>
    <n v="8632"/>
    <n v="1902"/>
    <n v="1441"/>
    <n v="9325"/>
  </r>
  <r>
    <x v="10"/>
    <x v="0"/>
    <x v="5"/>
    <n v="16859"/>
    <n v="1510"/>
    <n v="1244"/>
    <n v="16807"/>
  </r>
  <r>
    <x v="10"/>
    <x v="0"/>
    <x v="6"/>
    <n v="7696"/>
    <n v="693"/>
    <n v="534"/>
    <n v="7853"/>
  </r>
  <r>
    <x v="10"/>
    <x v="0"/>
    <x v="7"/>
    <n v="14963"/>
    <n v="1043"/>
    <n v="885"/>
    <n v="15953"/>
  </r>
  <r>
    <x v="10"/>
    <x v="0"/>
    <x v="8"/>
    <n v="228"/>
    <n v="1138"/>
    <n v="889"/>
    <n v="270"/>
  </r>
  <r>
    <x v="10"/>
    <x v="0"/>
    <x v="9"/>
    <n v="187335"/>
    <n v="805"/>
    <n v="705"/>
    <n v="194880"/>
  </r>
  <r>
    <x v="10"/>
    <x v="0"/>
    <x v="10"/>
    <n v="4628"/>
    <n v="376"/>
    <n v="215"/>
    <n v="4843"/>
  </r>
  <r>
    <x v="10"/>
    <x v="1"/>
    <x v="0"/>
    <n v="166904"/>
    <n v="307"/>
    <n v="194"/>
    <n v="167513"/>
  </r>
  <r>
    <x v="10"/>
    <x v="1"/>
    <x v="1"/>
    <n v="121341"/>
    <n v="405"/>
    <n v="379"/>
    <n v="105211"/>
  </r>
  <r>
    <x v="10"/>
    <x v="1"/>
    <x v="2"/>
    <n v="13962"/>
    <n v="1184"/>
    <n v="1069"/>
    <n v="13679"/>
  </r>
  <r>
    <x v="10"/>
    <x v="1"/>
    <x v="3"/>
    <n v="23463"/>
    <n v="1193"/>
    <n v="1019"/>
    <n v="27574"/>
  </r>
  <r>
    <x v="10"/>
    <x v="1"/>
    <x v="4"/>
    <n v="6247"/>
    <n v="2047"/>
    <n v="1632"/>
    <n v="6179"/>
  </r>
  <r>
    <x v="10"/>
    <x v="1"/>
    <x v="5"/>
    <n v="12164"/>
    <n v="1466"/>
    <n v="1170"/>
    <n v="12549"/>
  </r>
  <r>
    <x v="10"/>
    <x v="1"/>
    <x v="6"/>
    <n v="5515"/>
    <n v="716"/>
    <n v="597"/>
    <n v="5758"/>
  </r>
  <r>
    <x v="10"/>
    <x v="1"/>
    <x v="7"/>
    <n v="10834"/>
    <n v="1001"/>
    <n v="819"/>
    <n v="9743"/>
  </r>
  <r>
    <x v="10"/>
    <x v="1"/>
    <x v="8"/>
    <n v="186"/>
    <n v="1219"/>
    <n v="1010"/>
    <n v="214"/>
  </r>
  <r>
    <x v="10"/>
    <x v="1"/>
    <x v="9"/>
    <n v="135052"/>
    <n v="791"/>
    <n v="519"/>
    <n v="148401"/>
  </r>
  <r>
    <x v="10"/>
    <x v="1"/>
    <x v="10"/>
    <n v="3350"/>
    <n v="384"/>
    <n v="273"/>
    <n v="3145"/>
  </r>
  <r>
    <x v="10"/>
    <x v="2"/>
    <x v="0"/>
    <n v="263445"/>
    <n v="308"/>
    <n v="288"/>
    <n v="207435"/>
  </r>
  <r>
    <x v="10"/>
    <x v="2"/>
    <x v="1"/>
    <n v="191516"/>
    <n v="384"/>
    <n v="303"/>
    <n v="187695"/>
  </r>
  <r>
    <x v="10"/>
    <x v="2"/>
    <x v="2"/>
    <n v="22027"/>
    <n v="1234"/>
    <n v="1002"/>
    <n v="19582"/>
  </r>
  <r>
    <x v="10"/>
    <x v="2"/>
    <x v="3"/>
    <n v="36906"/>
    <n v="1242"/>
    <n v="946"/>
    <n v="35847"/>
  </r>
  <r>
    <x v="10"/>
    <x v="2"/>
    <x v="4"/>
    <n v="9848"/>
    <n v="2030"/>
    <n v="1641"/>
    <n v="9532"/>
  </r>
  <r>
    <x v="10"/>
    <x v="2"/>
    <x v="5"/>
    <n v="19144"/>
    <n v="1535"/>
    <n v="1268"/>
    <n v="21145"/>
  </r>
  <r>
    <x v="10"/>
    <x v="2"/>
    <x v="6"/>
    <n v="8746"/>
    <n v="719"/>
    <n v="631"/>
    <n v="9312"/>
  </r>
  <r>
    <x v="10"/>
    <x v="2"/>
    <x v="7"/>
    <n v="17075"/>
    <n v="989"/>
    <n v="854"/>
    <n v="19144"/>
  </r>
  <r>
    <x v="10"/>
    <x v="2"/>
    <x v="8"/>
    <n v="291"/>
    <n v="1254"/>
    <n v="1020"/>
    <n v="293"/>
  </r>
  <r>
    <x v="10"/>
    <x v="2"/>
    <x v="9"/>
    <n v="213231"/>
    <n v="799"/>
    <n v="699"/>
    <n v="222085"/>
  </r>
  <r>
    <x v="10"/>
    <x v="2"/>
    <x v="10"/>
    <n v="5289"/>
    <n v="384"/>
    <n v="271"/>
    <n v="5353"/>
  </r>
  <r>
    <x v="10"/>
    <x v="3"/>
    <x v="0"/>
    <n v="216988"/>
    <n v="289"/>
    <n v="249"/>
    <n v="154223"/>
  </r>
  <r>
    <x v="10"/>
    <x v="3"/>
    <x v="1"/>
    <n v="157747"/>
    <n v="402"/>
    <n v="358"/>
    <n v="147887"/>
  </r>
  <r>
    <x v="10"/>
    <x v="3"/>
    <x v="2"/>
    <n v="18168"/>
    <n v="1220"/>
    <n v="905"/>
    <n v="17290"/>
  </r>
  <r>
    <x v="10"/>
    <x v="3"/>
    <x v="3"/>
    <n v="30506"/>
    <n v="1217"/>
    <n v="971"/>
    <n v="28971"/>
  </r>
  <r>
    <x v="10"/>
    <x v="3"/>
    <x v="4"/>
    <n v="8029"/>
    <n v="1992"/>
    <n v="1644"/>
    <n v="8300"/>
  </r>
  <r>
    <x v="10"/>
    <x v="3"/>
    <x v="5"/>
    <n v="15829"/>
    <n v="1534"/>
    <n v="1227"/>
    <n v="15228"/>
  </r>
  <r>
    <x v="10"/>
    <x v="3"/>
    <x v="6"/>
    <n v="7204"/>
    <n v="682"/>
    <n v="656"/>
    <n v="7252"/>
  </r>
  <r>
    <x v="10"/>
    <x v="3"/>
    <x v="7"/>
    <n v="14041"/>
    <n v="1037"/>
    <n v="895"/>
    <n v="13614"/>
  </r>
  <r>
    <x v="10"/>
    <x v="3"/>
    <x v="8"/>
    <n v="164"/>
    <n v="1227"/>
    <n v="905"/>
    <n v="151"/>
  </r>
  <r>
    <x v="10"/>
    <x v="3"/>
    <x v="9"/>
    <n v="175612"/>
    <n v="784"/>
    <n v="737"/>
    <n v="172703"/>
  </r>
  <r>
    <x v="10"/>
    <x v="3"/>
    <x v="10"/>
    <n v="4341"/>
    <n v="364"/>
    <n v="289"/>
    <n v="4639"/>
  </r>
  <r>
    <x v="10"/>
    <x v="4"/>
    <x v="0"/>
    <n v="189831"/>
    <n v="298"/>
    <n v="113"/>
    <n v="177129"/>
  </r>
  <r>
    <x v="10"/>
    <x v="4"/>
    <x v="1"/>
    <n v="137996"/>
    <n v="402"/>
    <n v="409"/>
    <n v="131160"/>
  </r>
  <r>
    <x v="10"/>
    <x v="4"/>
    <x v="2"/>
    <n v="15918"/>
    <n v="1164"/>
    <n v="1014"/>
    <n v="17124"/>
  </r>
  <r>
    <x v="10"/>
    <x v="4"/>
    <x v="3"/>
    <n v="26687"/>
    <n v="1144"/>
    <n v="922"/>
    <n v="26908"/>
  </r>
  <r>
    <x v="10"/>
    <x v="4"/>
    <x v="4"/>
    <n v="7074"/>
    <n v="2122"/>
    <n v="1692"/>
    <n v="6803"/>
  </r>
  <r>
    <x v="10"/>
    <x v="4"/>
    <x v="5"/>
    <n v="13775"/>
    <n v="1505"/>
    <n v="1233"/>
    <n v="12437"/>
  </r>
  <r>
    <x v="10"/>
    <x v="4"/>
    <x v="6"/>
    <n v="6304"/>
    <n v="718"/>
    <n v="503"/>
    <n v="7139"/>
  </r>
  <r>
    <x v="10"/>
    <x v="4"/>
    <x v="7"/>
    <n v="12302"/>
    <n v="1041"/>
    <n v="920"/>
    <n v="12103"/>
  </r>
  <r>
    <x v="10"/>
    <x v="4"/>
    <x v="8"/>
    <n v="188"/>
    <n v="1143"/>
    <n v="955"/>
    <n v="190"/>
  </r>
  <r>
    <x v="10"/>
    <x v="4"/>
    <x v="9"/>
    <n v="153638"/>
    <n v="787"/>
    <n v="662"/>
    <n v="156846"/>
  </r>
  <r>
    <x v="10"/>
    <x v="4"/>
    <x v="10"/>
    <n v="3790"/>
    <n v="381"/>
    <n v="307"/>
    <n v="3735"/>
  </r>
  <r>
    <x v="10"/>
    <x v="5"/>
    <x v="0"/>
    <n v="486150"/>
    <n v="308"/>
    <n v="226"/>
    <n v="572797"/>
  </r>
  <r>
    <x v="10"/>
    <x v="5"/>
    <x v="1"/>
    <n v="353415"/>
    <n v="394"/>
    <n v="321"/>
    <n v="415329"/>
  </r>
  <r>
    <x v="10"/>
    <x v="5"/>
    <x v="2"/>
    <n v="40678"/>
    <n v="1219"/>
    <n v="971"/>
    <n v="41097"/>
  </r>
  <r>
    <x v="10"/>
    <x v="5"/>
    <x v="3"/>
    <n v="68245"/>
    <n v="1189"/>
    <n v="893"/>
    <n v="75624"/>
  </r>
  <r>
    <x v="10"/>
    <x v="5"/>
    <x v="4"/>
    <n v="18132"/>
    <n v="2119"/>
    <n v="1761"/>
    <n v="16560"/>
  </r>
  <r>
    <x v="10"/>
    <x v="5"/>
    <x v="5"/>
    <n v="35296"/>
    <n v="1555"/>
    <n v="1338"/>
    <n v="33785"/>
  </r>
  <r>
    <x v="10"/>
    <x v="5"/>
    <x v="6"/>
    <n v="16184"/>
    <n v="699"/>
    <n v="572"/>
    <n v="18195"/>
  </r>
  <r>
    <x v="10"/>
    <x v="5"/>
    <x v="7"/>
    <n v="31511"/>
    <n v="1024"/>
    <n v="877"/>
    <n v="28747"/>
  </r>
  <r>
    <x v="10"/>
    <x v="5"/>
    <x v="8"/>
    <n v="465"/>
    <n v="1215"/>
    <n v="980"/>
    <n v="544"/>
  </r>
  <r>
    <x v="10"/>
    <x v="5"/>
    <x v="9"/>
    <n v="393443"/>
    <n v="809"/>
    <n v="673"/>
    <n v="313379"/>
  </r>
  <r>
    <x v="10"/>
    <x v="5"/>
    <x v="10"/>
    <n v="9729"/>
    <n v="394"/>
    <n v="305"/>
    <n v="8134"/>
  </r>
  <r>
    <x v="10"/>
    <x v="6"/>
    <x v="0"/>
    <n v="171003"/>
    <n v="295"/>
    <n v="284"/>
    <n v="177661"/>
  </r>
  <r>
    <x v="10"/>
    <x v="6"/>
    <x v="1"/>
    <n v="124299"/>
    <n v="399"/>
    <n v="259"/>
    <n v="128167"/>
  </r>
  <r>
    <x v="10"/>
    <x v="6"/>
    <x v="2"/>
    <n v="14326"/>
    <n v="1176"/>
    <n v="918"/>
    <n v="15693"/>
  </r>
  <r>
    <x v="10"/>
    <x v="6"/>
    <x v="3"/>
    <n v="24000"/>
    <n v="1239"/>
    <n v="945"/>
    <n v="25208"/>
  </r>
  <r>
    <x v="10"/>
    <x v="6"/>
    <x v="4"/>
    <n v="6356"/>
    <n v="1970"/>
    <n v="1530"/>
    <n v="6091"/>
  </r>
  <r>
    <x v="10"/>
    <x v="6"/>
    <x v="5"/>
    <n v="12460"/>
    <n v="1470"/>
    <n v="1225"/>
    <n v="11779"/>
  </r>
  <r>
    <x v="10"/>
    <x v="6"/>
    <x v="6"/>
    <n v="5694"/>
    <n v="672"/>
    <n v="587"/>
    <n v="5911"/>
  </r>
  <r>
    <x v="10"/>
    <x v="6"/>
    <x v="7"/>
    <n v="11082"/>
    <n v="1044"/>
    <n v="794"/>
    <n v="11695"/>
  </r>
  <r>
    <x v="10"/>
    <x v="6"/>
    <x v="8"/>
    <n v="187"/>
    <n v="1253"/>
    <n v="1053"/>
    <n v="176"/>
  </r>
  <r>
    <x v="10"/>
    <x v="6"/>
    <x v="9"/>
    <n v="138388"/>
    <n v="811"/>
    <n v="741"/>
    <n v="149893"/>
  </r>
  <r>
    <x v="10"/>
    <x v="6"/>
    <x v="10"/>
    <n v="3418"/>
    <n v="379"/>
    <n v="329"/>
    <n v="3488"/>
  </r>
  <r>
    <x v="11"/>
    <x v="7"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C16" firstHeaderRow="1" firstDataRow="2" firstDataCol="1" rowPageCount="1" colPageCount="1"/>
  <pivotFields count="7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9">
        <item h="1" x="0"/>
        <item h="1" x="1"/>
        <item h="1" x="2"/>
        <item h="1" x="3"/>
        <item h="1" x="4"/>
        <item x="5"/>
        <item h="1" x="6"/>
        <item h="1" x="7"/>
        <item t="default"/>
      </items>
    </pivotField>
    <pivotField axis="axisRow" showAll="0">
      <items count="13">
        <item x="10"/>
        <item x="6"/>
        <item x="2"/>
        <item x="9"/>
        <item x="0"/>
        <item x="4"/>
        <item x="8"/>
        <item x="1"/>
        <item x="3"/>
        <item x="7"/>
        <item x="5"/>
        <item x="11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2">
    <i>
      <x v="5"/>
    </i>
    <i t="grand">
      <x/>
    </i>
  </colItems>
  <pageFields count="1">
    <pageField fld="0" item="10" hier="-1"/>
  </pageFields>
  <dataFields count="1">
    <dataField name="Összeg / Forgalom (kg/év)" fld="3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Kimutatás2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4:C17" firstHeaderRow="1" firstDataRow="2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9">
        <item h="1" x="0"/>
        <item h="1" x="1"/>
        <item h="1" x="2"/>
        <item h="1" x="3"/>
        <item h="1" x="4"/>
        <item x="5"/>
        <item h="1" x="6"/>
        <item h="1" x="7"/>
        <item t="default"/>
      </items>
    </pivotField>
    <pivotField axis="axisPage" multipleItemSelectionAllowed="1" showAll="0">
      <items count="13">
        <item h="1" x="10"/>
        <item h="1" x="6"/>
        <item h="1" x="2"/>
        <item x="9"/>
        <item h="1" x="0"/>
        <item h="1" x="4"/>
        <item h="1" x="8"/>
        <item h="1" x="1"/>
        <item h="1" x="3"/>
        <item h="1" x="7"/>
        <item h="1" x="5"/>
        <item h="1" x="1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2">
    <i>
      <x v="5"/>
    </i>
    <i t="grand">
      <x/>
    </i>
  </colItems>
  <pageFields count="1">
    <pageField fld="2" hier="-1"/>
  </pageFields>
  <dataFields count="1">
    <dataField name="Összeg / Ár (Ft/kg)" fld="4" showDataAs="percent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Kimutatás3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22:C35" firstHeaderRow="1" firstDataRow="2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9">
        <item h="1" x="0"/>
        <item h="1" x="1"/>
        <item h="1" x="2"/>
        <item h="1" x="3"/>
        <item h="1" x="4"/>
        <item x="5"/>
        <item h="1" x="6"/>
        <item h="1" x="7"/>
        <item t="default"/>
      </items>
    </pivotField>
    <pivotField axis="axisPage" showAll="0">
      <items count="13">
        <item x="10"/>
        <item x="6"/>
        <item x="2"/>
        <item x="9"/>
        <item x="0"/>
        <item x="4"/>
        <item x="8"/>
        <item x="1"/>
        <item x="3"/>
        <item x="7"/>
        <item x="5"/>
        <item x="1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2">
    <i>
      <x v="5"/>
    </i>
    <i t="grand">
      <x/>
    </i>
  </colItems>
  <pageFields count="1">
    <pageField fld="2" item="3" hier="-1"/>
  </pageFields>
  <dataFields count="1">
    <dataField name="Összeg / Ár (Ft/kg)" fld="4" showDataAs="percent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Kimutatás4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C16" firstHeaderRow="1" firstDataRow="2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3">
        <item h="1" x="10"/>
        <item h="1" x="6"/>
        <item h="1" x="2"/>
        <item h="1" x="9"/>
        <item h="1" x="0"/>
        <item x="4"/>
        <item h="1" x="8"/>
        <item h="1" x="1"/>
        <item h="1" x="3"/>
        <item h="1" x="7"/>
        <item h="1" x="5"/>
        <item h="1" x="1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5"/>
    </i>
    <i t="grand">
      <x/>
    </i>
  </colItems>
  <pageFields count="1">
    <pageField fld="1" item="4" hier="-1"/>
  </pageFields>
  <dataFields count="1">
    <dataField name="Összeg / Ár (Ft/kg)" fld="4" showDataAs="percent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Kimutatás5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C16" firstHeaderRow="1" firstDataRow="2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3">
        <item h="1" x="10"/>
        <item h="1" x="6"/>
        <item h="1" x="2"/>
        <item h="1" x="9"/>
        <item h="1" x="0"/>
        <item x="4"/>
        <item h="1" x="8"/>
        <item h="1" x="1"/>
        <item h="1" x="3"/>
        <item h="1" x="7"/>
        <item h="1" x="5"/>
        <item h="1" x="1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5"/>
    </i>
    <i t="grand">
      <x/>
    </i>
  </colItems>
  <pageFields count="1">
    <pageField fld="1" item="4" hier="-1"/>
  </pageFields>
  <dataFields count="1">
    <dataField name="Összeg / Ár (Ft/kg)" fld="4" showDataAs="percent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Kimutatás6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C16" firstHeaderRow="1" firstDataRow="2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3">
        <item h="1" x="10"/>
        <item h="1" x="6"/>
        <item h="1" x="2"/>
        <item h="1" x="9"/>
        <item h="1" x="0"/>
        <item h="1" x="4"/>
        <item h="1" x="8"/>
        <item h="1" x="1"/>
        <item h="1" x="3"/>
        <item h="1" x="7"/>
        <item x="5"/>
        <item h="1" x="1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10"/>
    </i>
    <i t="grand">
      <x/>
    </i>
  </colItems>
  <pageFields count="1">
    <pageField fld="1" item="0" hier="-1"/>
  </pageFields>
  <dataFields count="1">
    <dataField name="Összeg / Ár (Ft/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Kimutatás7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C12" firstHeaderRow="1" firstDataRow="2" firstDataCol="1" rowPageCount="1" colPageCount="1"/>
  <pivotFields count="7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3">
        <item h="1" x="10"/>
        <item h="1" x="6"/>
        <item h="1" x="2"/>
        <item h="1" x="9"/>
        <item x="0"/>
        <item h="1" x="4"/>
        <item h="1" x="8"/>
        <item h="1" x="1"/>
        <item h="1" x="3"/>
        <item h="1" x="7"/>
        <item h="1" x="5"/>
        <item h="1" x="1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 v="4"/>
    </i>
    <i t="grand">
      <x/>
    </i>
  </colItems>
  <pageFields count="1">
    <pageField fld="0" item="10" hier="-1"/>
  </pageFields>
  <dataFields count="1">
    <dataField name="Összeg / Önköltség (Ft/kg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Kimutatás8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E13" firstHeaderRow="1" firstDataRow="3" firstDataCol="1" rowPageCount="1" colPageCount="1"/>
  <pivotFields count="7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3">
        <item h="1" x="10"/>
        <item h="1" x="6"/>
        <item h="1" x="2"/>
        <item h="1" x="9"/>
        <item h="1" x="0"/>
        <item h="1" x="4"/>
        <item h="1" x="8"/>
        <item x="1"/>
        <item h="1" x="3"/>
        <item h="1" x="7"/>
        <item h="1" x="5"/>
        <item h="1" x="11"/>
        <item t="default"/>
      </items>
    </pivotField>
    <pivotField dataField="1" showAll="0"/>
    <pivotField dataField="1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2"/>
    <field x="-2"/>
  </colFields>
  <colItems count="4">
    <i>
      <x v="7"/>
      <x/>
    </i>
    <i r="1" i="1">
      <x v="1"/>
    </i>
    <i t="grand">
      <x/>
    </i>
    <i t="grand" i="1">
      <x/>
    </i>
  </colItems>
  <pageFields count="1">
    <pageField fld="0" item="10" hier="-1"/>
  </pageFields>
  <dataFields count="2">
    <dataField name="Összeg / Forgalom (kg/év)" fld="3" baseField="0" baseItem="0"/>
    <dataField name="Összeg / Ár (Ft/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Kimutatás9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G11" firstHeaderRow="1" firstDataRow="3" firstDataCol="1" rowPageCount="1" colPageCount="1"/>
  <pivotFields count="7">
    <pivotField axis="axisCol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3">
        <item h="1" x="10"/>
        <item x="6"/>
        <item x="2"/>
        <item h="1" x="9"/>
        <item h="1" x="0"/>
        <item x="4"/>
        <item h="1" x="8"/>
        <item h="1" x="1"/>
        <item x="3"/>
        <item x="7"/>
        <item h="1" x="5"/>
        <item h="1" x="11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6">
    <i>
      <x v="1"/>
    </i>
    <i>
      <x v="2"/>
    </i>
    <i>
      <x v="5"/>
    </i>
    <i>
      <x v="8"/>
    </i>
    <i>
      <x v="9"/>
    </i>
    <i t="grand">
      <x/>
    </i>
  </rowItems>
  <colFields count="2">
    <field x="-2"/>
    <field x="0"/>
  </colFields>
  <colItems count="6">
    <i>
      <x/>
      <x/>
    </i>
    <i r="1">
      <x v="10"/>
    </i>
    <i i="1">
      <x v="1"/>
      <x/>
    </i>
    <i r="1" i="1">
      <x v="10"/>
    </i>
    <i t="grand">
      <x/>
    </i>
    <i t="grand" i="1">
      <x/>
    </i>
  </colItems>
  <pageFields count="1">
    <pageField fld="1" item="0" hier="-1"/>
  </pageFields>
  <dataFields count="2">
    <dataField name="Összeg / Forgalom (kg/év)" fld="3" baseField="0" baseItem="0"/>
    <dataField name="Összeg / Ár (Ft/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zoomScale="160" zoomScaleNormal="160" workbookViewId="0">
      <selection activeCell="B18" sqref="B18:E23"/>
    </sheetView>
  </sheetViews>
  <sheetFormatPr defaultRowHeight="14.4" x14ac:dyDescent="0.3"/>
  <cols>
    <col min="1" max="1" width="23.33203125" bestFit="1" customWidth="1"/>
    <col min="2" max="2" width="18.77734375" bestFit="1" customWidth="1"/>
    <col min="3" max="3" width="9.6640625" bestFit="1" customWidth="1"/>
    <col min="4" max="4" width="11.21875" bestFit="1" customWidth="1"/>
    <col min="5" max="5" width="18.21875" bestFit="1" customWidth="1"/>
    <col min="6" max="6" width="14.6640625" bestFit="1" customWidth="1"/>
    <col min="7" max="7" width="18.77734375" bestFit="1" customWidth="1"/>
    <col min="8" max="8" width="15.6640625" bestFit="1" customWidth="1"/>
    <col min="9" max="9" width="9.6640625" bestFit="1" customWidth="1"/>
  </cols>
  <sheetData>
    <row r="1" spans="1:3" x14ac:dyDescent="0.3">
      <c r="A1" s="1" t="s">
        <v>0</v>
      </c>
      <c r="B1" s="2">
        <v>2010</v>
      </c>
    </row>
    <row r="3" spans="1:3" x14ac:dyDescent="0.3">
      <c r="A3" s="1" t="s">
        <v>30</v>
      </c>
      <c r="B3" s="1" t="s">
        <v>28</v>
      </c>
    </row>
    <row r="4" spans="1:3" x14ac:dyDescent="0.3">
      <c r="A4" s="1" t="s">
        <v>26</v>
      </c>
      <c r="B4" t="s">
        <v>23</v>
      </c>
      <c r="C4" t="s">
        <v>27</v>
      </c>
    </row>
    <row r="5" spans="1:3" x14ac:dyDescent="0.3">
      <c r="A5" s="2" t="s">
        <v>18</v>
      </c>
      <c r="B5" s="3">
        <v>6.694659135949267E-3</v>
      </c>
      <c r="C5" s="3">
        <v>6.694659135949267E-3</v>
      </c>
    </row>
    <row r="6" spans="1:3" x14ac:dyDescent="0.3">
      <c r="A6" s="2" t="s">
        <v>14</v>
      </c>
      <c r="B6" s="3">
        <v>1.1136433698859383E-2</v>
      </c>
      <c r="C6" s="3">
        <v>1.1136433698859383E-2</v>
      </c>
    </row>
    <row r="7" spans="1:3" x14ac:dyDescent="0.3">
      <c r="A7" s="2" t="s">
        <v>10</v>
      </c>
      <c r="B7" s="3">
        <v>2.7991093055005065E-2</v>
      </c>
      <c r="C7" s="3">
        <v>2.7991093055005065E-2</v>
      </c>
    </row>
    <row r="8" spans="1:3" x14ac:dyDescent="0.3">
      <c r="A8" s="2" t="s">
        <v>17</v>
      </c>
      <c r="B8" s="3">
        <v>0.27073355683269479</v>
      </c>
      <c r="C8" s="3">
        <v>0.27073355683269479</v>
      </c>
    </row>
    <row r="9" spans="1:3" x14ac:dyDescent="0.3">
      <c r="A9" s="2" t="s">
        <v>8</v>
      </c>
      <c r="B9" s="3">
        <v>0.33452652265821115</v>
      </c>
      <c r="C9" s="3">
        <v>0.33452652265821115</v>
      </c>
    </row>
    <row r="10" spans="1:3" x14ac:dyDescent="0.3">
      <c r="A10" s="2" t="s">
        <v>12</v>
      </c>
      <c r="B10" s="3">
        <v>1.2476879376403752E-2</v>
      </c>
      <c r="C10" s="3">
        <v>1.2476879376403752E-2</v>
      </c>
    </row>
    <row r="11" spans="1:3" x14ac:dyDescent="0.3">
      <c r="A11" s="2" t="s">
        <v>16</v>
      </c>
      <c r="B11" s="3">
        <v>3.1997291584093013E-4</v>
      </c>
      <c r="C11" s="3">
        <v>3.1997291584093013E-4</v>
      </c>
    </row>
    <row r="12" spans="1:3" x14ac:dyDescent="0.3">
      <c r="A12" s="2" t="s">
        <v>9</v>
      </c>
      <c r="B12" s="3">
        <v>0.2431897377460695</v>
      </c>
      <c r="C12" s="3">
        <v>0.2431897377460695</v>
      </c>
    </row>
    <row r="13" spans="1:3" x14ac:dyDescent="0.3">
      <c r="A13" s="2" t="s">
        <v>11</v>
      </c>
      <c r="B13" s="3">
        <v>4.6960326110890918E-2</v>
      </c>
      <c r="C13" s="3">
        <v>4.6960326110890918E-2</v>
      </c>
    </row>
    <row r="14" spans="1:3" x14ac:dyDescent="0.3">
      <c r="A14" s="2" t="s">
        <v>15</v>
      </c>
      <c r="B14" s="3">
        <v>2.1683153873254944E-2</v>
      </c>
      <c r="C14" s="3">
        <v>2.1683153873254944E-2</v>
      </c>
    </row>
    <row r="15" spans="1:3" x14ac:dyDescent="0.3">
      <c r="A15" s="2" t="s">
        <v>13</v>
      </c>
      <c r="B15" s="3">
        <v>2.4287664596820364E-2</v>
      </c>
      <c r="C15" s="3">
        <v>2.4287664596820364E-2</v>
      </c>
    </row>
    <row r="16" spans="1:3" x14ac:dyDescent="0.3">
      <c r="A16" s="2" t="s">
        <v>27</v>
      </c>
      <c r="B16" s="3">
        <v>1</v>
      </c>
      <c r="C16" s="3">
        <v>1</v>
      </c>
    </row>
    <row r="17" spans="2:5" ht="15" thickBot="1" x14ac:dyDescent="0.35"/>
    <row r="18" spans="2:5" x14ac:dyDescent="0.3">
      <c r="B18" s="27" t="s">
        <v>31</v>
      </c>
      <c r="C18" s="28"/>
      <c r="D18" s="28"/>
      <c r="E18" s="29"/>
    </row>
    <row r="19" spans="2:5" x14ac:dyDescent="0.3">
      <c r="B19" s="30"/>
      <c r="C19" s="31"/>
      <c r="D19" s="31"/>
      <c r="E19" s="32"/>
    </row>
    <row r="20" spans="2:5" x14ac:dyDescent="0.3">
      <c r="B20" s="30"/>
      <c r="C20" s="31"/>
      <c r="D20" s="31"/>
      <c r="E20" s="32"/>
    </row>
    <row r="21" spans="2:5" x14ac:dyDescent="0.3">
      <c r="B21" s="30"/>
      <c r="C21" s="31"/>
      <c r="D21" s="31"/>
      <c r="E21" s="32"/>
    </row>
    <row r="22" spans="2:5" x14ac:dyDescent="0.3">
      <c r="B22" s="30"/>
      <c r="C22" s="31"/>
      <c r="D22" s="31"/>
      <c r="E22" s="32"/>
    </row>
    <row r="23" spans="2:5" ht="15" thickBot="1" x14ac:dyDescent="0.35">
      <c r="B23" s="33"/>
      <c r="C23" s="34"/>
      <c r="D23" s="34"/>
      <c r="E23" s="35"/>
    </row>
  </sheetData>
  <mergeCells count="1">
    <mergeCell ref="B18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topLeftCell="A13" zoomScale="160" zoomScaleNormal="160" workbookViewId="0">
      <selection activeCell="B34" sqref="B34"/>
    </sheetView>
  </sheetViews>
  <sheetFormatPr defaultRowHeight="14.4" x14ac:dyDescent="0.3"/>
  <cols>
    <col min="1" max="1" width="16.6640625" bestFit="1" customWidth="1"/>
    <col min="2" max="2" width="18.77734375" bestFit="1" customWidth="1"/>
    <col min="3" max="3" width="9.6640625" bestFit="1" customWidth="1"/>
    <col min="4" max="7" width="18.77734375" bestFit="1" customWidth="1"/>
    <col min="8" max="9" width="9.6640625" bestFit="1" customWidth="1"/>
    <col min="10" max="10" width="10.88671875" bestFit="1" customWidth="1"/>
    <col min="11" max="11" width="14.6640625" bestFit="1" customWidth="1"/>
    <col min="12" max="12" width="12.21875" bestFit="1" customWidth="1"/>
    <col min="13" max="13" width="9.6640625" bestFit="1" customWidth="1"/>
  </cols>
  <sheetData>
    <row r="1" spans="1:3" x14ac:dyDescent="0.3">
      <c r="A1" t="s">
        <v>32</v>
      </c>
    </row>
    <row r="2" spans="1:3" x14ac:dyDescent="0.3">
      <c r="A2" s="1" t="s">
        <v>2</v>
      </c>
      <c r="B2" t="s">
        <v>17</v>
      </c>
    </row>
    <row r="4" spans="1:3" x14ac:dyDescent="0.3">
      <c r="A4" s="1" t="s">
        <v>29</v>
      </c>
      <c r="B4" s="1" t="s">
        <v>28</v>
      </c>
    </row>
    <row r="5" spans="1:3" x14ac:dyDescent="0.3">
      <c r="A5" s="1" t="s">
        <v>26</v>
      </c>
      <c r="B5" t="s">
        <v>23</v>
      </c>
      <c r="C5" t="s">
        <v>27</v>
      </c>
    </row>
    <row r="6" spans="1:3" x14ac:dyDescent="0.3">
      <c r="A6" s="2">
        <v>2000</v>
      </c>
      <c r="B6" s="3">
        <v>1</v>
      </c>
      <c r="C6" s="3">
        <v>1</v>
      </c>
    </row>
    <row r="7" spans="1:3" x14ac:dyDescent="0.3">
      <c r="A7" s="2">
        <v>2001</v>
      </c>
      <c r="B7" s="3">
        <v>1.0201511335012594</v>
      </c>
      <c r="C7" s="3">
        <v>1.0201511335012594</v>
      </c>
    </row>
    <row r="8" spans="1:3" x14ac:dyDescent="0.3">
      <c r="A8" s="2">
        <v>2002</v>
      </c>
      <c r="B8" s="3">
        <v>1.1530864197530863</v>
      </c>
      <c r="C8" s="3">
        <v>1.1530864197530863</v>
      </c>
    </row>
    <row r="9" spans="1:3" x14ac:dyDescent="0.3">
      <c r="A9" s="2">
        <v>2003</v>
      </c>
      <c r="B9" s="3">
        <v>1.0406852248394005</v>
      </c>
      <c r="C9" s="3">
        <v>1.0406852248394005</v>
      </c>
    </row>
    <row r="10" spans="1:3" x14ac:dyDescent="0.3">
      <c r="A10" s="2">
        <v>2004</v>
      </c>
      <c r="B10" s="3">
        <v>1.117283950617284</v>
      </c>
      <c r="C10" s="3">
        <v>1.117283950617284</v>
      </c>
    </row>
    <row r="11" spans="1:3" x14ac:dyDescent="0.3">
      <c r="A11" s="2">
        <v>2005</v>
      </c>
      <c r="B11" s="3">
        <v>1.0313075506445673</v>
      </c>
      <c r="C11" s="3">
        <v>1.0313075506445673</v>
      </c>
    </row>
    <row r="12" spans="1:3" x14ac:dyDescent="0.3">
      <c r="A12" s="2">
        <v>2006</v>
      </c>
      <c r="B12" s="3">
        <v>1.0964285714285715</v>
      </c>
      <c r="C12" s="3">
        <v>1.0964285714285715</v>
      </c>
    </row>
    <row r="13" spans="1:3" x14ac:dyDescent="0.3">
      <c r="A13" s="2">
        <v>2007</v>
      </c>
      <c r="B13" s="3">
        <v>1.0537459283387622</v>
      </c>
      <c r="C13" s="3">
        <v>1.0537459283387622</v>
      </c>
    </row>
    <row r="14" spans="1:3" x14ac:dyDescent="0.3">
      <c r="A14" s="2">
        <v>2008</v>
      </c>
      <c r="B14" s="3">
        <v>1.0880989180834622</v>
      </c>
      <c r="C14" s="3">
        <v>1.0880989180834622</v>
      </c>
    </row>
    <row r="15" spans="1:3" x14ac:dyDescent="0.3">
      <c r="A15" s="2">
        <v>2009</v>
      </c>
      <c r="B15" s="3">
        <v>1.0625</v>
      </c>
      <c r="C15" s="3">
        <v>1.0625</v>
      </c>
    </row>
    <row r="16" spans="1:3" x14ac:dyDescent="0.3">
      <c r="A16" s="2">
        <v>2010</v>
      </c>
      <c r="B16" s="3">
        <v>1.0815508021390374</v>
      </c>
      <c r="C16" s="3">
        <v>1.0815508021390374</v>
      </c>
    </row>
    <row r="17" spans="1:3" x14ac:dyDescent="0.3">
      <c r="A17" s="2" t="s">
        <v>27</v>
      </c>
      <c r="B17" s="3"/>
      <c r="C17" s="3"/>
    </row>
    <row r="20" spans="1:3" x14ac:dyDescent="0.3">
      <c r="A20" s="1" t="s">
        <v>2</v>
      </c>
      <c r="B20" t="s">
        <v>17</v>
      </c>
    </row>
    <row r="22" spans="1:3" x14ac:dyDescent="0.3">
      <c r="A22" s="1" t="s">
        <v>29</v>
      </c>
      <c r="B22" s="1" t="s">
        <v>28</v>
      </c>
    </row>
    <row r="23" spans="1:3" x14ac:dyDescent="0.3">
      <c r="A23" s="1" t="s">
        <v>26</v>
      </c>
      <c r="B23" t="s">
        <v>23</v>
      </c>
      <c r="C23" t="s">
        <v>27</v>
      </c>
    </row>
    <row r="24" spans="1:3" x14ac:dyDescent="0.3">
      <c r="A24" s="2">
        <v>2000</v>
      </c>
      <c r="B24" s="3">
        <v>1</v>
      </c>
      <c r="C24" s="3">
        <v>1</v>
      </c>
    </row>
    <row r="25" spans="1:3" x14ac:dyDescent="0.3">
      <c r="A25" s="2">
        <v>2001</v>
      </c>
      <c r="B25" s="3">
        <v>1.0201511335012594</v>
      </c>
      <c r="C25" s="3">
        <v>1.0201511335012594</v>
      </c>
    </row>
    <row r="26" spans="1:3" x14ac:dyDescent="0.3">
      <c r="A26" s="2">
        <v>2002</v>
      </c>
      <c r="B26" s="3">
        <v>1.1763224181360201</v>
      </c>
      <c r="C26" s="3">
        <v>1.1763224181360201</v>
      </c>
    </row>
    <row r="27" spans="1:3" x14ac:dyDescent="0.3">
      <c r="A27" s="2">
        <v>2003</v>
      </c>
      <c r="B27" s="3">
        <v>1.2241813602015112</v>
      </c>
      <c r="C27" s="3">
        <v>1.2241813602015112</v>
      </c>
    </row>
    <row r="28" spans="1:3" x14ac:dyDescent="0.3">
      <c r="A28" s="2">
        <v>2004</v>
      </c>
      <c r="B28" s="3">
        <v>1.3677581863979849</v>
      </c>
      <c r="C28" s="3">
        <v>1.3677581863979849</v>
      </c>
    </row>
    <row r="29" spans="1:3" x14ac:dyDescent="0.3">
      <c r="A29" s="2">
        <v>2005</v>
      </c>
      <c r="B29" s="3">
        <v>1.4105793450881612</v>
      </c>
      <c r="C29" s="3">
        <v>1.4105793450881612</v>
      </c>
    </row>
    <row r="30" spans="1:3" x14ac:dyDescent="0.3">
      <c r="A30" s="2">
        <v>2006</v>
      </c>
      <c r="B30" s="3">
        <v>1.5465994962216625</v>
      </c>
      <c r="C30" s="3">
        <v>1.5465994962216625</v>
      </c>
    </row>
    <row r="31" spans="1:3" x14ac:dyDescent="0.3">
      <c r="A31" s="2">
        <v>2007</v>
      </c>
      <c r="B31" s="3">
        <v>1.6297229219143576</v>
      </c>
      <c r="C31" s="3">
        <v>1.6297229219143576</v>
      </c>
    </row>
    <row r="32" spans="1:3" x14ac:dyDescent="0.3">
      <c r="A32" s="2">
        <v>2008</v>
      </c>
      <c r="B32" s="3">
        <v>1.7732997481108312</v>
      </c>
      <c r="C32" s="3">
        <v>1.7732997481108312</v>
      </c>
    </row>
    <row r="33" spans="1:3" x14ac:dyDescent="0.3">
      <c r="A33" s="2">
        <v>2009</v>
      </c>
      <c r="B33" s="3">
        <v>1.8841309823677581</v>
      </c>
      <c r="C33" s="3">
        <v>1.8841309823677581</v>
      </c>
    </row>
    <row r="34" spans="1:3" x14ac:dyDescent="0.3">
      <c r="A34" s="2">
        <v>2010</v>
      </c>
      <c r="B34" s="3">
        <v>2.0377833753148615</v>
      </c>
      <c r="C34" s="3">
        <v>2.0377833753148615</v>
      </c>
    </row>
    <row r="35" spans="1:3" x14ac:dyDescent="0.3">
      <c r="A35" s="2" t="s">
        <v>27</v>
      </c>
      <c r="B35" s="3"/>
      <c r="C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zoomScale="145" zoomScaleNormal="145" workbookViewId="0">
      <selection activeCell="A19" sqref="A19"/>
    </sheetView>
  </sheetViews>
  <sheetFormatPr defaultRowHeight="14.4" x14ac:dyDescent="0.3"/>
  <cols>
    <col min="1" max="1" width="16.77734375" bestFit="1" customWidth="1"/>
    <col min="2" max="2" width="16.21875" bestFit="1" customWidth="1"/>
    <col min="3" max="4" width="9.6640625" bestFit="1" customWidth="1"/>
    <col min="5" max="5" width="16.5546875" bestFit="1" customWidth="1"/>
    <col min="6" max="6" width="6.88671875" bestFit="1" customWidth="1"/>
    <col min="7" max="7" width="9.6640625" bestFit="1" customWidth="1"/>
    <col min="8" max="8" width="9.88671875" bestFit="1" customWidth="1"/>
    <col min="9" max="9" width="10.77734375" bestFit="1" customWidth="1"/>
    <col min="10" max="10" width="11" bestFit="1" customWidth="1"/>
    <col min="11" max="11" width="14.6640625" bestFit="1" customWidth="1"/>
    <col min="12" max="12" width="12.44140625" bestFit="1" customWidth="1"/>
    <col min="13" max="13" width="9.6640625" bestFit="1" customWidth="1"/>
  </cols>
  <sheetData>
    <row r="1" spans="1:3" x14ac:dyDescent="0.3">
      <c r="A1" s="1" t="s">
        <v>1</v>
      </c>
      <c r="B1" t="s">
        <v>22</v>
      </c>
    </row>
    <row r="3" spans="1:3" x14ac:dyDescent="0.3">
      <c r="A3" s="1" t="s">
        <v>29</v>
      </c>
      <c r="B3" s="1" t="s">
        <v>28</v>
      </c>
    </row>
    <row r="4" spans="1:3" x14ac:dyDescent="0.3">
      <c r="A4" s="1" t="s">
        <v>26</v>
      </c>
      <c r="B4" t="s">
        <v>12</v>
      </c>
      <c r="C4" t="s">
        <v>27</v>
      </c>
    </row>
    <row r="5" spans="1:3" x14ac:dyDescent="0.3">
      <c r="A5" s="2">
        <v>2000</v>
      </c>
      <c r="B5" s="3">
        <v>1</v>
      </c>
      <c r="C5" s="3">
        <v>1</v>
      </c>
    </row>
    <row r="6" spans="1:3" x14ac:dyDescent="0.3">
      <c r="A6" s="2">
        <v>2001</v>
      </c>
      <c r="B6" s="3">
        <v>1.0713692946058091</v>
      </c>
      <c r="C6" s="3">
        <v>1.0713692946058091</v>
      </c>
    </row>
    <row r="7" spans="1:3" x14ac:dyDescent="0.3">
      <c r="A7" s="2">
        <v>2002</v>
      </c>
      <c r="B7" s="3">
        <v>1.0672199170124481</v>
      </c>
      <c r="C7" s="3">
        <v>1.0672199170124481</v>
      </c>
    </row>
    <row r="8" spans="1:3" x14ac:dyDescent="0.3">
      <c r="A8" s="2">
        <v>2003</v>
      </c>
      <c r="B8" s="3">
        <v>1.187551867219917</v>
      </c>
      <c r="C8" s="3">
        <v>1.187551867219917</v>
      </c>
    </row>
    <row r="9" spans="1:3" x14ac:dyDescent="0.3">
      <c r="A9" s="2">
        <v>2004</v>
      </c>
      <c r="B9" s="3">
        <v>1.2406639004149378</v>
      </c>
      <c r="C9" s="3">
        <v>1.2406639004149378</v>
      </c>
    </row>
    <row r="10" spans="1:3" x14ac:dyDescent="0.3">
      <c r="A10" s="2">
        <v>2005</v>
      </c>
      <c r="B10" s="3">
        <v>1.3004149377593361</v>
      </c>
      <c r="C10" s="3">
        <v>1.3004149377593361</v>
      </c>
    </row>
    <row r="11" spans="1:3" x14ac:dyDescent="0.3">
      <c r="A11" s="2">
        <v>2006</v>
      </c>
      <c r="B11" s="3">
        <v>1.4390041493775934</v>
      </c>
      <c r="C11" s="3">
        <v>1.4390041493775934</v>
      </c>
    </row>
    <row r="12" spans="1:3" x14ac:dyDescent="0.3">
      <c r="A12" s="2">
        <v>2007</v>
      </c>
      <c r="B12" s="3">
        <v>1.3535269709543569</v>
      </c>
      <c r="C12" s="3">
        <v>1.3535269709543569</v>
      </c>
    </row>
    <row r="13" spans="1:3" x14ac:dyDescent="0.3">
      <c r="A13" s="2">
        <v>2008</v>
      </c>
      <c r="B13" s="3">
        <v>1.4912863070539419</v>
      </c>
      <c r="C13" s="3">
        <v>1.4912863070539419</v>
      </c>
    </row>
    <row r="14" spans="1:3" x14ac:dyDescent="0.3">
      <c r="A14" s="2">
        <v>2009</v>
      </c>
      <c r="B14" s="3">
        <v>1.6049792531120333</v>
      </c>
      <c r="C14" s="3">
        <v>1.6049792531120333</v>
      </c>
    </row>
    <row r="15" spans="1:3" x14ac:dyDescent="0.3">
      <c r="A15" s="2">
        <v>2010</v>
      </c>
      <c r="B15" s="3">
        <v>1.7609958506224066</v>
      </c>
      <c r="C15" s="3">
        <v>1.7609958506224066</v>
      </c>
    </row>
    <row r="16" spans="1:3" x14ac:dyDescent="0.3">
      <c r="A16" s="2" t="s">
        <v>27</v>
      </c>
      <c r="B16" s="3"/>
      <c r="C16" s="3"/>
    </row>
    <row r="18" spans="1:2" x14ac:dyDescent="0.3">
      <c r="A18" t="s">
        <v>34</v>
      </c>
      <c r="B18" s="5">
        <f>POWER(GETPIVOTDATA("Ár (Ft/kg)",$A$3,"Év",2010,"Árucikk","Marhahús"),1/10)</f>
        <v>1.0582196782977045</v>
      </c>
    </row>
    <row r="19" spans="1:2" x14ac:dyDescent="0.3">
      <c r="B1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zoomScale="130" zoomScaleNormal="130" workbookViewId="0">
      <selection activeCell="E22" sqref="E22"/>
    </sheetView>
  </sheetViews>
  <sheetFormatPr defaultRowHeight="14.4" x14ac:dyDescent="0.3"/>
  <cols>
    <col min="1" max="1" width="17.88671875" bestFit="1" customWidth="1"/>
    <col min="2" max="2" width="16.21875" bestFit="1" customWidth="1"/>
    <col min="3" max="3" width="9.88671875" bestFit="1" customWidth="1"/>
    <col min="4" max="4" width="10" bestFit="1" customWidth="1"/>
    <col min="5" max="5" width="16.5546875" bestFit="1" customWidth="1"/>
    <col min="6" max="6" width="6.88671875" bestFit="1" customWidth="1"/>
    <col min="7" max="7" width="9.5546875" bestFit="1" customWidth="1"/>
    <col min="8" max="8" width="9.88671875" bestFit="1" customWidth="1"/>
    <col min="9" max="9" width="10.77734375" bestFit="1" customWidth="1"/>
    <col min="10" max="10" width="11" bestFit="1" customWidth="1"/>
    <col min="11" max="11" width="14.6640625" bestFit="1" customWidth="1"/>
    <col min="12" max="12" width="12.33203125" bestFit="1" customWidth="1"/>
    <col min="13" max="13" width="9.88671875" bestFit="1" customWidth="1"/>
  </cols>
  <sheetData>
    <row r="1" spans="1:3" x14ac:dyDescent="0.3">
      <c r="A1" s="1" t="s">
        <v>1</v>
      </c>
      <c r="B1" t="s">
        <v>22</v>
      </c>
    </row>
    <row r="3" spans="1:3" x14ac:dyDescent="0.3">
      <c r="A3" s="1" t="s">
        <v>29</v>
      </c>
      <c r="B3" s="1" t="s">
        <v>28</v>
      </c>
    </row>
    <row r="4" spans="1:3" x14ac:dyDescent="0.3">
      <c r="A4" s="1" t="s">
        <v>26</v>
      </c>
      <c r="B4" t="s">
        <v>12</v>
      </c>
      <c r="C4" t="s">
        <v>27</v>
      </c>
    </row>
    <row r="5" spans="1:3" x14ac:dyDescent="0.3">
      <c r="A5" s="2">
        <v>2000</v>
      </c>
      <c r="B5" s="3">
        <v>1</v>
      </c>
      <c r="C5" s="3">
        <v>1</v>
      </c>
    </row>
    <row r="6" spans="1:3" x14ac:dyDescent="0.3">
      <c r="A6" s="2">
        <v>2001</v>
      </c>
      <c r="B6" s="3">
        <v>1.0713692946058091</v>
      </c>
      <c r="C6" s="3">
        <v>1.0713692946058091</v>
      </c>
    </row>
    <row r="7" spans="1:3" x14ac:dyDescent="0.3">
      <c r="A7" s="2">
        <v>2002</v>
      </c>
      <c r="B7" s="3">
        <v>0.99612703330751351</v>
      </c>
      <c r="C7" s="3">
        <v>0.99612703330751351</v>
      </c>
    </row>
    <row r="8" spans="1:3" x14ac:dyDescent="0.3">
      <c r="A8" s="2">
        <v>2003</v>
      </c>
      <c r="B8" s="3">
        <v>1.1127527216174184</v>
      </c>
      <c r="C8" s="3">
        <v>1.1127527216174184</v>
      </c>
    </row>
    <row r="9" spans="1:3" x14ac:dyDescent="0.3">
      <c r="A9" s="2">
        <v>2004</v>
      </c>
      <c r="B9" s="3">
        <v>1.0447239692522712</v>
      </c>
      <c r="C9" s="3">
        <v>1.0447239692522712</v>
      </c>
    </row>
    <row r="10" spans="1:3" x14ac:dyDescent="0.3">
      <c r="A10" s="2">
        <v>2005</v>
      </c>
      <c r="B10" s="3">
        <v>1.0481605351170569</v>
      </c>
      <c r="C10" s="3">
        <v>1.0481605351170569</v>
      </c>
    </row>
    <row r="11" spans="1:3" x14ac:dyDescent="0.3">
      <c r="A11" s="2">
        <v>2006</v>
      </c>
      <c r="B11" s="3">
        <v>1.1065730695596681</v>
      </c>
      <c r="C11" s="3">
        <v>1.1065730695596681</v>
      </c>
    </row>
    <row r="12" spans="1:3" x14ac:dyDescent="0.3">
      <c r="A12" s="2">
        <v>2007</v>
      </c>
      <c r="B12" s="3">
        <v>0.94059976931949252</v>
      </c>
      <c r="C12" s="3">
        <v>0.94059976931949252</v>
      </c>
    </row>
    <row r="13" spans="1:3" x14ac:dyDescent="0.3">
      <c r="A13" s="2">
        <v>2008</v>
      </c>
      <c r="B13" s="3">
        <v>1.1017780502759043</v>
      </c>
      <c r="C13" s="3">
        <v>1.1017780502759043</v>
      </c>
    </row>
    <row r="14" spans="1:3" x14ac:dyDescent="0.3">
      <c r="A14" s="2">
        <v>2009</v>
      </c>
      <c r="B14" s="3">
        <v>1.0762381747356706</v>
      </c>
      <c r="C14" s="3">
        <v>1.0762381747356706</v>
      </c>
    </row>
    <row r="15" spans="1:3" x14ac:dyDescent="0.3">
      <c r="A15" s="2">
        <v>2010</v>
      </c>
      <c r="B15" s="3">
        <v>1.0972078593588417</v>
      </c>
      <c r="C15" s="3">
        <v>1.0972078593588417</v>
      </c>
    </row>
    <row r="16" spans="1:3" x14ac:dyDescent="0.3">
      <c r="A16" s="2" t="s">
        <v>27</v>
      </c>
      <c r="B16" s="3"/>
      <c r="C16" s="3"/>
    </row>
    <row r="19" spans="1:2" x14ac:dyDescent="0.3">
      <c r="A19" t="s">
        <v>33</v>
      </c>
      <c r="B19" s="5">
        <f>POWER(PRODUCT(B5:B15),1/10)</f>
        <v>1.0582196782977045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"/>
  <sheetViews>
    <sheetView topLeftCell="A27" zoomScaleNormal="100" workbookViewId="0">
      <selection activeCell="D38" sqref="D38"/>
    </sheetView>
  </sheetViews>
  <sheetFormatPr defaultRowHeight="14.4" x14ac:dyDescent="0.3"/>
  <cols>
    <col min="1" max="1" width="23.88671875" bestFit="1" customWidth="1"/>
    <col min="2" max="2" width="14.77734375" bestFit="1" customWidth="1"/>
    <col min="3" max="3" width="9.6640625" bestFit="1" customWidth="1"/>
    <col min="4" max="4" width="9.5546875" bestFit="1" customWidth="1"/>
    <col min="5" max="5" width="16.33203125" bestFit="1" customWidth="1"/>
    <col min="6" max="6" width="16.44140625" customWidth="1"/>
    <col min="7" max="7" width="9.5546875" bestFit="1" customWidth="1"/>
    <col min="8" max="8" width="9.6640625" bestFit="1" customWidth="1"/>
    <col min="9" max="9" width="10.77734375" bestFit="1" customWidth="1"/>
    <col min="10" max="10" width="10.88671875" bestFit="1" customWidth="1"/>
    <col min="11" max="11" width="14.6640625" bestFit="1" customWidth="1"/>
    <col min="12" max="12" width="12.21875" bestFit="1" customWidth="1"/>
    <col min="13" max="13" width="9.6640625" bestFit="1" customWidth="1"/>
  </cols>
  <sheetData>
    <row r="1" spans="1:3" x14ac:dyDescent="0.3">
      <c r="A1" s="1" t="s">
        <v>1</v>
      </c>
      <c r="B1" t="s">
        <v>7</v>
      </c>
    </row>
    <row r="3" spans="1:3" x14ac:dyDescent="0.3">
      <c r="A3" s="1" t="s">
        <v>29</v>
      </c>
      <c r="B3" s="1" t="s">
        <v>28</v>
      </c>
    </row>
    <row r="4" spans="1:3" x14ac:dyDescent="0.3">
      <c r="A4" s="1" t="s">
        <v>26</v>
      </c>
      <c r="B4" t="s">
        <v>13</v>
      </c>
      <c r="C4" t="s">
        <v>27</v>
      </c>
    </row>
    <row r="5" spans="1:3" x14ac:dyDescent="0.3">
      <c r="A5" s="2">
        <v>2000</v>
      </c>
      <c r="B5">
        <v>999</v>
      </c>
      <c r="C5">
        <v>999</v>
      </c>
    </row>
    <row r="6" spans="1:3" x14ac:dyDescent="0.3">
      <c r="A6" s="2">
        <v>2001</v>
      </c>
      <c r="B6">
        <v>1049</v>
      </c>
      <c r="C6">
        <v>1049</v>
      </c>
    </row>
    <row r="7" spans="1:3" x14ac:dyDescent="0.3">
      <c r="A7" s="2">
        <v>2002</v>
      </c>
      <c r="B7">
        <v>1090</v>
      </c>
      <c r="C7">
        <v>1090</v>
      </c>
    </row>
    <row r="8" spans="1:3" x14ac:dyDescent="0.3">
      <c r="A8" s="2">
        <v>2003</v>
      </c>
      <c r="B8">
        <v>1230</v>
      </c>
      <c r="C8">
        <v>1230</v>
      </c>
    </row>
    <row r="9" spans="1:3" x14ac:dyDescent="0.3">
      <c r="A9" s="2">
        <v>2004</v>
      </c>
      <c r="B9">
        <v>1170</v>
      </c>
      <c r="C9">
        <v>1170</v>
      </c>
    </row>
    <row r="10" spans="1:3" x14ac:dyDescent="0.3">
      <c r="A10" s="2">
        <v>2005</v>
      </c>
      <c r="B10">
        <v>1236</v>
      </c>
      <c r="C10">
        <v>1236</v>
      </c>
    </row>
    <row r="11" spans="1:3" x14ac:dyDescent="0.3">
      <c r="A11" s="2">
        <v>2006</v>
      </c>
      <c r="B11">
        <v>1361</v>
      </c>
      <c r="C11">
        <v>1361</v>
      </c>
    </row>
    <row r="12" spans="1:3" x14ac:dyDescent="0.3">
      <c r="A12" s="2">
        <v>2007</v>
      </c>
      <c r="B12">
        <v>1339</v>
      </c>
      <c r="C12">
        <v>1339</v>
      </c>
    </row>
    <row r="13" spans="1:3" x14ac:dyDescent="0.3">
      <c r="A13" s="2">
        <v>2008</v>
      </c>
      <c r="B13">
        <v>1352</v>
      </c>
      <c r="C13">
        <v>1352</v>
      </c>
    </row>
    <row r="14" spans="1:3" x14ac:dyDescent="0.3">
      <c r="A14" s="2">
        <v>2009</v>
      </c>
      <c r="B14">
        <v>1435</v>
      </c>
      <c r="C14">
        <v>1435</v>
      </c>
    </row>
    <row r="15" spans="1:3" x14ac:dyDescent="0.3">
      <c r="A15" s="2">
        <v>2010</v>
      </c>
      <c r="B15">
        <v>1510</v>
      </c>
      <c r="C15">
        <v>1510</v>
      </c>
    </row>
    <row r="16" spans="1:3" x14ac:dyDescent="0.3">
      <c r="A16" s="2" t="s">
        <v>27</v>
      </c>
      <c r="B16">
        <v>13771</v>
      </c>
      <c r="C16">
        <v>13771</v>
      </c>
    </row>
    <row r="18" spans="1:6" ht="15" thickBot="1" x14ac:dyDescent="0.35"/>
    <row r="19" spans="1:6" x14ac:dyDescent="0.3">
      <c r="A19" s="6"/>
      <c r="B19" s="7"/>
      <c r="C19" s="8"/>
    </row>
    <row r="20" spans="1:6" x14ac:dyDescent="0.3">
      <c r="A20" s="9" t="s">
        <v>29</v>
      </c>
      <c r="B20" t="s">
        <v>28</v>
      </c>
      <c r="C20" s="10"/>
    </row>
    <row r="21" spans="1:6" x14ac:dyDescent="0.3">
      <c r="A21" s="9" t="s">
        <v>26</v>
      </c>
      <c r="B21" t="s">
        <v>13</v>
      </c>
      <c r="C21" s="10" t="s">
        <v>27</v>
      </c>
      <c r="D21" t="s">
        <v>38</v>
      </c>
      <c r="E21" s="15" t="s">
        <v>41</v>
      </c>
      <c r="F21" t="s">
        <v>43</v>
      </c>
    </row>
    <row r="22" spans="1:6" x14ac:dyDescent="0.3">
      <c r="A22" s="11">
        <v>2000</v>
      </c>
      <c r="B22">
        <v>999</v>
      </c>
      <c r="C22" s="10">
        <v>999</v>
      </c>
      <c r="D22">
        <f>ABS(B22-$B$35)</f>
        <v>237</v>
      </c>
      <c r="E22">
        <f>ABS(B22-$B$37)</f>
        <v>252.90909090909099</v>
      </c>
      <c r="F22">
        <f>POWER(B22-$B$37,2)</f>
        <v>63963.008264462849</v>
      </c>
    </row>
    <row r="23" spans="1:6" x14ac:dyDescent="0.3">
      <c r="A23" s="11">
        <v>2001</v>
      </c>
      <c r="B23">
        <v>1049</v>
      </c>
      <c r="C23" s="10">
        <v>1049</v>
      </c>
      <c r="D23">
        <f t="shared" ref="D23:D32" si="0">ABS(B23-$B$35)</f>
        <v>187</v>
      </c>
      <c r="E23">
        <f t="shared" ref="E23:E32" si="1">ABS(B23-$B$37)</f>
        <v>202.90909090909099</v>
      </c>
      <c r="F23">
        <f t="shared" ref="F23:F32" si="2">POWER(B23-$B$37,2)</f>
        <v>41172.099173553754</v>
      </c>
    </row>
    <row r="24" spans="1:6" x14ac:dyDescent="0.3">
      <c r="A24" s="11">
        <v>2002</v>
      </c>
      <c r="B24">
        <v>1090</v>
      </c>
      <c r="C24" s="10">
        <v>1090</v>
      </c>
      <c r="D24">
        <f t="shared" si="0"/>
        <v>146</v>
      </c>
      <c r="E24">
        <f t="shared" si="1"/>
        <v>161.90909090909099</v>
      </c>
      <c r="F24">
        <f t="shared" si="2"/>
        <v>26214.55371900829</v>
      </c>
    </row>
    <row r="25" spans="1:6" x14ac:dyDescent="0.3">
      <c r="A25" s="11">
        <v>2003</v>
      </c>
      <c r="B25">
        <v>1230</v>
      </c>
      <c r="C25" s="10">
        <v>1230</v>
      </c>
      <c r="D25">
        <f t="shared" si="0"/>
        <v>6</v>
      </c>
      <c r="E25">
        <f t="shared" si="1"/>
        <v>21.909090909090992</v>
      </c>
      <c r="F25">
        <f t="shared" si="2"/>
        <v>480.00826446281354</v>
      </c>
    </row>
    <row r="26" spans="1:6" x14ac:dyDescent="0.3">
      <c r="A26" s="11">
        <v>2004</v>
      </c>
      <c r="B26">
        <v>1170</v>
      </c>
      <c r="C26" s="10">
        <v>1170</v>
      </c>
      <c r="D26">
        <f t="shared" si="0"/>
        <v>66</v>
      </c>
      <c r="E26">
        <f t="shared" si="1"/>
        <v>81.909090909090992</v>
      </c>
      <c r="F26">
        <f t="shared" si="2"/>
        <v>6709.0991735537327</v>
      </c>
    </row>
    <row r="27" spans="1:6" x14ac:dyDescent="0.3">
      <c r="A27" s="11">
        <v>2005</v>
      </c>
      <c r="B27">
        <v>1236</v>
      </c>
      <c r="C27" s="10">
        <v>1236</v>
      </c>
      <c r="D27">
        <f t="shared" si="0"/>
        <v>0</v>
      </c>
      <c r="E27">
        <f t="shared" si="1"/>
        <v>15.909090909090992</v>
      </c>
      <c r="F27">
        <f t="shared" si="2"/>
        <v>253.09917355372164</v>
      </c>
    </row>
    <row r="28" spans="1:6" x14ac:dyDescent="0.3">
      <c r="A28" s="11">
        <v>2006</v>
      </c>
      <c r="B28">
        <v>1361</v>
      </c>
      <c r="C28" s="10">
        <v>1361</v>
      </c>
      <c r="D28">
        <f t="shared" si="0"/>
        <v>125</v>
      </c>
      <c r="E28">
        <f t="shared" si="1"/>
        <v>109.09090909090901</v>
      </c>
      <c r="F28">
        <f t="shared" si="2"/>
        <v>11900.826446280973</v>
      </c>
    </row>
    <row r="29" spans="1:6" x14ac:dyDescent="0.3">
      <c r="A29" s="11">
        <v>2007</v>
      </c>
      <c r="B29">
        <v>1339</v>
      </c>
      <c r="C29" s="10">
        <v>1339</v>
      </c>
      <c r="D29">
        <f t="shared" si="0"/>
        <v>103</v>
      </c>
      <c r="E29">
        <f t="shared" si="1"/>
        <v>87.090909090909008</v>
      </c>
      <c r="F29">
        <f t="shared" si="2"/>
        <v>7584.8264462809775</v>
      </c>
    </row>
    <row r="30" spans="1:6" x14ac:dyDescent="0.3">
      <c r="A30" s="11">
        <v>2008</v>
      </c>
      <c r="B30">
        <v>1352</v>
      </c>
      <c r="C30" s="10">
        <v>1352</v>
      </c>
      <c r="D30">
        <f t="shared" si="0"/>
        <v>116</v>
      </c>
      <c r="E30">
        <f t="shared" si="1"/>
        <v>100.09090909090901</v>
      </c>
      <c r="F30">
        <f t="shared" si="2"/>
        <v>10018.190082644611</v>
      </c>
    </row>
    <row r="31" spans="1:6" x14ac:dyDescent="0.3">
      <c r="A31" s="11">
        <v>2009</v>
      </c>
      <c r="B31">
        <v>1435</v>
      </c>
      <c r="C31" s="10">
        <v>1435</v>
      </c>
      <c r="D31">
        <f t="shared" si="0"/>
        <v>199</v>
      </c>
      <c r="E31">
        <f t="shared" si="1"/>
        <v>183.09090909090901</v>
      </c>
      <c r="F31">
        <f t="shared" si="2"/>
        <v>33522.280991735504</v>
      </c>
    </row>
    <row r="32" spans="1:6" ht="15" thickBot="1" x14ac:dyDescent="0.35">
      <c r="A32" s="12">
        <v>2010</v>
      </c>
      <c r="B32" s="13">
        <v>1510</v>
      </c>
      <c r="C32" s="14">
        <v>1510</v>
      </c>
      <c r="D32">
        <f t="shared" si="0"/>
        <v>274</v>
      </c>
      <c r="E32">
        <f t="shared" si="1"/>
        <v>258.09090909090901</v>
      </c>
      <c r="F32">
        <f t="shared" si="2"/>
        <v>66610.917355371857</v>
      </c>
    </row>
    <row r="33" spans="1:6" x14ac:dyDescent="0.3">
      <c r="D33">
        <f>SUM(D22:D32)</f>
        <v>1459</v>
      </c>
      <c r="E33">
        <f>SUM(E22:E32)</f>
        <v>1474.909090909091</v>
      </c>
      <c r="F33">
        <f>SUM(F22:F32)</f>
        <v>268428.90909090906</v>
      </c>
    </row>
    <row r="34" spans="1:6" x14ac:dyDescent="0.3">
      <c r="A34" t="s">
        <v>35</v>
      </c>
      <c r="B34">
        <f>MAX(B22:B32)-MIN(B22:B32)</f>
        <v>511</v>
      </c>
    </row>
    <row r="35" spans="1:6" x14ac:dyDescent="0.3">
      <c r="A35" t="s">
        <v>36</v>
      </c>
      <c r="B35">
        <f>MEDIAN(B22:B32)</f>
        <v>1236</v>
      </c>
    </row>
    <row r="36" spans="1:6" x14ac:dyDescent="0.3">
      <c r="A36" t="s">
        <v>37</v>
      </c>
      <c r="B36">
        <f>D33/10</f>
        <v>145.9</v>
      </c>
    </row>
    <row r="37" spans="1:6" x14ac:dyDescent="0.3">
      <c r="A37" t="s">
        <v>40</v>
      </c>
      <c r="B37">
        <f>AVERAGE(B22:B32)</f>
        <v>1251.909090909091</v>
      </c>
    </row>
    <row r="38" spans="1:6" x14ac:dyDescent="0.3">
      <c r="A38" t="s">
        <v>39</v>
      </c>
      <c r="B38" s="19">
        <f>E33/10</f>
        <v>147.4909090909091</v>
      </c>
    </row>
    <row r="39" spans="1:6" x14ac:dyDescent="0.3">
      <c r="A39" t="s">
        <v>42</v>
      </c>
      <c r="B39">
        <f>F33/10</f>
        <v>26842.890909090907</v>
      </c>
    </row>
    <row r="40" spans="1:6" x14ac:dyDescent="0.3">
      <c r="A40" t="s">
        <v>44</v>
      </c>
      <c r="B40">
        <f>SQRT(B39)</f>
        <v>163.83800202972114</v>
      </c>
    </row>
    <row r="41" spans="1:6" x14ac:dyDescent="0.3">
      <c r="A41" t="s">
        <v>45</v>
      </c>
      <c r="B41" s="5">
        <f>B40/B37</f>
        <v>0.13087052663763943</v>
      </c>
    </row>
    <row r="42" spans="1:6" x14ac:dyDescent="0.3">
      <c r="A42" t="s">
        <v>46</v>
      </c>
      <c r="B42" s="5">
        <f>B41/SQRT(10)</f>
        <v>4.1384894276067792E-2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zoomScale="160" zoomScaleNormal="160" workbookViewId="0">
      <selection activeCell="B18" sqref="B18"/>
    </sheetView>
  </sheetViews>
  <sheetFormatPr defaultRowHeight="14.4" x14ac:dyDescent="0.3"/>
  <cols>
    <col min="1" max="1" width="23.44140625" bestFit="1" customWidth="1"/>
    <col min="2" max="2" width="14.77734375" bestFit="1" customWidth="1"/>
    <col min="3" max="3" width="9.6640625" bestFit="1" customWidth="1"/>
    <col min="4" max="4" width="9.5546875" bestFit="1" customWidth="1"/>
    <col min="5" max="5" width="22.33203125" bestFit="1" customWidth="1"/>
    <col min="6" max="6" width="10.21875" customWidth="1"/>
    <col min="7" max="7" width="9.5546875" bestFit="1" customWidth="1"/>
    <col min="8" max="8" width="9.6640625" bestFit="1" customWidth="1"/>
    <col min="9" max="9" width="10.77734375" bestFit="1" customWidth="1"/>
    <col min="10" max="10" width="10.88671875" bestFit="1" customWidth="1"/>
    <col min="11" max="11" width="14.6640625" bestFit="1" customWidth="1"/>
    <col min="12" max="12" width="12.21875" bestFit="1" customWidth="1"/>
    <col min="13" max="13" width="9.6640625" bestFit="1" customWidth="1"/>
  </cols>
  <sheetData>
    <row r="1" spans="1:7" x14ac:dyDescent="0.3">
      <c r="A1" s="1" t="s">
        <v>0</v>
      </c>
      <c r="B1" s="2">
        <v>2010</v>
      </c>
    </row>
    <row r="3" spans="1:7" x14ac:dyDescent="0.3">
      <c r="A3" s="1" t="s">
        <v>47</v>
      </c>
      <c r="B3" s="1" t="s">
        <v>28</v>
      </c>
      <c r="E3" t="s">
        <v>47</v>
      </c>
      <c r="G3" t="s">
        <v>55</v>
      </c>
    </row>
    <row r="4" spans="1:7" x14ac:dyDescent="0.3">
      <c r="A4" s="1" t="s">
        <v>26</v>
      </c>
      <c r="B4" t="s">
        <v>8</v>
      </c>
      <c r="C4" t="s">
        <v>27</v>
      </c>
      <c r="E4" t="s">
        <v>26</v>
      </c>
      <c r="F4" t="s">
        <v>8</v>
      </c>
    </row>
    <row r="5" spans="1:7" x14ac:dyDescent="0.3">
      <c r="A5" s="2" t="s">
        <v>7</v>
      </c>
      <c r="B5">
        <v>218</v>
      </c>
      <c r="C5">
        <v>218</v>
      </c>
      <c r="E5" s="2" t="s">
        <v>7</v>
      </c>
      <c r="F5">
        <v>218</v>
      </c>
      <c r="G5">
        <f>POWER(F5-$B$14,2)</f>
        <v>43.183673469387912</v>
      </c>
    </row>
    <row r="6" spans="1:7" x14ac:dyDescent="0.3">
      <c r="A6" s="2" t="s">
        <v>19</v>
      </c>
      <c r="B6">
        <v>194</v>
      </c>
      <c r="C6">
        <v>194</v>
      </c>
      <c r="E6" s="2" t="s">
        <v>19</v>
      </c>
      <c r="F6">
        <v>194</v>
      </c>
      <c r="G6">
        <f t="shared" ref="G6:G11" si="0">POWER(F6-$B$14,2)</f>
        <v>934.61224489795995</v>
      </c>
    </row>
    <row r="7" spans="1:7" x14ac:dyDescent="0.3">
      <c r="A7" s="2" t="s">
        <v>20</v>
      </c>
      <c r="B7">
        <v>288</v>
      </c>
      <c r="C7">
        <v>288</v>
      </c>
      <c r="E7" s="2" t="s">
        <v>20</v>
      </c>
      <c r="F7">
        <v>288</v>
      </c>
      <c r="G7">
        <f t="shared" si="0"/>
        <v>4023.1836734693861</v>
      </c>
    </row>
    <row r="8" spans="1:7" x14ac:dyDescent="0.3">
      <c r="A8" s="2" t="s">
        <v>21</v>
      </c>
      <c r="B8">
        <v>249</v>
      </c>
      <c r="C8">
        <v>249</v>
      </c>
      <c r="E8" s="2" t="s">
        <v>21</v>
      </c>
      <c r="F8">
        <v>249</v>
      </c>
      <c r="G8">
        <f t="shared" si="0"/>
        <v>596.7551020408157</v>
      </c>
    </row>
    <row r="9" spans="1:7" x14ac:dyDescent="0.3">
      <c r="A9" s="2" t="s">
        <v>22</v>
      </c>
      <c r="B9">
        <v>113</v>
      </c>
      <c r="C9">
        <v>113</v>
      </c>
      <c r="E9" s="2" t="s">
        <v>22</v>
      </c>
      <c r="F9">
        <v>113</v>
      </c>
      <c r="G9">
        <f t="shared" si="0"/>
        <v>12448.18367346939</v>
      </c>
    </row>
    <row r="10" spans="1:7" x14ac:dyDescent="0.3">
      <c r="A10" s="2" t="s">
        <v>23</v>
      </c>
      <c r="B10">
        <v>226</v>
      </c>
      <c r="C10">
        <v>226</v>
      </c>
      <c r="E10" s="2" t="s">
        <v>23</v>
      </c>
      <c r="F10">
        <v>226</v>
      </c>
      <c r="G10">
        <f t="shared" si="0"/>
        <v>2.0408163265305777</v>
      </c>
    </row>
    <row r="11" spans="1:7" x14ac:dyDescent="0.3">
      <c r="A11" s="2" t="s">
        <v>24</v>
      </c>
      <c r="B11">
        <v>284</v>
      </c>
      <c r="C11">
        <v>284</v>
      </c>
      <c r="E11" s="2" t="s">
        <v>24</v>
      </c>
      <c r="F11">
        <v>284</v>
      </c>
      <c r="G11">
        <f t="shared" si="0"/>
        <v>3531.755102040815</v>
      </c>
    </row>
    <row r="12" spans="1:7" x14ac:dyDescent="0.3">
      <c r="A12" s="2" t="s">
        <v>27</v>
      </c>
      <c r="B12">
        <v>1572</v>
      </c>
      <c r="C12">
        <v>1572</v>
      </c>
      <c r="G12">
        <f>SUM(G5:G11)</f>
        <v>21579.714285714283</v>
      </c>
    </row>
    <row r="14" spans="1:7" x14ac:dyDescent="0.3">
      <c r="A14" s="2" t="s">
        <v>40</v>
      </c>
      <c r="B14">
        <f>SUM(B5:B11)/7</f>
        <v>224.57142857142858</v>
      </c>
    </row>
    <row r="15" spans="1:7" x14ac:dyDescent="0.3">
      <c r="A15" s="2" t="s">
        <v>48</v>
      </c>
      <c r="B15" s="21">
        <f>SQRT(G12/6)</f>
        <v>59.971818778648419</v>
      </c>
    </row>
    <row r="16" spans="1:7" x14ac:dyDescent="0.3">
      <c r="A16" s="2" t="s">
        <v>49</v>
      </c>
      <c r="B16" s="16">
        <f>B15/SQRT(7)</f>
        <v>22.667216880076726</v>
      </c>
    </row>
    <row r="17" spans="1:2" x14ac:dyDescent="0.3">
      <c r="A17" s="2" t="s">
        <v>50</v>
      </c>
      <c r="B17">
        <f>TINV(0.95,6)</f>
        <v>6.5374000658043885E-2</v>
      </c>
    </row>
    <row r="18" spans="1:2" x14ac:dyDescent="0.3">
      <c r="A18" s="2" t="s">
        <v>51</v>
      </c>
      <c r="B18">
        <f>B16*B17</f>
        <v>1.4818466512341593</v>
      </c>
    </row>
    <row r="19" spans="1:2" x14ac:dyDescent="0.3">
      <c r="A19" s="2" t="s">
        <v>52</v>
      </c>
    </row>
    <row r="20" spans="1:2" x14ac:dyDescent="0.3">
      <c r="A20" s="20" t="s">
        <v>53</v>
      </c>
      <c r="B20">
        <f>B14-B18</f>
        <v>223.08958192019443</v>
      </c>
    </row>
    <row r="21" spans="1:2" x14ac:dyDescent="0.3">
      <c r="A21" s="20" t="s">
        <v>54</v>
      </c>
      <c r="B21">
        <f>B14+B18</f>
        <v>226.05327522266273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7"/>
  <sheetViews>
    <sheetView topLeftCell="A18" zoomScale="145" zoomScaleNormal="145" workbookViewId="0">
      <selection activeCell="B38" sqref="B38"/>
    </sheetView>
  </sheetViews>
  <sheetFormatPr defaultRowHeight="14.4" x14ac:dyDescent="0.3"/>
  <cols>
    <col min="1" max="1" width="20.44140625" bestFit="1" customWidth="1"/>
    <col min="2" max="2" width="23.33203125" bestFit="1" customWidth="1"/>
    <col min="3" max="3" width="16.6640625" bestFit="1" customWidth="1"/>
    <col min="4" max="4" width="29.33203125" bestFit="1" customWidth="1"/>
    <col min="5" max="5" width="22.77734375" bestFit="1" customWidth="1"/>
    <col min="6" max="6" width="23.33203125" bestFit="1" customWidth="1"/>
    <col min="7" max="7" width="16.77734375" bestFit="1" customWidth="1"/>
    <col min="8" max="8" width="23.33203125" bestFit="1" customWidth="1"/>
    <col min="9" max="9" width="16.77734375" bestFit="1" customWidth="1"/>
    <col min="10" max="10" width="23.33203125" bestFit="1" customWidth="1"/>
    <col min="11" max="11" width="16.77734375" bestFit="1" customWidth="1"/>
    <col min="12" max="12" width="23.33203125" bestFit="1" customWidth="1"/>
    <col min="13" max="13" width="16.77734375" bestFit="1" customWidth="1"/>
    <col min="14" max="14" width="23.33203125" bestFit="1" customWidth="1"/>
    <col min="15" max="15" width="16.77734375" bestFit="1" customWidth="1"/>
    <col min="16" max="16" width="23.33203125" bestFit="1" customWidth="1"/>
    <col min="17" max="17" width="16.77734375" bestFit="1" customWidth="1"/>
    <col min="18" max="18" width="23.33203125" bestFit="1" customWidth="1"/>
    <col min="19" max="19" width="16.77734375" bestFit="1" customWidth="1"/>
    <col min="20" max="20" width="23.33203125" bestFit="1" customWidth="1"/>
    <col min="21" max="21" width="16.77734375" bestFit="1" customWidth="1"/>
    <col min="22" max="22" width="23.33203125" bestFit="1" customWidth="1"/>
    <col min="23" max="23" width="16.77734375" bestFit="1" customWidth="1"/>
    <col min="24" max="24" width="29.44140625" bestFit="1" customWidth="1"/>
    <col min="25" max="25" width="23" bestFit="1" customWidth="1"/>
  </cols>
  <sheetData>
    <row r="1" spans="1:5" x14ac:dyDescent="0.3">
      <c r="A1" s="1" t="s">
        <v>0</v>
      </c>
      <c r="B1" s="2">
        <v>2010</v>
      </c>
    </row>
    <row r="3" spans="1:5" x14ac:dyDescent="0.3">
      <c r="B3" s="1" t="s">
        <v>28</v>
      </c>
    </row>
    <row r="4" spans="1:5" x14ac:dyDescent="0.3">
      <c r="B4" t="s">
        <v>9</v>
      </c>
      <c r="D4" t="s">
        <v>56</v>
      </c>
      <c r="E4" t="s">
        <v>57</v>
      </c>
    </row>
    <row r="5" spans="1:5" x14ac:dyDescent="0.3">
      <c r="A5" s="1" t="s">
        <v>26</v>
      </c>
      <c r="B5" t="s">
        <v>30</v>
      </c>
      <c r="C5" t="s">
        <v>29</v>
      </c>
    </row>
    <row r="6" spans="1:5" x14ac:dyDescent="0.3">
      <c r="A6" s="2" t="s">
        <v>7</v>
      </c>
      <c r="B6">
        <v>168264</v>
      </c>
      <c r="C6">
        <v>399</v>
      </c>
      <c r="D6">
        <v>168264</v>
      </c>
      <c r="E6">
        <v>399</v>
      </c>
    </row>
    <row r="7" spans="1:5" x14ac:dyDescent="0.3">
      <c r="A7" s="2" t="s">
        <v>19</v>
      </c>
      <c r="B7">
        <v>121341</v>
      </c>
      <c r="C7">
        <v>405</v>
      </c>
      <c r="D7">
        <v>121341</v>
      </c>
      <c r="E7">
        <v>405</v>
      </c>
    </row>
    <row r="8" spans="1:5" x14ac:dyDescent="0.3">
      <c r="A8" s="2" t="s">
        <v>20</v>
      </c>
      <c r="B8">
        <v>191516</v>
      </c>
      <c r="C8">
        <v>384</v>
      </c>
      <c r="D8">
        <v>191516</v>
      </c>
      <c r="E8">
        <v>384</v>
      </c>
    </row>
    <row r="9" spans="1:5" x14ac:dyDescent="0.3">
      <c r="A9" s="2" t="s">
        <v>21</v>
      </c>
      <c r="B9">
        <v>157747</v>
      </c>
      <c r="C9">
        <v>402</v>
      </c>
      <c r="D9">
        <v>157747</v>
      </c>
      <c r="E9">
        <v>402</v>
      </c>
    </row>
    <row r="10" spans="1:5" x14ac:dyDescent="0.3">
      <c r="A10" s="2" t="s">
        <v>22</v>
      </c>
      <c r="B10">
        <v>137996</v>
      </c>
      <c r="C10">
        <v>402</v>
      </c>
      <c r="D10">
        <v>137996</v>
      </c>
      <c r="E10">
        <v>402</v>
      </c>
    </row>
    <row r="11" spans="1:5" x14ac:dyDescent="0.3">
      <c r="A11" s="2" t="s">
        <v>23</v>
      </c>
      <c r="B11">
        <v>353415</v>
      </c>
      <c r="C11">
        <v>394</v>
      </c>
      <c r="D11">
        <v>353415</v>
      </c>
      <c r="E11">
        <v>394</v>
      </c>
    </row>
    <row r="12" spans="1:5" x14ac:dyDescent="0.3">
      <c r="A12" s="2" t="s">
        <v>24</v>
      </c>
      <c r="B12">
        <v>124299</v>
      </c>
      <c r="C12">
        <v>399</v>
      </c>
      <c r="D12">
        <v>124299</v>
      </c>
      <c r="E12">
        <v>399</v>
      </c>
    </row>
    <row r="13" spans="1:5" x14ac:dyDescent="0.3">
      <c r="A13" s="2" t="s">
        <v>27</v>
      </c>
      <c r="B13">
        <v>1254578</v>
      </c>
      <c r="C13">
        <v>2785</v>
      </c>
      <c r="D13">
        <v>1254578</v>
      </c>
      <c r="E13">
        <v>2785</v>
      </c>
    </row>
    <row r="20" spans="1:5" x14ac:dyDescent="0.3">
      <c r="A20" t="s">
        <v>26</v>
      </c>
      <c r="B20" t="s">
        <v>58</v>
      </c>
      <c r="C20" t="s">
        <v>59</v>
      </c>
      <c r="D20" t="s">
        <v>63</v>
      </c>
      <c r="E20" t="s">
        <v>64</v>
      </c>
    </row>
    <row r="21" spans="1:5" x14ac:dyDescent="0.3">
      <c r="A21" s="2" t="s">
        <v>7</v>
      </c>
      <c r="B21">
        <v>168264</v>
      </c>
      <c r="C21">
        <v>399</v>
      </c>
      <c r="D21">
        <f>B21*C21</f>
        <v>67137336</v>
      </c>
      <c r="E21" s="21">
        <f>B21*POWER(C21-$B$30,2)</f>
        <v>977945.24334340508</v>
      </c>
    </row>
    <row r="22" spans="1:5" x14ac:dyDescent="0.3">
      <c r="A22" s="2" t="s">
        <v>19</v>
      </c>
      <c r="B22">
        <v>121341</v>
      </c>
      <c r="C22">
        <v>405</v>
      </c>
      <c r="D22">
        <f t="shared" ref="D22:D27" si="0">B22*C22</f>
        <v>49143105</v>
      </c>
      <c r="E22" s="21">
        <f t="shared" ref="E22:E27" si="1">B22*POWER(C22-$B$30,2)</f>
        <v>8583856.6869401839</v>
      </c>
    </row>
    <row r="23" spans="1:5" x14ac:dyDescent="0.3">
      <c r="A23" s="2" t="s">
        <v>20</v>
      </c>
      <c r="B23">
        <v>191516</v>
      </c>
      <c r="C23">
        <v>384</v>
      </c>
      <c r="D23">
        <f t="shared" si="0"/>
        <v>73542144</v>
      </c>
      <c r="E23" s="21">
        <f t="shared" si="1"/>
        <v>30352966.59867521</v>
      </c>
    </row>
    <row r="24" spans="1:5" x14ac:dyDescent="0.3">
      <c r="A24" s="2" t="s">
        <v>21</v>
      </c>
      <c r="B24">
        <v>157747</v>
      </c>
      <c r="C24">
        <v>402</v>
      </c>
      <c r="D24">
        <f t="shared" si="0"/>
        <v>63414294</v>
      </c>
      <c r="E24" s="21">
        <f t="shared" si="1"/>
        <v>4618325.0982990237</v>
      </c>
    </row>
    <row r="25" spans="1:5" x14ac:dyDescent="0.3">
      <c r="A25" s="2" t="s">
        <v>22</v>
      </c>
      <c r="B25">
        <v>137996</v>
      </c>
      <c r="C25">
        <v>402</v>
      </c>
      <c r="D25">
        <f t="shared" si="0"/>
        <v>55474392</v>
      </c>
      <c r="E25" s="21">
        <f t="shared" si="1"/>
        <v>4040079.3058813931</v>
      </c>
    </row>
    <row r="26" spans="1:5" x14ac:dyDescent="0.3">
      <c r="A26" s="2" t="s">
        <v>23</v>
      </c>
      <c r="B26">
        <v>353415</v>
      </c>
      <c r="C26">
        <v>394</v>
      </c>
      <c r="D26">
        <f t="shared" si="0"/>
        <v>139245510</v>
      </c>
      <c r="E26" s="21">
        <f t="shared" si="1"/>
        <v>2369273.9380061287</v>
      </c>
    </row>
    <row r="27" spans="1:5" x14ac:dyDescent="0.3">
      <c r="A27" s="2" t="s">
        <v>24</v>
      </c>
      <c r="B27">
        <v>124299</v>
      </c>
      <c r="C27">
        <v>399</v>
      </c>
      <c r="D27">
        <f t="shared" si="0"/>
        <v>49595301</v>
      </c>
      <c r="E27" s="21">
        <f t="shared" si="1"/>
        <v>722422.00234359049</v>
      </c>
    </row>
    <row r="28" spans="1:5" x14ac:dyDescent="0.3">
      <c r="A28" s="2"/>
      <c r="B28">
        <f>SUM(B21:B27)</f>
        <v>1254578</v>
      </c>
      <c r="D28">
        <f>SUM(D21:D27)</f>
        <v>497552082</v>
      </c>
      <c r="E28">
        <f>SUM(E21:E27)</f>
        <v>51664868.873488933</v>
      </c>
    </row>
    <row r="30" spans="1:5" x14ac:dyDescent="0.3">
      <c r="A30" s="2" t="s">
        <v>40</v>
      </c>
      <c r="B30" s="19">
        <f>D28/B28</f>
        <v>396.58919732372158</v>
      </c>
    </row>
    <row r="31" spans="1:5" x14ac:dyDescent="0.3">
      <c r="A31" s="2" t="s">
        <v>65</v>
      </c>
      <c r="B31" s="17">
        <f>SQRT(E28/(B28-1))</f>
        <v>6.4172506854372076</v>
      </c>
    </row>
    <row r="32" spans="1:5" x14ac:dyDescent="0.3">
      <c r="A32" s="2" t="s">
        <v>60</v>
      </c>
      <c r="B32" s="18">
        <f>B31/SQRT(7)</f>
        <v>2.4254927734893763</v>
      </c>
    </row>
    <row r="33" spans="1:2" x14ac:dyDescent="0.3">
      <c r="A33" s="2" t="s">
        <v>61</v>
      </c>
      <c r="B33" s="19">
        <f>TINV(0.11,6)</f>
        <v>1.8744377396051692</v>
      </c>
    </row>
    <row r="34" spans="1:2" x14ac:dyDescent="0.3">
      <c r="A34" s="2" t="s">
        <v>62</v>
      </c>
      <c r="B34" s="19">
        <f>B32*B33</f>
        <v>4.546435191768099</v>
      </c>
    </row>
    <row r="35" spans="1:2" x14ac:dyDescent="0.3">
      <c r="A35" s="2" t="s">
        <v>52</v>
      </c>
    </row>
    <row r="36" spans="1:2" x14ac:dyDescent="0.3">
      <c r="A36" s="20" t="s">
        <v>53</v>
      </c>
      <c r="B36" s="19">
        <f>B30-B34</f>
        <v>392.04276213195345</v>
      </c>
    </row>
    <row r="37" spans="1:2" x14ac:dyDescent="0.3">
      <c r="A37" s="20" t="s">
        <v>54</v>
      </c>
      <c r="B37" s="19">
        <f>B30+B34</f>
        <v>401.1356325154897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4"/>
  <sheetViews>
    <sheetView topLeftCell="A2" zoomScale="85" zoomScaleNormal="85" workbookViewId="0">
      <selection activeCell="E29" sqref="E29"/>
    </sheetView>
  </sheetViews>
  <sheetFormatPr defaultRowHeight="14.4" x14ac:dyDescent="0.3"/>
  <cols>
    <col min="1" max="1" width="14.77734375" bestFit="1" customWidth="1"/>
    <col min="2" max="2" width="23.33203125" bestFit="1" customWidth="1"/>
    <col min="3" max="3" width="11.5546875" customWidth="1"/>
    <col min="4" max="4" width="16.6640625" bestFit="1" customWidth="1"/>
    <col min="5" max="5" width="12.6640625" customWidth="1"/>
    <col min="6" max="6" width="29.33203125" bestFit="1" customWidth="1"/>
    <col min="7" max="7" width="22.77734375" bestFit="1" customWidth="1"/>
    <col min="8" max="10" width="23.33203125" bestFit="1" customWidth="1"/>
    <col min="11" max="11" width="32.5546875" bestFit="1" customWidth="1"/>
    <col min="12" max="12" width="26" bestFit="1" customWidth="1"/>
    <col min="13" max="16" width="23.33203125" bestFit="1" customWidth="1"/>
    <col min="17" max="17" width="32.5546875" bestFit="1" customWidth="1"/>
    <col min="18" max="18" width="26" bestFit="1" customWidth="1"/>
    <col min="19" max="22" width="23.33203125" bestFit="1" customWidth="1"/>
    <col min="23" max="23" width="34" bestFit="1" customWidth="1"/>
    <col min="24" max="24" width="27.33203125" bestFit="1" customWidth="1"/>
    <col min="25" max="28" width="23.33203125" bestFit="1" customWidth="1"/>
    <col min="29" max="29" width="37.77734375" bestFit="1" customWidth="1"/>
    <col min="30" max="30" width="31.109375" bestFit="1" customWidth="1"/>
    <col min="31" max="31" width="29.33203125" bestFit="1" customWidth="1"/>
    <col min="32" max="32" width="22.77734375" bestFit="1" customWidth="1"/>
  </cols>
  <sheetData>
    <row r="1" spans="1:7" x14ac:dyDescent="0.3">
      <c r="A1" s="1" t="s">
        <v>1</v>
      </c>
      <c r="B1" t="s">
        <v>7</v>
      </c>
    </row>
    <row r="3" spans="1:7" x14ac:dyDescent="0.3">
      <c r="B3" s="1" t="s">
        <v>28</v>
      </c>
    </row>
    <row r="4" spans="1:7" x14ac:dyDescent="0.3">
      <c r="B4" t="s">
        <v>30</v>
      </c>
      <c r="D4" t="s">
        <v>29</v>
      </c>
      <c r="F4" t="s">
        <v>56</v>
      </c>
      <c r="G4" t="s">
        <v>57</v>
      </c>
    </row>
    <row r="5" spans="1:7" x14ac:dyDescent="0.3">
      <c r="A5" s="1" t="s">
        <v>26</v>
      </c>
      <c r="B5">
        <v>2000</v>
      </c>
      <c r="C5">
        <v>2010</v>
      </c>
      <c r="D5">
        <v>2000</v>
      </c>
      <c r="E5">
        <v>2010</v>
      </c>
    </row>
    <row r="6" spans="1:7" x14ac:dyDescent="0.3">
      <c r="A6" s="2" t="s">
        <v>14</v>
      </c>
      <c r="B6">
        <v>12856</v>
      </c>
      <c r="C6">
        <v>7696</v>
      </c>
      <c r="D6">
        <v>501</v>
      </c>
      <c r="E6">
        <v>693</v>
      </c>
      <c r="F6">
        <v>20552</v>
      </c>
      <c r="G6">
        <v>1194</v>
      </c>
    </row>
    <row r="7" spans="1:7" x14ac:dyDescent="0.3">
      <c r="A7" s="2" t="s">
        <v>10</v>
      </c>
      <c r="B7">
        <v>26301</v>
      </c>
      <c r="C7">
        <v>19359</v>
      </c>
      <c r="D7">
        <v>959</v>
      </c>
      <c r="E7">
        <v>1204</v>
      </c>
      <c r="F7">
        <v>45660</v>
      </c>
      <c r="G7">
        <v>2163</v>
      </c>
    </row>
    <row r="8" spans="1:7" x14ac:dyDescent="0.3">
      <c r="A8" s="2" t="s">
        <v>12</v>
      </c>
      <c r="B8">
        <v>13001</v>
      </c>
      <c r="C8">
        <v>8632</v>
      </c>
      <c r="D8">
        <v>1286</v>
      </c>
      <c r="E8">
        <v>1902</v>
      </c>
      <c r="F8">
        <v>21633</v>
      </c>
      <c r="G8">
        <v>3188</v>
      </c>
    </row>
    <row r="9" spans="1:7" x14ac:dyDescent="0.3">
      <c r="A9" s="2" t="s">
        <v>11</v>
      </c>
      <c r="B9">
        <v>39813</v>
      </c>
      <c r="C9">
        <v>32457</v>
      </c>
      <c r="D9">
        <v>1113</v>
      </c>
      <c r="E9">
        <v>1154</v>
      </c>
      <c r="F9">
        <v>72270</v>
      </c>
      <c r="G9">
        <v>2267</v>
      </c>
    </row>
    <row r="10" spans="1:7" x14ac:dyDescent="0.3">
      <c r="A10" s="2" t="s">
        <v>15</v>
      </c>
      <c r="B10">
        <v>11166</v>
      </c>
      <c r="C10">
        <v>14963</v>
      </c>
      <c r="D10">
        <v>739</v>
      </c>
      <c r="E10">
        <v>1043</v>
      </c>
      <c r="F10">
        <v>26129</v>
      </c>
      <c r="G10">
        <v>1782</v>
      </c>
    </row>
    <row r="11" spans="1:7" x14ac:dyDescent="0.3">
      <c r="A11" s="2" t="s">
        <v>27</v>
      </c>
      <c r="B11">
        <v>103137</v>
      </c>
      <c r="C11">
        <v>83107</v>
      </c>
      <c r="D11">
        <v>4598</v>
      </c>
      <c r="E11">
        <v>5996</v>
      </c>
      <c r="F11">
        <v>186244</v>
      </c>
      <c r="G11">
        <v>10594</v>
      </c>
    </row>
    <row r="18" spans="1:9" ht="15" thickBot="1" x14ac:dyDescent="0.35">
      <c r="B18" t="s">
        <v>66</v>
      </c>
      <c r="C18" t="s">
        <v>67</v>
      </c>
      <c r="D18" t="s">
        <v>68</v>
      </c>
      <c r="E18" t="s">
        <v>69</v>
      </c>
    </row>
    <row r="19" spans="1:9" ht="15" thickBot="1" x14ac:dyDescent="0.35">
      <c r="A19" t="s">
        <v>26</v>
      </c>
      <c r="B19">
        <v>2000</v>
      </c>
      <c r="C19">
        <v>2010</v>
      </c>
      <c r="D19">
        <v>2000</v>
      </c>
      <c r="E19">
        <v>2010</v>
      </c>
      <c r="F19" s="23" t="s">
        <v>70</v>
      </c>
      <c r="G19" s="24" t="s">
        <v>71</v>
      </c>
      <c r="H19" s="24" t="s">
        <v>72</v>
      </c>
      <c r="I19" s="25" t="s">
        <v>73</v>
      </c>
    </row>
    <row r="20" spans="1:9" x14ac:dyDescent="0.3">
      <c r="A20" s="2" t="s">
        <v>14</v>
      </c>
      <c r="B20">
        <v>12856</v>
      </c>
      <c r="C20">
        <v>7696</v>
      </c>
      <c r="D20">
        <v>501</v>
      </c>
      <c r="E20">
        <v>693</v>
      </c>
      <c r="F20" s="22">
        <f>B20*D20</f>
        <v>6440856</v>
      </c>
      <c r="G20">
        <f>C20*E20</f>
        <v>5333328</v>
      </c>
      <c r="H20">
        <f>B20*E20</f>
        <v>8909208</v>
      </c>
      <c r="I20">
        <f>C20*D20</f>
        <v>3855696</v>
      </c>
    </row>
    <row r="21" spans="1:9" x14ac:dyDescent="0.3">
      <c r="A21" s="2" t="s">
        <v>10</v>
      </c>
      <c r="B21">
        <v>26301</v>
      </c>
      <c r="C21">
        <v>19359</v>
      </c>
      <c r="D21">
        <v>959</v>
      </c>
      <c r="E21">
        <v>1204</v>
      </c>
      <c r="F21" s="22">
        <f t="shared" ref="F21:F24" si="0">B21*D21</f>
        <v>25222659</v>
      </c>
      <c r="G21">
        <f t="shared" ref="G21:G24" si="1">C21*E21</f>
        <v>23308236</v>
      </c>
      <c r="H21">
        <f t="shared" ref="H21:H24" si="2">B21*E21</f>
        <v>31666404</v>
      </c>
      <c r="I21">
        <f t="shared" ref="I21:I24" si="3">C21*D21</f>
        <v>18565281</v>
      </c>
    </row>
    <row r="22" spans="1:9" x14ac:dyDescent="0.3">
      <c r="A22" s="2" t="s">
        <v>12</v>
      </c>
      <c r="B22">
        <v>13001</v>
      </c>
      <c r="C22">
        <v>8632</v>
      </c>
      <c r="D22">
        <v>1286</v>
      </c>
      <c r="E22">
        <v>1902</v>
      </c>
      <c r="F22" s="22">
        <f t="shared" si="0"/>
        <v>16719286</v>
      </c>
      <c r="G22">
        <f t="shared" si="1"/>
        <v>16418064</v>
      </c>
      <c r="H22">
        <f t="shared" si="2"/>
        <v>24727902</v>
      </c>
      <c r="I22">
        <f t="shared" si="3"/>
        <v>11100752</v>
      </c>
    </row>
    <row r="23" spans="1:9" x14ac:dyDescent="0.3">
      <c r="A23" s="2" t="s">
        <v>11</v>
      </c>
      <c r="B23">
        <v>39813</v>
      </c>
      <c r="C23">
        <v>32457</v>
      </c>
      <c r="D23">
        <v>1113</v>
      </c>
      <c r="E23">
        <v>1154</v>
      </c>
      <c r="F23" s="22">
        <f t="shared" si="0"/>
        <v>44311869</v>
      </c>
      <c r="G23">
        <f t="shared" si="1"/>
        <v>37455378</v>
      </c>
      <c r="H23">
        <f t="shared" si="2"/>
        <v>45944202</v>
      </c>
      <c r="I23">
        <f t="shared" si="3"/>
        <v>36124641</v>
      </c>
    </row>
    <row r="24" spans="1:9" ht="15" thickBot="1" x14ac:dyDescent="0.35">
      <c r="A24" s="2" t="s">
        <v>15</v>
      </c>
      <c r="B24">
        <v>11166</v>
      </c>
      <c r="C24">
        <v>14963</v>
      </c>
      <c r="D24">
        <v>739</v>
      </c>
      <c r="E24">
        <v>1043</v>
      </c>
      <c r="F24" s="22">
        <f t="shared" si="0"/>
        <v>8251674</v>
      </c>
      <c r="G24">
        <f t="shared" si="1"/>
        <v>15606409</v>
      </c>
      <c r="H24">
        <f t="shared" si="2"/>
        <v>11646138</v>
      </c>
      <c r="I24">
        <f t="shared" si="3"/>
        <v>11057657</v>
      </c>
    </row>
    <row r="25" spans="1:9" ht="15" thickBot="1" x14ac:dyDescent="0.35">
      <c r="E25" s="26" t="s">
        <v>75</v>
      </c>
      <c r="F25" s="22">
        <f>SUM(F20:F24)</f>
        <v>100946344</v>
      </c>
      <c r="G25" s="22">
        <f t="shared" ref="G25:I25" si="4">SUM(G20:G24)</f>
        <v>98121415</v>
      </c>
      <c r="H25" s="22">
        <f t="shared" si="4"/>
        <v>122893854</v>
      </c>
      <c r="I25" s="22">
        <f t="shared" si="4"/>
        <v>80704027</v>
      </c>
    </row>
    <row r="26" spans="1:9" x14ac:dyDescent="0.3">
      <c r="A26" s="2"/>
    </row>
    <row r="27" spans="1:9" x14ac:dyDescent="0.3">
      <c r="A27" s="2" t="s">
        <v>74</v>
      </c>
      <c r="B27" s="5">
        <f>G25/F25</f>
        <v>0.97201553926509709</v>
      </c>
    </row>
    <row r="28" spans="1:9" x14ac:dyDescent="0.3">
      <c r="A28" s="2" t="s">
        <v>76</v>
      </c>
      <c r="B28" s="5">
        <f>I25/F25</f>
        <v>0.79947449112173885</v>
      </c>
    </row>
    <row r="29" spans="1:9" x14ac:dyDescent="0.3">
      <c r="A29" s="2" t="s">
        <v>77</v>
      </c>
      <c r="B29" s="5">
        <f>G25/H25</f>
        <v>0.79842410182693102</v>
      </c>
    </row>
    <row r="30" spans="1:9" x14ac:dyDescent="0.3">
      <c r="A30" s="2" t="s">
        <v>79</v>
      </c>
      <c r="B30" s="5">
        <f>H25/F25</f>
        <v>1.2174175817600685</v>
      </c>
    </row>
    <row r="31" spans="1:9" x14ac:dyDescent="0.3">
      <c r="A31" s="2" t="s">
        <v>78</v>
      </c>
      <c r="B31" s="5">
        <f>G25/I25</f>
        <v>1.2158180780743444</v>
      </c>
    </row>
    <row r="32" spans="1:9" x14ac:dyDescent="0.3">
      <c r="A32" s="2" t="s">
        <v>80</v>
      </c>
      <c r="B32" s="5">
        <f>SQRT(B28*B29)</f>
        <v>0.79894912385421457</v>
      </c>
    </row>
    <row r="33" spans="1:2" x14ac:dyDescent="0.3">
      <c r="A33" s="2" t="s">
        <v>81</v>
      </c>
      <c r="B33" s="5">
        <f>SQRT(B30*B31)</f>
        <v>1.2166175670560748</v>
      </c>
    </row>
    <row r="34" spans="1:2" x14ac:dyDescent="0.3">
      <c r="A34" s="2" t="s">
        <v>82</v>
      </c>
      <c r="B34" s="3">
        <f>B32*B33</f>
        <v>0.97201553926509709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49"/>
  <sheetViews>
    <sheetView tabSelected="1" workbookViewId="0">
      <selection activeCell="E12" sqref="E1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2000</v>
      </c>
      <c r="B2" t="s">
        <v>7</v>
      </c>
      <c r="C2" t="s">
        <v>8</v>
      </c>
      <c r="D2">
        <v>142112</v>
      </c>
      <c r="E2">
        <v>116</v>
      </c>
      <c r="F2">
        <v>97</v>
      </c>
      <c r="G2">
        <v>162048</v>
      </c>
    </row>
    <row r="3" spans="1:7" x14ac:dyDescent="0.3">
      <c r="A3">
        <v>2000</v>
      </c>
      <c r="B3" t="s">
        <v>7</v>
      </c>
      <c r="C3" t="s">
        <v>9</v>
      </c>
      <c r="D3">
        <v>138056</v>
      </c>
      <c r="E3">
        <v>162</v>
      </c>
      <c r="F3">
        <v>93</v>
      </c>
      <c r="G3">
        <v>129641</v>
      </c>
    </row>
    <row r="4" spans="1:7" x14ac:dyDescent="0.3">
      <c r="A4">
        <v>2000</v>
      </c>
      <c r="B4" t="s">
        <v>7</v>
      </c>
      <c r="C4" t="s">
        <v>10</v>
      </c>
      <c r="D4">
        <v>26301</v>
      </c>
      <c r="E4">
        <v>959</v>
      </c>
      <c r="F4">
        <v>846</v>
      </c>
      <c r="G4">
        <v>26657</v>
      </c>
    </row>
    <row r="5" spans="1:7" x14ac:dyDescent="0.3">
      <c r="A5">
        <v>2000</v>
      </c>
      <c r="B5" t="s">
        <v>7</v>
      </c>
      <c r="C5" t="s">
        <v>11</v>
      </c>
      <c r="D5">
        <v>39813</v>
      </c>
      <c r="E5">
        <v>1113</v>
      </c>
      <c r="F5">
        <v>881</v>
      </c>
      <c r="G5">
        <v>37303</v>
      </c>
    </row>
    <row r="6" spans="1:7" x14ac:dyDescent="0.3">
      <c r="A6">
        <v>2000</v>
      </c>
      <c r="B6" t="s">
        <v>7</v>
      </c>
      <c r="C6" t="s">
        <v>12</v>
      </c>
      <c r="D6">
        <v>13001</v>
      </c>
      <c r="E6">
        <v>1286</v>
      </c>
      <c r="F6">
        <v>1072</v>
      </c>
      <c r="G6">
        <v>12894</v>
      </c>
    </row>
    <row r="7" spans="1:7" x14ac:dyDescent="0.3">
      <c r="A7">
        <v>2000</v>
      </c>
      <c r="B7" t="s">
        <v>7</v>
      </c>
      <c r="C7" t="s">
        <v>13</v>
      </c>
      <c r="D7">
        <v>13835</v>
      </c>
      <c r="E7">
        <v>999</v>
      </c>
      <c r="F7">
        <v>798</v>
      </c>
      <c r="G7">
        <v>12901</v>
      </c>
    </row>
    <row r="8" spans="1:7" x14ac:dyDescent="0.3">
      <c r="A8">
        <v>2000</v>
      </c>
      <c r="B8" t="s">
        <v>7</v>
      </c>
      <c r="C8" t="s">
        <v>14</v>
      </c>
      <c r="D8">
        <v>12856</v>
      </c>
      <c r="E8">
        <v>501</v>
      </c>
      <c r="F8">
        <v>380</v>
      </c>
      <c r="G8">
        <v>14282</v>
      </c>
    </row>
    <row r="9" spans="1:7" x14ac:dyDescent="0.3">
      <c r="A9">
        <v>2000</v>
      </c>
      <c r="B9" t="s">
        <v>7</v>
      </c>
      <c r="C9" t="s">
        <v>15</v>
      </c>
      <c r="D9">
        <v>11166</v>
      </c>
      <c r="E9">
        <v>739</v>
      </c>
      <c r="F9">
        <v>576</v>
      </c>
      <c r="G9">
        <v>12189</v>
      </c>
    </row>
    <row r="10" spans="1:7" x14ac:dyDescent="0.3">
      <c r="A10">
        <v>2000</v>
      </c>
      <c r="B10" t="s">
        <v>7</v>
      </c>
      <c r="C10" t="s">
        <v>16</v>
      </c>
      <c r="D10">
        <v>120</v>
      </c>
      <c r="E10">
        <v>776</v>
      </c>
      <c r="F10">
        <v>597</v>
      </c>
      <c r="G10">
        <v>108</v>
      </c>
    </row>
    <row r="11" spans="1:7" x14ac:dyDescent="0.3">
      <c r="A11">
        <v>2000</v>
      </c>
      <c r="B11" t="s">
        <v>7</v>
      </c>
      <c r="C11" t="s">
        <v>17</v>
      </c>
      <c r="D11">
        <v>139401</v>
      </c>
      <c r="E11">
        <v>429</v>
      </c>
      <c r="F11">
        <v>433</v>
      </c>
      <c r="G11">
        <v>113782</v>
      </c>
    </row>
    <row r="12" spans="1:7" x14ac:dyDescent="0.3">
      <c r="A12">
        <v>2000</v>
      </c>
      <c r="B12" t="s">
        <v>7</v>
      </c>
      <c r="C12" t="s">
        <v>18</v>
      </c>
      <c r="D12">
        <v>2851</v>
      </c>
      <c r="E12">
        <v>233</v>
      </c>
      <c r="F12">
        <v>202</v>
      </c>
      <c r="G12">
        <v>3315</v>
      </c>
    </row>
    <row r="13" spans="1:7" x14ac:dyDescent="0.3">
      <c r="A13">
        <v>2000</v>
      </c>
      <c r="B13" t="s">
        <v>19</v>
      </c>
      <c r="C13" t="s">
        <v>8</v>
      </c>
      <c r="D13">
        <v>102444</v>
      </c>
      <c r="E13">
        <v>100</v>
      </c>
      <c r="F13">
        <v>170</v>
      </c>
      <c r="G13">
        <v>94165</v>
      </c>
    </row>
    <row r="14" spans="1:7" x14ac:dyDescent="0.3">
      <c r="A14">
        <v>2000</v>
      </c>
      <c r="B14" t="s">
        <v>19</v>
      </c>
      <c r="C14" t="s">
        <v>9</v>
      </c>
      <c r="D14">
        <v>99550</v>
      </c>
      <c r="E14">
        <v>155</v>
      </c>
      <c r="F14">
        <v>153</v>
      </c>
      <c r="G14">
        <v>95443</v>
      </c>
    </row>
    <row r="15" spans="1:7" x14ac:dyDescent="0.3">
      <c r="A15">
        <v>2000</v>
      </c>
      <c r="B15" t="s">
        <v>19</v>
      </c>
      <c r="C15" t="s">
        <v>10</v>
      </c>
      <c r="D15">
        <v>18906</v>
      </c>
      <c r="E15">
        <v>952</v>
      </c>
      <c r="F15">
        <v>735</v>
      </c>
      <c r="G15">
        <v>19406</v>
      </c>
    </row>
    <row r="16" spans="1:7" x14ac:dyDescent="0.3">
      <c r="A16">
        <v>2000</v>
      </c>
      <c r="B16" t="s">
        <v>19</v>
      </c>
      <c r="C16" t="s">
        <v>11</v>
      </c>
      <c r="D16">
        <v>28685</v>
      </c>
      <c r="E16">
        <v>1179</v>
      </c>
      <c r="F16">
        <v>978</v>
      </c>
      <c r="G16">
        <v>30975</v>
      </c>
    </row>
    <row r="17" spans="1:7" x14ac:dyDescent="0.3">
      <c r="A17">
        <v>2000</v>
      </c>
      <c r="B17" t="s">
        <v>19</v>
      </c>
      <c r="C17" t="s">
        <v>12</v>
      </c>
      <c r="D17">
        <v>9379</v>
      </c>
      <c r="E17">
        <v>1273</v>
      </c>
      <c r="F17">
        <v>1028</v>
      </c>
      <c r="G17">
        <v>9907</v>
      </c>
    </row>
    <row r="18" spans="1:7" x14ac:dyDescent="0.3">
      <c r="A18">
        <v>2000</v>
      </c>
      <c r="B18" t="s">
        <v>19</v>
      </c>
      <c r="C18" t="s">
        <v>13</v>
      </c>
      <c r="D18">
        <v>9945</v>
      </c>
      <c r="E18">
        <v>1086</v>
      </c>
      <c r="F18">
        <v>855</v>
      </c>
      <c r="G18">
        <v>10550</v>
      </c>
    </row>
    <row r="19" spans="1:7" x14ac:dyDescent="0.3">
      <c r="A19">
        <v>2000</v>
      </c>
      <c r="B19" t="s">
        <v>19</v>
      </c>
      <c r="C19" t="s">
        <v>14</v>
      </c>
      <c r="D19">
        <v>9271</v>
      </c>
      <c r="E19">
        <v>516</v>
      </c>
      <c r="F19">
        <v>357</v>
      </c>
      <c r="G19">
        <v>8320</v>
      </c>
    </row>
    <row r="20" spans="1:7" x14ac:dyDescent="0.3">
      <c r="A20">
        <v>2000</v>
      </c>
      <c r="B20" t="s">
        <v>19</v>
      </c>
      <c r="C20" t="s">
        <v>15</v>
      </c>
      <c r="D20">
        <v>8026</v>
      </c>
      <c r="E20">
        <v>743</v>
      </c>
      <c r="F20">
        <v>560</v>
      </c>
      <c r="G20">
        <v>8226</v>
      </c>
    </row>
    <row r="21" spans="1:7" x14ac:dyDescent="0.3">
      <c r="A21">
        <v>2000</v>
      </c>
      <c r="B21" t="s">
        <v>19</v>
      </c>
      <c r="C21" t="s">
        <v>16</v>
      </c>
      <c r="D21">
        <v>93</v>
      </c>
      <c r="E21">
        <v>801</v>
      </c>
      <c r="F21">
        <v>701</v>
      </c>
      <c r="G21">
        <v>93</v>
      </c>
    </row>
    <row r="22" spans="1:7" x14ac:dyDescent="0.3">
      <c r="A22">
        <v>2000</v>
      </c>
      <c r="B22" t="s">
        <v>19</v>
      </c>
      <c r="C22" t="s">
        <v>17</v>
      </c>
      <c r="D22">
        <v>100512</v>
      </c>
      <c r="E22">
        <v>399</v>
      </c>
      <c r="F22">
        <v>373</v>
      </c>
      <c r="G22">
        <v>105193</v>
      </c>
    </row>
    <row r="23" spans="1:7" x14ac:dyDescent="0.3">
      <c r="A23">
        <v>2000</v>
      </c>
      <c r="B23" t="s">
        <v>19</v>
      </c>
      <c r="C23" t="s">
        <v>18</v>
      </c>
      <c r="D23">
        <v>2052</v>
      </c>
      <c r="E23">
        <v>211</v>
      </c>
      <c r="F23">
        <v>195</v>
      </c>
      <c r="G23">
        <v>2255</v>
      </c>
    </row>
    <row r="24" spans="1:7" x14ac:dyDescent="0.3">
      <c r="A24">
        <v>2000</v>
      </c>
      <c r="B24" t="s">
        <v>20</v>
      </c>
      <c r="C24" t="s">
        <v>8</v>
      </c>
      <c r="D24">
        <v>161739</v>
      </c>
      <c r="E24">
        <v>114</v>
      </c>
      <c r="F24">
        <v>40</v>
      </c>
      <c r="G24">
        <v>154714</v>
      </c>
    </row>
    <row r="25" spans="1:7" x14ac:dyDescent="0.3">
      <c r="A25">
        <v>2000</v>
      </c>
      <c r="B25" t="s">
        <v>20</v>
      </c>
      <c r="C25" t="s">
        <v>9</v>
      </c>
      <c r="D25">
        <v>157104</v>
      </c>
      <c r="E25">
        <v>135</v>
      </c>
      <c r="F25">
        <v>156</v>
      </c>
      <c r="G25">
        <v>141125</v>
      </c>
    </row>
    <row r="26" spans="1:7" x14ac:dyDescent="0.3">
      <c r="A26">
        <v>2000</v>
      </c>
      <c r="B26" t="s">
        <v>20</v>
      </c>
      <c r="C26" t="s">
        <v>10</v>
      </c>
      <c r="D26">
        <v>29884</v>
      </c>
      <c r="E26">
        <v>1029</v>
      </c>
      <c r="F26">
        <v>907</v>
      </c>
      <c r="G26">
        <v>26211</v>
      </c>
    </row>
    <row r="27" spans="1:7" x14ac:dyDescent="0.3">
      <c r="A27">
        <v>2000</v>
      </c>
      <c r="B27" t="s">
        <v>20</v>
      </c>
      <c r="C27" t="s">
        <v>11</v>
      </c>
      <c r="D27">
        <v>45255</v>
      </c>
      <c r="E27">
        <v>1104</v>
      </c>
      <c r="F27">
        <v>855</v>
      </c>
      <c r="G27">
        <v>50543</v>
      </c>
    </row>
    <row r="28" spans="1:7" x14ac:dyDescent="0.3">
      <c r="A28">
        <v>2000</v>
      </c>
      <c r="B28" t="s">
        <v>20</v>
      </c>
      <c r="C28" t="s">
        <v>12</v>
      </c>
      <c r="D28">
        <v>14832</v>
      </c>
      <c r="E28">
        <v>1184</v>
      </c>
      <c r="F28">
        <v>945</v>
      </c>
      <c r="G28">
        <v>13672</v>
      </c>
    </row>
    <row r="29" spans="1:7" x14ac:dyDescent="0.3">
      <c r="A29">
        <v>2000</v>
      </c>
      <c r="B29" t="s">
        <v>20</v>
      </c>
      <c r="C29" t="s">
        <v>13</v>
      </c>
      <c r="D29">
        <v>15694</v>
      </c>
      <c r="E29">
        <v>1028</v>
      </c>
      <c r="F29">
        <v>837</v>
      </c>
      <c r="G29">
        <v>14132</v>
      </c>
    </row>
    <row r="30" spans="1:7" x14ac:dyDescent="0.3">
      <c r="A30">
        <v>2000</v>
      </c>
      <c r="B30" t="s">
        <v>20</v>
      </c>
      <c r="C30" t="s">
        <v>14</v>
      </c>
      <c r="D30">
        <v>14639</v>
      </c>
      <c r="E30">
        <v>495</v>
      </c>
      <c r="F30">
        <v>435</v>
      </c>
      <c r="G30">
        <v>15543</v>
      </c>
    </row>
    <row r="31" spans="1:7" x14ac:dyDescent="0.3">
      <c r="A31">
        <v>2000</v>
      </c>
      <c r="B31" t="s">
        <v>20</v>
      </c>
      <c r="C31" t="s">
        <v>15</v>
      </c>
      <c r="D31">
        <v>12696</v>
      </c>
      <c r="E31">
        <v>741</v>
      </c>
      <c r="F31">
        <v>672</v>
      </c>
      <c r="G31">
        <v>12504</v>
      </c>
    </row>
    <row r="32" spans="1:7" x14ac:dyDescent="0.3">
      <c r="A32">
        <v>2000</v>
      </c>
      <c r="B32" t="s">
        <v>20</v>
      </c>
      <c r="C32" t="s">
        <v>16</v>
      </c>
      <c r="D32">
        <v>149</v>
      </c>
      <c r="E32">
        <v>755</v>
      </c>
      <c r="F32">
        <v>729</v>
      </c>
      <c r="G32">
        <v>163</v>
      </c>
    </row>
    <row r="33" spans="1:7" x14ac:dyDescent="0.3">
      <c r="A33">
        <v>2000</v>
      </c>
      <c r="B33" t="s">
        <v>20</v>
      </c>
      <c r="C33" t="s">
        <v>17</v>
      </c>
      <c r="D33">
        <v>158662</v>
      </c>
      <c r="E33">
        <v>424</v>
      </c>
      <c r="F33">
        <v>412</v>
      </c>
      <c r="G33">
        <v>186171</v>
      </c>
    </row>
    <row r="34" spans="1:7" x14ac:dyDescent="0.3">
      <c r="A34">
        <v>2000</v>
      </c>
      <c r="B34" t="s">
        <v>20</v>
      </c>
      <c r="C34" t="s">
        <v>18</v>
      </c>
      <c r="D34">
        <v>3230</v>
      </c>
      <c r="E34">
        <v>220</v>
      </c>
      <c r="F34">
        <v>211</v>
      </c>
      <c r="G34">
        <v>3264</v>
      </c>
    </row>
    <row r="35" spans="1:7" x14ac:dyDescent="0.3">
      <c r="A35">
        <v>2000</v>
      </c>
      <c r="B35" t="s">
        <v>21</v>
      </c>
      <c r="C35" t="s">
        <v>8</v>
      </c>
      <c r="D35">
        <v>133205</v>
      </c>
      <c r="E35">
        <v>121</v>
      </c>
      <c r="F35">
        <v>40</v>
      </c>
      <c r="G35">
        <v>136283</v>
      </c>
    </row>
    <row r="36" spans="1:7" x14ac:dyDescent="0.3">
      <c r="A36">
        <v>2000</v>
      </c>
      <c r="B36" t="s">
        <v>21</v>
      </c>
      <c r="C36" t="s">
        <v>9</v>
      </c>
      <c r="D36">
        <v>129416</v>
      </c>
      <c r="E36">
        <v>143</v>
      </c>
      <c r="F36">
        <v>157</v>
      </c>
      <c r="G36">
        <v>150643</v>
      </c>
    </row>
    <row r="37" spans="1:7" x14ac:dyDescent="0.3">
      <c r="A37">
        <v>2000</v>
      </c>
      <c r="B37" t="s">
        <v>21</v>
      </c>
      <c r="C37" t="s">
        <v>10</v>
      </c>
      <c r="D37">
        <v>24586</v>
      </c>
      <c r="E37">
        <v>1001</v>
      </c>
      <c r="F37">
        <v>743</v>
      </c>
      <c r="G37">
        <v>26781</v>
      </c>
    </row>
    <row r="38" spans="1:7" x14ac:dyDescent="0.3">
      <c r="A38">
        <v>2000</v>
      </c>
      <c r="B38" t="s">
        <v>21</v>
      </c>
      <c r="C38" t="s">
        <v>11</v>
      </c>
      <c r="D38">
        <v>37296</v>
      </c>
      <c r="E38">
        <v>1024</v>
      </c>
      <c r="F38">
        <v>871</v>
      </c>
      <c r="G38">
        <v>40370</v>
      </c>
    </row>
    <row r="39" spans="1:7" x14ac:dyDescent="0.3">
      <c r="A39">
        <v>2000</v>
      </c>
      <c r="B39" t="s">
        <v>21</v>
      </c>
      <c r="C39" t="s">
        <v>12</v>
      </c>
      <c r="D39">
        <v>12269</v>
      </c>
      <c r="E39">
        <v>1171</v>
      </c>
      <c r="F39">
        <v>1017</v>
      </c>
      <c r="G39">
        <v>12335</v>
      </c>
    </row>
    <row r="40" spans="1:7" x14ac:dyDescent="0.3">
      <c r="A40">
        <v>2000</v>
      </c>
      <c r="B40" t="s">
        <v>21</v>
      </c>
      <c r="C40" t="s">
        <v>13</v>
      </c>
      <c r="D40">
        <v>12882</v>
      </c>
      <c r="E40">
        <v>971</v>
      </c>
      <c r="F40">
        <v>795</v>
      </c>
      <c r="G40">
        <v>11700</v>
      </c>
    </row>
    <row r="41" spans="1:7" x14ac:dyDescent="0.3">
      <c r="A41">
        <v>2000</v>
      </c>
      <c r="B41" t="s">
        <v>21</v>
      </c>
      <c r="C41" t="s">
        <v>14</v>
      </c>
      <c r="D41">
        <v>12048</v>
      </c>
      <c r="E41">
        <v>529</v>
      </c>
      <c r="F41">
        <v>488</v>
      </c>
      <c r="G41">
        <v>10370</v>
      </c>
    </row>
    <row r="42" spans="1:7" x14ac:dyDescent="0.3">
      <c r="A42">
        <v>2000</v>
      </c>
      <c r="B42" t="s">
        <v>21</v>
      </c>
      <c r="C42" t="s">
        <v>15</v>
      </c>
      <c r="D42">
        <v>10463</v>
      </c>
      <c r="E42">
        <v>780</v>
      </c>
      <c r="F42">
        <v>682</v>
      </c>
      <c r="G42">
        <v>10178</v>
      </c>
    </row>
    <row r="43" spans="1:7" x14ac:dyDescent="0.3">
      <c r="A43">
        <v>2000</v>
      </c>
      <c r="B43" t="s">
        <v>21</v>
      </c>
      <c r="C43" t="s">
        <v>16</v>
      </c>
      <c r="D43">
        <v>112</v>
      </c>
      <c r="E43">
        <v>784</v>
      </c>
      <c r="F43">
        <v>648</v>
      </c>
      <c r="G43">
        <v>128</v>
      </c>
    </row>
    <row r="44" spans="1:7" x14ac:dyDescent="0.3">
      <c r="A44">
        <v>2000</v>
      </c>
      <c r="B44" t="s">
        <v>21</v>
      </c>
      <c r="C44" t="s">
        <v>17</v>
      </c>
      <c r="D44">
        <v>130667</v>
      </c>
      <c r="E44">
        <v>401</v>
      </c>
      <c r="F44">
        <v>370</v>
      </c>
      <c r="G44">
        <v>165965</v>
      </c>
    </row>
    <row r="45" spans="1:7" x14ac:dyDescent="0.3">
      <c r="A45">
        <v>2000</v>
      </c>
      <c r="B45" t="s">
        <v>21</v>
      </c>
      <c r="C45" t="s">
        <v>18</v>
      </c>
      <c r="D45">
        <v>2661</v>
      </c>
      <c r="E45">
        <v>229</v>
      </c>
      <c r="F45">
        <v>195</v>
      </c>
      <c r="G45">
        <v>2231</v>
      </c>
    </row>
    <row r="46" spans="1:7" x14ac:dyDescent="0.3">
      <c r="A46">
        <v>2000</v>
      </c>
      <c r="B46" t="s">
        <v>22</v>
      </c>
      <c r="C46" t="s">
        <v>8</v>
      </c>
      <c r="D46">
        <v>116558</v>
      </c>
      <c r="E46">
        <v>134</v>
      </c>
      <c r="F46">
        <v>142</v>
      </c>
      <c r="G46">
        <v>107019</v>
      </c>
    </row>
    <row r="47" spans="1:7" x14ac:dyDescent="0.3">
      <c r="A47">
        <v>2000</v>
      </c>
      <c r="B47" t="s">
        <v>22</v>
      </c>
      <c r="C47" t="s">
        <v>9</v>
      </c>
      <c r="D47">
        <v>113201</v>
      </c>
      <c r="E47">
        <v>152</v>
      </c>
      <c r="F47">
        <v>96</v>
      </c>
      <c r="G47">
        <v>121908</v>
      </c>
    </row>
    <row r="48" spans="1:7" x14ac:dyDescent="0.3">
      <c r="A48">
        <v>2000</v>
      </c>
      <c r="B48" t="s">
        <v>22</v>
      </c>
      <c r="C48" t="s">
        <v>10</v>
      </c>
      <c r="D48">
        <v>21517</v>
      </c>
      <c r="E48">
        <v>933</v>
      </c>
      <c r="F48">
        <v>719</v>
      </c>
      <c r="G48">
        <v>17104</v>
      </c>
    </row>
    <row r="49" spans="1:7" x14ac:dyDescent="0.3">
      <c r="A49">
        <v>2000</v>
      </c>
      <c r="B49" t="s">
        <v>22</v>
      </c>
      <c r="C49" t="s">
        <v>11</v>
      </c>
      <c r="D49">
        <v>32599</v>
      </c>
      <c r="E49">
        <v>1165</v>
      </c>
      <c r="F49">
        <v>952</v>
      </c>
      <c r="G49">
        <v>31565</v>
      </c>
    </row>
    <row r="50" spans="1:7" x14ac:dyDescent="0.3">
      <c r="A50">
        <v>2000</v>
      </c>
      <c r="B50" t="s">
        <v>22</v>
      </c>
      <c r="C50" t="s">
        <v>12</v>
      </c>
      <c r="D50">
        <v>10706</v>
      </c>
      <c r="E50">
        <v>1205</v>
      </c>
      <c r="F50">
        <v>989</v>
      </c>
      <c r="G50">
        <v>11717</v>
      </c>
    </row>
    <row r="51" spans="1:7" x14ac:dyDescent="0.3">
      <c r="A51">
        <v>2000</v>
      </c>
      <c r="B51" t="s">
        <v>22</v>
      </c>
      <c r="C51" t="s">
        <v>13</v>
      </c>
      <c r="D51">
        <v>11321</v>
      </c>
      <c r="E51">
        <v>1000</v>
      </c>
      <c r="F51">
        <v>753</v>
      </c>
      <c r="G51">
        <v>10691</v>
      </c>
    </row>
    <row r="52" spans="1:7" x14ac:dyDescent="0.3">
      <c r="A52">
        <v>2000</v>
      </c>
      <c r="B52" t="s">
        <v>22</v>
      </c>
      <c r="C52" t="s">
        <v>14</v>
      </c>
      <c r="D52">
        <v>10533</v>
      </c>
      <c r="E52">
        <v>503</v>
      </c>
      <c r="F52">
        <v>322</v>
      </c>
      <c r="G52">
        <v>11977</v>
      </c>
    </row>
    <row r="53" spans="1:7" x14ac:dyDescent="0.3">
      <c r="A53">
        <v>2000</v>
      </c>
      <c r="B53" t="s">
        <v>22</v>
      </c>
      <c r="C53" t="s">
        <v>15</v>
      </c>
      <c r="D53">
        <v>9134</v>
      </c>
      <c r="E53">
        <v>779</v>
      </c>
      <c r="F53">
        <v>587</v>
      </c>
      <c r="G53">
        <v>9319</v>
      </c>
    </row>
    <row r="54" spans="1:7" x14ac:dyDescent="0.3">
      <c r="A54">
        <v>2000</v>
      </c>
      <c r="B54" t="s">
        <v>22</v>
      </c>
      <c r="C54" t="s">
        <v>16</v>
      </c>
      <c r="D54">
        <v>68</v>
      </c>
      <c r="E54">
        <v>683</v>
      </c>
      <c r="F54">
        <v>620</v>
      </c>
      <c r="G54">
        <v>73</v>
      </c>
    </row>
    <row r="55" spans="1:7" x14ac:dyDescent="0.3">
      <c r="A55">
        <v>2000</v>
      </c>
      <c r="B55" t="s">
        <v>22</v>
      </c>
      <c r="C55" t="s">
        <v>17</v>
      </c>
      <c r="D55">
        <v>114318</v>
      </c>
      <c r="E55">
        <v>393</v>
      </c>
      <c r="F55">
        <v>314</v>
      </c>
      <c r="G55">
        <v>99414</v>
      </c>
    </row>
    <row r="56" spans="1:7" x14ac:dyDescent="0.3">
      <c r="A56">
        <v>2000</v>
      </c>
      <c r="B56" t="s">
        <v>22</v>
      </c>
      <c r="C56" t="s">
        <v>18</v>
      </c>
      <c r="D56">
        <v>2342</v>
      </c>
      <c r="E56">
        <v>230</v>
      </c>
      <c r="F56">
        <v>166</v>
      </c>
      <c r="G56">
        <v>2347</v>
      </c>
    </row>
    <row r="57" spans="1:7" x14ac:dyDescent="0.3">
      <c r="A57">
        <v>2000</v>
      </c>
      <c r="B57" t="s">
        <v>23</v>
      </c>
      <c r="C57" t="s">
        <v>8</v>
      </c>
      <c r="D57">
        <v>298439</v>
      </c>
      <c r="E57">
        <v>111</v>
      </c>
      <c r="F57">
        <v>92</v>
      </c>
      <c r="G57">
        <v>233185</v>
      </c>
    </row>
    <row r="58" spans="1:7" x14ac:dyDescent="0.3">
      <c r="A58">
        <v>2000</v>
      </c>
      <c r="B58" t="s">
        <v>23</v>
      </c>
      <c r="C58" t="s">
        <v>9</v>
      </c>
      <c r="D58">
        <v>289925</v>
      </c>
      <c r="E58">
        <v>165</v>
      </c>
      <c r="F58">
        <v>167</v>
      </c>
      <c r="G58">
        <v>295157</v>
      </c>
    </row>
    <row r="59" spans="1:7" x14ac:dyDescent="0.3">
      <c r="A59">
        <v>2000</v>
      </c>
      <c r="B59" t="s">
        <v>23</v>
      </c>
      <c r="C59" t="s">
        <v>10</v>
      </c>
      <c r="D59">
        <v>55116</v>
      </c>
      <c r="E59">
        <v>985</v>
      </c>
      <c r="F59">
        <v>831</v>
      </c>
      <c r="G59">
        <v>63015</v>
      </c>
    </row>
    <row r="60" spans="1:7" x14ac:dyDescent="0.3">
      <c r="A60">
        <v>2000</v>
      </c>
      <c r="B60" t="s">
        <v>23</v>
      </c>
      <c r="C60" t="s">
        <v>11</v>
      </c>
      <c r="D60">
        <v>83594</v>
      </c>
      <c r="E60">
        <v>1036</v>
      </c>
      <c r="F60">
        <v>887</v>
      </c>
      <c r="G60">
        <v>73373</v>
      </c>
    </row>
    <row r="61" spans="1:7" x14ac:dyDescent="0.3">
      <c r="A61">
        <v>2000</v>
      </c>
      <c r="B61" t="s">
        <v>23</v>
      </c>
      <c r="C61" t="s">
        <v>12</v>
      </c>
      <c r="D61">
        <v>27324</v>
      </c>
      <c r="E61">
        <v>1230</v>
      </c>
      <c r="F61">
        <v>972</v>
      </c>
      <c r="G61">
        <v>28129</v>
      </c>
    </row>
    <row r="62" spans="1:7" x14ac:dyDescent="0.3">
      <c r="A62">
        <v>2000</v>
      </c>
      <c r="B62" t="s">
        <v>23</v>
      </c>
      <c r="C62" t="s">
        <v>13</v>
      </c>
      <c r="D62">
        <v>29025</v>
      </c>
      <c r="E62">
        <v>1003</v>
      </c>
      <c r="F62">
        <v>810</v>
      </c>
      <c r="G62">
        <v>31411</v>
      </c>
    </row>
    <row r="63" spans="1:7" x14ac:dyDescent="0.3">
      <c r="A63">
        <v>2000</v>
      </c>
      <c r="B63" t="s">
        <v>23</v>
      </c>
      <c r="C63" t="s">
        <v>14</v>
      </c>
      <c r="D63">
        <v>26970</v>
      </c>
      <c r="E63">
        <v>524</v>
      </c>
      <c r="F63">
        <v>455</v>
      </c>
      <c r="G63">
        <v>29550</v>
      </c>
    </row>
    <row r="64" spans="1:7" x14ac:dyDescent="0.3">
      <c r="A64">
        <v>2000</v>
      </c>
      <c r="B64" t="s">
        <v>23</v>
      </c>
      <c r="C64" t="s">
        <v>15</v>
      </c>
      <c r="D64">
        <v>23432</v>
      </c>
      <c r="E64">
        <v>736</v>
      </c>
      <c r="F64">
        <v>605</v>
      </c>
      <c r="G64">
        <v>23175</v>
      </c>
    </row>
    <row r="65" spans="1:7" x14ac:dyDescent="0.3">
      <c r="A65">
        <v>2000</v>
      </c>
      <c r="B65" t="s">
        <v>23</v>
      </c>
      <c r="C65" t="s">
        <v>16</v>
      </c>
      <c r="D65">
        <v>368</v>
      </c>
      <c r="E65">
        <v>786</v>
      </c>
      <c r="F65">
        <v>570</v>
      </c>
      <c r="G65">
        <v>356</v>
      </c>
    </row>
    <row r="66" spans="1:7" x14ac:dyDescent="0.3">
      <c r="A66">
        <v>2000</v>
      </c>
      <c r="B66" t="s">
        <v>23</v>
      </c>
      <c r="C66" t="s">
        <v>17</v>
      </c>
      <c r="D66">
        <v>292776</v>
      </c>
      <c r="E66">
        <v>397</v>
      </c>
      <c r="F66">
        <v>360</v>
      </c>
      <c r="G66">
        <v>285715</v>
      </c>
    </row>
    <row r="67" spans="1:7" x14ac:dyDescent="0.3">
      <c r="A67">
        <v>2000</v>
      </c>
      <c r="B67" t="s">
        <v>23</v>
      </c>
      <c r="C67" t="s">
        <v>18</v>
      </c>
      <c r="D67">
        <v>5977</v>
      </c>
      <c r="E67">
        <v>228</v>
      </c>
      <c r="F67">
        <v>202</v>
      </c>
      <c r="G67">
        <v>6330</v>
      </c>
    </row>
    <row r="68" spans="1:7" x14ac:dyDescent="0.3">
      <c r="A68">
        <v>2000</v>
      </c>
      <c r="B68" t="s">
        <v>24</v>
      </c>
      <c r="C68" t="s">
        <v>8</v>
      </c>
      <c r="D68">
        <v>104982</v>
      </c>
      <c r="E68">
        <v>112</v>
      </c>
      <c r="F68">
        <v>194</v>
      </c>
      <c r="G68">
        <v>101769</v>
      </c>
    </row>
    <row r="69" spans="1:7" x14ac:dyDescent="0.3">
      <c r="A69">
        <v>2000</v>
      </c>
      <c r="B69" t="s">
        <v>24</v>
      </c>
      <c r="C69" t="s">
        <v>9</v>
      </c>
      <c r="D69">
        <v>101966</v>
      </c>
      <c r="E69">
        <v>166</v>
      </c>
      <c r="F69">
        <v>296</v>
      </c>
      <c r="G69">
        <v>96081</v>
      </c>
    </row>
    <row r="70" spans="1:7" x14ac:dyDescent="0.3">
      <c r="A70">
        <v>2000</v>
      </c>
      <c r="B70" t="s">
        <v>24</v>
      </c>
      <c r="C70" t="s">
        <v>10</v>
      </c>
      <c r="D70">
        <v>19381</v>
      </c>
      <c r="E70">
        <v>962</v>
      </c>
      <c r="F70">
        <v>708</v>
      </c>
      <c r="G70">
        <v>17037</v>
      </c>
    </row>
    <row r="71" spans="1:7" x14ac:dyDescent="0.3">
      <c r="A71">
        <v>2000</v>
      </c>
      <c r="B71" t="s">
        <v>24</v>
      </c>
      <c r="C71" t="s">
        <v>11</v>
      </c>
      <c r="D71">
        <v>29446</v>
      </c>
      <c r="E71">
        <v>1101</v>
      </c>
      <c r="F71">
        <v>884</v>
      </c>
      <c r="G71">
        <v>27683</v>
      </c>
    </row>
    <row r="72" spans="1:7" x14ac:dyDescent="0.3">
      <c r="A72">
        <v>2000</v>
      </c>
      <c r="B72" t="s">
        <v>24</v>
      </c>
      <c r="C72" t="s">
        <v>12</v>
      </c>
      <c r="D72">
        <v>9548</v>
      </c>
      <c r="E72">
        <v>1177</v>
      </c>
      <c r="F72">
        <v>996</v>
      </c>
      <c r="G72">
        <v>9278</v>
      </c>
    </row>
    <row r="73" spans="1:7" x14ac:dyDescent="0.3">
      <c r="A73">
        <v>2000</v>
      </c>
      <c r="B73" t="s">
        <v>24</v>
      </c>
      <c r="C73" t="s">
        <v>13</v>
      </c>
      <c r="D73">
        <v>10232</v>
      </c>
      <c r="E73">
        <v>1045</v>
      </c>
      <c r="F73">
        <v>897</v>
      </c>
      <c r="G73">
        <v>9800</v>
      </c>
    </row>
    <row r="74" spans="1:7" x14ac:dyDescent="0.3">
      <c r="A74">
        <v>2000</v>
      </c>
      <c r="B74" t="s">
        <v>24</v>
      </c>
      <c r="C74" t="s">
        <v>14</v>
      </c>
      <c r="D74">
        <v>9483</v>
      </c>
      <c r="E74">
        <v>504</v>
      </c>
      <c r="F74">
        <v>392</v>
      </c>
      <c r="G74">
        <v>8052</v>
      </c>
    </row>
    <row r="75" spans="1:7" x14ac:dyDescent="0.3">
      <c r="A75">
        <v>2000</v>
      </c>
      <c r="B75" t="s">
        <v>24</v>
      </c>
      <c r="C75" t="s">
        <v>15</v>
      </c>
      <c r="D75">
        <v>8181</v>
      </c>
      <c r="E75">
        <v>720</v>
      </c>
      <c r="F75">
        <v>557</v>
      </c>
      <c r="G75">
        <v>8053</v>
      </c>
    </row>
    <row r="76" spans="1:7" x14ac:dyDescent="0.3">
      <c r="A76">
        <v>2000</v>
      </c>
      <c r="B76" t="s">
        <v>24</v>
      </c>
      <c r="C76" t="s">
        <v>16</v>
      </c>
      <c r="D76">
        <v>40</v>
      </c>
      <c r="E76">
        <v>716</v>
      </c>
      <c r="F76">
        <v>541</v>
      </c>
      <c r="G76">
        <v>35</v>
      </c>
    </row>
    <row r="77" spans="1:7" x14ac:dyDescent="0.3">
      <c r="A77">
        <v>2000</v>
      </c>
      <c r="B77" t="s">
        <v>24</v>
      </c>
      <c r="C77" t="s">
        <v>17</v>
      </c>
      <c r="D77">
        <v>102985</v>
      </c>
      <c r="E77">
        <v>409</v>
      </c>
      <c r="F77">
        <v>342</v>
      </c>
      <c r="G77">
        <v>109719</v>
      </c>
    </row>
    <row r="78" spans="1:7" x14ac:dyDescent="0.3">
      <c r="A78">
        <v>2000</v>
      </c>
      <c r="B78" t="s">
        <v>24</v>
      </c>
      <c r="C78" t="s">
        <v>18</v>
      </c>
      <c r="D78">
        <v>2103</v>
      </c>
      <c r="E78">
        <v>243</v>
      </c>
      <c r="F78">
        <v>311</v>
      </c>
      <c r="G78">
        <v>1854</v>
      </c>
    </row>
    <row r="79" spans="1:7" x14ac:dyDescent="0.3">
      <c r="A79">
        <v>2001</v>
      </c>
      <c r="B79" t="s">
        <v>7</v>
      </c>
      <c r="C79" t="s">
        <v>8</v>
      </c>
      <c r="D79">
        <v>149214</v>
      </c>
      <c r="E79">
        <v>139</v>
      </c>
      <c r="F79">
        <v>94</v>
      </c>
      <c r="G79">
        <v>132089</v>
      </c>
    </row>
    <row r="80" spans="1:7" x14ac:dyDescent="0.3">
      <c r="A80">
        <v>2001</v>
      </c>
      <c r="B80" t="s">
        <v>7</v>
      </c>
      <c r="C80" t="s">
        <v>9</v>
      </c>
      <c r="D80">
        <v>140822</v>
      </c>
      <c r="E80">
        <v>164</v>
      </c>
      <c r="F80">
        <v>149</v>
      </c>
      <c r="G80">
        <v>161043</v>
      </c>
    </row>
    <row r="81" spans="1:7" x14ac:dyDescent="0.3">
      <c r="A81">
        <v>2001</v>
      </c>
      <c r="B81" t="s">
        <v>7</v>
      </c>
      <c r="C81" t="s">
        <v>10</v>
      </c>
      <c r="D81">
        <v>25476</v>
      </c>
      <c r="E81">
        <v>996</v>
      </c>
      <c r="F81">
        <v>717</v>
      </c>
      <c r="G81">
        <v>27696</v>
      </c>
    </row>
    <row r="82" spans="1:7" x14ac:dyDescent="0.3">
      <c r="A82">
        <v>2001</v>
      </c>
      <c r="B82" t="s">
        <v>7</v>
      </c>
      <c r="C82" t="s">
        <v>11</v>
      </c>
      <c r="D82">
        <v>39001</v>
      </c>
      <c r="E82">
        <v>1137</v>
      </c>
      <c r="F82">
        <v>862</v>
      </c>
      <c r="G82">
        <v>40283</v>
      </c>
    </row>
    <row r="83" spans="1:7" x14ac:dyDescent="0.3">
      <c r="A83">
        <v>2001</v>
      </c>
      <c r="B83" t="s">
        <v>7</v>
      </c>
      <c r="C83" t="s">
        <v>12</v>
      </c>
      <c r="D83">
        <v>12518</v>
      </c>
      <c r="E83">
        <v>1174</v>
      </c>
      <c r="F83">
        <v>951</v>
      </c>
      <c r="G83">
        <v>13109</v>
      </c>
    </row>
    <row r="84" spans="1:7" x14ac:dyDescent="0.3">
      <c r="A84">
        <v>2001</v>
      </c>
      <c r="B84" t="s">
        <v>7</v>
      </c>
      <c r="C84" t="s">
        <v>13</v>
      </c>
      <c r="D84">
        <v>14120</v>
      </c>
      <c r="E84">
        <v>1049</v>
      </c>
      <c r="F84">
        <v>880</v>
      </c>
      <c r="G84">
        <v>14871</v>
      </c>
    </row>
    <row r="85" spans="1:7" x14ac:dyDescent="0.3">
      <c r="A85">
        <v>2001</v>
      </c>
      <c r="B85" t="s">
        <v>7</v>
      </c>
      <c r="C85" t="s">
        <v>14</v>
      </c>
      <c r="D85">
        <v>12225</v>
      </c>
      <c r="E85">
        <v>527</v>
      </c>
      <c r="F85">
        <v>439</v>
      </c>
      <c r="G85">
        <v>9918</v>
      </c>
    </row>
    <row r="86" spans="1:7" x14ac:dyDescent="0.3">
      <c r="A86">
        <v>2001</v>
      </c>
      <c r="B86" t="s">
        <v>7</v>
      </c>
      <c r="C86" t="s">
        <v>15</v>
      </c>
      <c r="D86">
        <v>11535</v>
      </c>
      <c r="E86">
        <v>770</v>
      </c>
      <c r="F86">
        <v>547</v>
      </c>
      <c r="G86">
        <v>11919</v>
      </c>
    </row>
    <row r="87" spans="1:7" x14ac:dyDescent="0.3">
      <c r="A87">
        <v>2001</v>
      </c>
      <c r="B87" t="s">
        <v>7</v>
      </c>
      <c r="C87" t="s">
        <v>16</v>
      </c>
      <c r="D87">
        <v>104</v>
      </c>
      <c r="E87">
        <v>781</v>
      </c>
      <c r="F87">
        <v>588</v>
      </c>
      <c r="G87">
        <v>85</v>
      </c>
    </row>
    <row r="88" spans="1:7" x14ac:dyDescent="0.3">
      <c r="A88">
        <v>2001</v>
      </c>
      <c r="B88" t="s">
        <v>7</v>
      </c>
      <c r="C88" t="s">
        <v>17</v>
      </c>
      <c r="D88">
        <v>143580</v>
      </c>
      <c r="E88">
        <v>448</v>
      </c>
      <c r="F88">
        <v>398</v>
      </c>
      <c r="G88">
        <v>133548</v>
      </c>
    </row>
    <row r="89" spans="1:7" x14ac:dyDescent="0.3">
      <c r="A89">
        <v>2001</v>
      </c>
      <c r="B89" t="s">
        <v>7</v>
      </c>
      <c r="C89" t="s">
        <v>18</v>
      </c>
      <c r="D89">
        <v>2973</v>
      </c>
      <c r="E89">
        <v>253</v>
      </c>
      <c r="F89">
        <v>168</v>
      </c>
      <c r="G89">
        <v>2317</v>
      </c>
    </row>
    <row r="90" spans="1:7" x14ac:dyDescent="0.3">
      <c r="A90">
        <v>2001</v>
      </c>
      <c r="B90" t="s">
        <v>19</v>
      </c>
      <c r="C90" t="s">
        <v>8</v>
      </c>
      <c r="D90">
        <v>107584</v>
      </c>
      <c r="E90">
        <v>129</v>
      </c>
      <c r="F90">
        <v>109</v>
      </c>
      <c r="G90">
        <v>101617</v>
      </c>
    </row>
    <row r="91" spans="1:7" x14ac:dyDescent="0.3">
      <c r="A91">
        <v>2001</v>
      </c>
      <c r="B91" t="s">
        <v>19</v>
      </c>
      <c r="C91" t="s">
        <v>9</v>
      </c>
      <c r="D91">
        <v>101534</v>
      </c>
      <c r="E91">
        <v>170</v>
      </c>
      <c r="F91">
        <v>118</v>
      </c>
      <c r="G91">
        <v>95377</v>
      </c>
    </row>
    <row r="92" spans="1:7" x14ac:dyDescent="0.3">
      <c r="A92">
        <v>2001</v>
      </c>
      <c r="B92" t="s">
        <v>19</v>
      </c>
      <c r="C92" t="s">
        <v>10</v>
      </c>
      <c r="D92">
        <v>18353</v>
      </c>
      <c r="E92">
        <v>992</v>
      </c>
      <c r="F92">
        <v>796</v>
      </c>
      <c r="G92">
        <v>17847</v>
      </c>
    </row>
    <row r="93" spans="1:7" x14ac:dyDescent="0.3">
      <c r="A93">
        <v>2001</v>
      </c>
      <c r="B93" t="s">
        <v>19</v>
      </c>
      <c r="C93" t="s">
        <v>11</v>
      </c>
      <c r="D93">
        <v>28153</v>
      </c>
      <c r="E93">
        <v>1004</v>
      </c>
      <c r="F93">
        <v>869</v>
      </c>
      <c r="G93">
        <v>24015</v>
      </c>
    </row>
    <row r="94" spans="1:7" x14ac:dyDescent="0.3">
      <c r="A94">
        <v>2001</v>
      </c>
      <c r="B94" t="s">
        <v>19</v>
      </c>
      <c r="C94" t="s">
        <v>12</v>
      </c>
      <c r="D94">
        <v>9021</v>
      </c>
      <c r="E94">
        <v>1314</v>
      </c>
      <c r="F94">
        <v>988</v>
      </c>
      <c r="G94">
        <v>9043</v>
      </c>
    </row>
    <row r="95" spans="1:7" x14ac:dyDescent="0.3">
      <c r="A95">
        <v>2001</v>
      </c>
      <c r="B95" t="s">
        <v>19</v>
      </c>
      <c r="C95" t="s">
        <v>13</v>
      </c>
      <c r="D95">
        <v>10108</v>
      </c>
      <c r="E95">
        <v>1043</v>
      </c>
      <c r="F95">
        <v>867</v>
      </c>
      <c r="G95">
        <v>7391</v>
      </c>
    </row>
    <row r="96" spans="1:7" x14ac:dyDescent="0.3">
      <c r="A96">
        <v>2001</v>
      </c>
      <c r="B96" t="s">
        <v>19</v>
      </c>
      <c r="C96" t="s">
        <v>14</v>
      </c>
      <c r="D96">
        <v>8812</v>
      </c>
      <c r="E96">
        <v>540</v>
      </c>
      <c r="F96">
        <v>374</v>
      </c>
      <c r="G96">
        <v>9778</v>
      </c>
    </row>
    <row r="97" spans="1:7" x14ac:dyDescent="0.3">
      <c r="A97">
        <v>2001</v>
      </c>
      <c r="B97" t="s">
        <v>19</v>
      </c>
      <c r="C97" t="s">
        <v>15</v>
      </c>
      <c r="D97">
        <v>8197</v>
      </c>
      <c r="E97">
        <v>761</v>
      </c>
      <c r="F97">
        <v>526</v>
      </c>
      <c r="G97">
        <v>9103</v>
      </c>
    </row>
    <row r="98" spans="1:7" x14ac:dyDescent="0.3">
      <c r="A98">
        <v>2001</v>
      </c>
      <c r="B98" t="s">
        <v>19</v>
      </c>
      <c r="C98" t="s">
        <v>16</v>
      </c>
      <c r="D98">
        <v>19</v>
      </c>
      <c r="E98">
        <v>767</v>
      </c>
      <c r="F98">
        <v>623</v>
      </c>
      <c r="G98">
        <v>21</v>
      </c>
    </row>
    <row r="99" spans="1:7" x14ac:dyDescent="0.3">
      <c r="A99">
        <v>2001</v>
      </c>
      <c r="B99" t="s">
        <v>19</v>
      </c>
      <c r="C99" t="s">
        <v>17</v>
      </c>
      <c r="D99">
        <v>103532</v>
      </c>
      <c r="E99">
        <v>437</v>
      </c>
      <c r="F99">
        <v>348</v>
      </c>
      <c r="G99">
        <v>114178</v>
      </c>
    </row>
    <row r="100" spans="1:7" x14ac:dyDescent="0.3">
      <c r="A100">
        <v>2001</v>
      </c>
      <c r="B100" t="s">
        <v>19</v>
      </c>
      <c r="C100" t="s">
        <v>18</v>
      </c>
      <c r="D100">
        <v>2162</v>
      </c>
      <c r="E100">
        <v>256</v>
      </c>
      <c r="F100">
        <v>331</v>
      </c>
      <c r="G100">
        <v>2190</v>
      </c>
    </row>
    <row r="101" spans="1:7" x14ac:dyDescent="0.3">
      <c r="A101">
        <v>2001</v>
      </c>
      <c r="B101" t="s">
        <v>20</v>
      </c>
      <c r="C101" t="s">
        <v>8</v>
      </c>
      <c r="D101">
        <v>169834</v>
      </c>
      <c r="E101">
        <v>120</v>
      </c>
      <c r="F101">
        <v>150</v>
      </c>
      <c r="G101">
        <v>176178</v>
      </c>
    </row>
    <row r="102" spans="1:7" x14ac:dyDescent="0.3">
      <c r="A102">
        <v>2001</v>
      </c>
      <c r="B102" t="s">
        <v>20</v>
      </c>
      <c r="C102" t="s">
        <v>9</v>
      </c>
      <c r="D102">
        <v>160257</v>
      </c>
      <c r="E102">
        <v>168</v>
      </c>
      <c r="F102">
        <v>194</v>
      </c>
      <c r="G102">
        <v>164669</v>
      </c>
    </row>
    <row r="103" spans="1:7" x14ac:dyDescent="0.3">
      <c r="A103">
        <v>2001</v>
      </c>
      <c r="B103" t="s">
        <v>20</v>
      </c>
      <c r="C103" t="s">
        <v>10</v>
      </c>
      <c r="D103">
        <v>28989</v>
      </c>
      <c r="E103">
        <v>1081</v>
      </c>
      <c r="F103">
        <v>912</v>
      </c>
      <c r="G103">
        <v>29149</v>
      </c>
    </row>
    <row r="104" spans="1:7" x14ac:dyDescent="0.3">
      <c r="A104">
        <v>2001</v>
      </c>
      <c r="B104" t="s">
        <v>20</v>
      </c>
      <c r="C104" t="s">
        <v>11</v>
      </c>
      <c r="D104">
        <v>44339</v>
      </c>
      <c r="E104">
        <v>1192</v>
      </c>
      <c r="F104">
        <v>949</v>
      </c>
      <c r="G104">
        <v>39231</v>
      </c>
    </row>
    <row r="105" spans="1:7" x14ac:dyDescent="0.3">
      <c r="A105">
        <v>2001</v>
      </c>
      <c r="B105" t="s">
        <v>20</v>
      </c>
      <c r="C105" t="s">
        <v>12</v>
      </c>
      <c r="D105">
        <v>14253</v>
      </c>
      <c r="E105">
        <v>1362</v>
      </c>
      <c r="F105">
        <v>980</v>
      </c>
      <c r="G105">
        <v>14112</v>
      </c>
    </row>
    <row r="106" spans="1:7" x14ac:dyDescent="0.3">
      <c r="A106">
        <v>2001</v>
      </c>
      <c r="B106" t="s">
        <v>20</v>
      </c>
      <c r="C106" t="s">
        <v>13</v>
      </c>
      <c r="D106">
        <v>16003</v>
      </c>
      <c r="E106">
        <v>1135</v>
      </c>
      <c r="F106">
        <v>944</v>
      </c>
      <c r="G106">
        <v>15925</v>
      </c>
    </row>
    <row r="107" spans="1:7" x14ac:dyDescent="0.3">
      <c r="A107">
        <v>2001</v>
      </c>
      <c r="B107" t="s">
        <v>20</v>
      </c>
      <c r="C107" t="s">
        <v>14</v>
      </c>
      <c r="D107">
        <v>13918</v>
      </c>
      <c r="E107">
        <v>529</v>
      </c>
      <c r="F107">
        <v>398</v>
      </c>
      <c r="G107">
        <v>14479</v>
      </c>
    </row>
    <row r="108" spans="1:7" x14ac:dyDescent="0.3">
      <c r="A108">
        <v>2001</v>
      </c>
      <c r="B108" t="s">
        <v>20</v>
      </c>
      <c r="C108" t="s">
        <v>15</v>
      </c>
      <c r="D108">
        <v>13062</v>
      </c>
      <c r="E108">
        <v>777</v>
      </c>
      <c r="F108">
        <v>646</v>
      </c>
      <c r="G108">
        <v>12564</v>
      </c>
    </row>
    <row r="109" spans="1:7" x14ac:dyDescent="0.3">
      <c r="A109">
        <v>2001</v>
      </c>
      <c r="B109" t="s">
        <v>20</v>
      </c>
      <c r="C109" t="s">
        <v>16</v>
      </c>
      <c r="D109">
        <v>224</v>
      </c>
      <c r="E109">
        <v>776</v>
      </c>
      <c r="F109">
        <v>596</v>
      </c>
      <c r="G109">
        <v>236</v>
      </c>
    </row>
    <row r="110" spans="1:7" x14ac:dyDescent="0.3">
      <c r="A110">
        <v>2001</v>
      </c>
      <c r="B110" t="s">
        <v>20</v>
      </c>
      <c r="C110" t="s">
        <v>17</v>
      </c>
      <c r="D110">
        <v>163420</v>
      </c>
      <c r="E110">
        <v>441</v>
      </c>
      <c r="F110">
        <v>274</v>
      </c>
      <c r="G110">
        <v>162085</v>
      </c>
    </row>
    <row r="111" spans="1:7" x14ac:dyDescent="0.3">
      <c r="A111">
        <v>2001</v>
      </c>
      <c r="B111" t="s">
        <v>20</v>
      </c>
      <c r="C111" t="s">
        <v>18</v>
      </c>
      <c r="D111">
        <v>3413</v>
      </c>
      <c r="E111">
        <v>236</v>
      </c>
      <c r="F111">
        <v>270</v>
      </c>
      <c r="G111">
        <v>3599</v>
      </c>
    </row>
    <row r="112" spans="1:7" x14ac:dyDescent="0.3">
      <c r="A112">
        <v>2001</v>
      </c>
      <c r="B112" t="s">
        <v>21</v>
      </c>
      <c r="C112" t="s">
        <v>8</v>
      </c>
      <c r="D112">
        <v>139880</v>
      </c>
      <c r="E112">
        <v>129</v>
      </c>
      <c r="F112">
        <v>134</v>
      </c>
      <c r="G112">
        <v>129621</v>
      </c>
    </row>
    <row r="113" spans="1:7" x14ac:dyDescent="0.3">
      <c r="A113">
        <v>2001</v>
      </c>
      <c r="B113" t="s">
        <v>21</v>
      </c>
      <c r="C113" t="s">
        <v>9</v>
      </c>
      <c r="D113">
        <v>132009</v>
      </c>
      <c r="E113">
        <v>181</v>
      </c>
      <c r="F113">
        <v>263</v>
      </c>
      <c r="G113">
        <v>125025</v>
      </c>
    </row>
    <row r="114" spans="1:7" x14ac:dyDescent="0.3">
      <c r="A114">
        <v>2001</v>
      </c>
      <c r="B114" t="s">
        <v>21</v>
      </c>
      <c r="C114" t="s">
        <v>10</v>
      </c>
      <c r="D114">
        <v>23876</v>
      </c>
      <c r="E114">
        <v>980</v>
      </c>
      <c r="F114">
        <v>778</v>
      </c>
      <c r="G114">
        <v>24240</v>
      </c>
    </row>
    <row r="115" spans="1:7" x14ac:dyDescent="0.3">
      <c r="A115">
        <v>2001</v>
      </c>
      <c r="B115" t="s">
        <v>21</v>
      </c>
      <c r="C115" t="s">
        <v>11</v>
      </c>
      <c r="D115">
        <v>36638</v>
      </c>
      <c r="E115">
        <v>1050</v>
      </c>
      <c r="F115">
        <v>747</v>
      </c>
      <c r="G115">
        <v>39061</v>
      </c>
    </row>
    <row r="116" spans="1:7" x14ac:dyDescent="0.3">
      <c r="A116">
        <v>2001</v>
      </c>
      <c r="B116" t="s">
        <v>21</v>
      </c>
      <c r="C116" t="s">
        <v>12</v>
      </c>
      <c r="D116">
        <v>11765</v>
      </c>
      <c r="E116">
        <v>1339</v>
      </c>
      <c r="F116">
        <v>1128</v>
      </c>
      <c r="G116">
        <v>10853</v>
      </c>
    </row>
    <row r="117" spans="1:7" x14ac:dyDescent="0.3">
      <c r="A117">
        <v>2001</v>
      </c>
      <c r="B117" t="s">
        <v>21</v>
      </c>
      <c r="C117" t="s">
        <v>13</v>
      </c>
      <c r="D117">
        <v>13230</v>
      </c>
      <c r="E117">
        <v>1092</v>
      </c>
      <c r="F117">
        <v>886</v>
      </c>
      <c r="G117">
        <v>11973</v>
      </c>
    </row>
    <row r="118" spans="1:7" x14ac:dyDescent="0.3">
      <c r="A118">
        <v>2001</v>
      </c>
      <c r="B118" t="s">
        <v>21</v>
      </c>
      <c r="C118" t="s">
        <v>14</v>
      </c>
      <c r="D118">
        <v>11464</v>
      </c>
      <c r="E118">
        <v>530</v>
      </c>
      <c r="F118">
        <v>318</v>
      </c>
      <c r="G118">
        <v>10071</v>
      </c>
    </row>
    <row r="119" spans="1:7" x14ac:dyDescent="0.3">
      <c r="A119">
        <v>2001</v>
      </c>
      <c r="B119" t="s">
        <v>21</v>
      </c>
      <c r="C119" t="s">
        <v>15</v>
      </c>
      <c r="D119">
        <v>10815</v>
      </c>
      <c r="E119">
        <v>783</v>
      </c>
      <c r="F119">
        <v>637</v>
      </c>
      <c r="G119">
        <v>11169</v>
      </c>
    </row>
    <row r="120" spans="1:7" x14ac:dyDescent="0.3">
      <c r="A120">
        <v>2001</v>
      </c>
      <c r="B120" t="s">
        <v>21</v>
      </c>
      <c r="C120" t="s">
        <v>16</v>
      </c>
      <c r="D120">
        <v>189</v>
      </c>
      <c r="E120">
        <v>763</v>
      </c>
      <c r="F120">
        <v>623</v>
      </c>
      <c r="G120">
        <v>203</v>
      </c>
    </row>
    <row r="121" spans="1:7" x14ac:dyDescent="0.3">
      <c r="A121">
        <v>2001</v>
      </c>
      <c r="B121" t="s">
        <v>21</v>
      </c>
      <c r="C121" t="s">
        <v>17</v>
      </c>
      <c r="D121">
        <v>134590</v>
      </c>
      <c r="E121">
        <v>443</v>
      </c>
      <c r="F121">
        <v>357</v>
      </c>
      <c r="G121">
        <v>147249</v>
      </c>
    </row>
    <row r="122" spans="1:7" x14ac:dyDescent="0.3">
      <c r="A122">
        <v>2001</v>
      </c>
      <c r="B122" t="s">
        <v>21</v>
      </c>
      <c r="C122" t="s">
        <v>18</v>
      </c>
      <c r="D122">
        <v>2798</v>
      </c>
      <c r="E122">
        <v>245</v>
      </c>
      <c r="F122">
        <v>230</v>
      </c>
      <c r="G122">
        <v>2808</v>
      </c>
    </row>
    <row r="123" spans="1:7" x14ac:dyDescent="0.3">
      <c r="A123">
        <v>2001</v>
      </c>
      <c r="B123" t="s">
        <v>22</v>
      </c>
      <c r="C123" t="s">
        <v>8</v>
      </c>
      <c r="D123">
        <v>122383</v>
      </c>
      <c r="E123">
        <v>121</v>
      </c>
      <c r="F123">
        <v>98</v>
      </c>
      <c r="G123">
        <v>120214</v>
      </c>
    </row>
    <row r="124" spans="1:7" x14ac:dyDescent="0.3">
      <c r="A124">
        <v>2001</v>
      </c>
      <c r="B124" t="s">
        <v>22</v>
      </c>
      <c r="C124" t="s">
        <v>9</v>
      </c>
      <c r="D124">
        <v>115476</v>
      </c>
      <c r="E124">
        <v>167</v>
      </c>
      <c r="F124">
        <v>130</v>
      </c>
      <c r="G124">
        <v>96215</v>
      </c>
    </row>
    <row r="125" spans="1:7" x14ac:dyDescent="0.3">
      <c r="A125">
        <v>2001</v>
      </c>
      <c r="B125" t="s">
        <v>22</v>
      </c>
      <c r="C125" t="s">
        <v>10</v>
      </c>
      <c r="D125">
        <v>20857</v>
      </c>
      <c r="E125">
        <v>1033</v>
      </c>
      <c r="F125">
        <v>837</v>
      </c>
      <c r="G125">
        <v>22394</v>
      </c>
    </row>
    <row r="126" spans="1:7" x14ac:dyDescent="0.3">
      <c r="A126">
        <v>2001</v>
      </c>
      <c r="B126" t="s">
        <v>22</v>
      </c>
      <c r="C126" t="s">
        <v>11</v>
      </c>
      <c r="D126">
        <v>31945</v>
      </c>
      <c r="E126">
        <v>1099</v>
      </c>
      <c r="F126">
        <v>761</v>
      </c>
      <c r="G126">
        <v>29411</v>
      </c>
    </row>
    <row r="127" spans="1:7" x14ac:dyDescent="0.3">
      <c r="A127">
        <v>2001</v>
      </c>
      <c r="B127" t="s">
        <v>22</v>
      </c>
      <c r="C127" t="s">
        <v>12</v>
      </c>
      <c r="D127">
        <v>10169</v>
      </c>
      <c r="E127">
        <v>1291</v>
      </c>
      <c r="F127">
        <v>970</v>
      </c>
      <c r="G127">
        <v>8561</v>
      </c>
    </row>
    <row r="128" spans="1:7" x14ac:dyDescent="0.3">
      <c r="A128">
        <v>2001</v>
      </c>
      <c r="B128" t="s">
        <v>22</v>
      </c>
      <c r="C128" t="s">
        <v>13</v>
      </c>
      <c r="D128">
        <v>11645</v>
      </c>
      <c r="E128">
        <v>1101</v>
      </c>
      <c r="F128">
        <v>990</v>
      </c>
      <c r="G128">
        <v>11097</v>
      </c>
    </row>
    <row r="129" spans="1:7" x14ac:dyDescent="0.3">
      <c r="A129">
        <v>2001</v>
      </c>
      <c r="B129" t="s">
        <v>22</v>
      </c>
      <c r="C129" t="s">
        <v>14</v>
      </c>
      <c r="D129">
        <v>10002</v>
      </c>
      <c r="E129">
        <v>526</v>
      </c>
      <c r="F129">
        <v>467</v>
      </c>
      <c r="G129">
        <v>8687</v>
      </c>
    </row>
    <row r="130" spans="1:7" x14ac:dyDescent="0.3">
      <c r="A130">
        <v>2001</v>
      </c>
      <c r="B130" t="s">
        <v>22</v>
      </c>
      <c r="C130" t="s">
        <v>15</v>
      </c>
      <c r="D130">
        <v>9408</v>
      </c>
      <c r="E130">
        <v>763</v>
      </c>
      <c r="F130">
        <v>578</v>
      </c>
      <c r="G130">
        <v>10655</v>
      </c>
    </row>
    <row r="131" spans="1:7" x14ac:dyDescent="0.3">
      <c r="A131">
        <v>2001</v>
      </c>
      <c r="B131" t="s">
        <v>22</v>
      </c>
      <c r="C131" t="s">
        <v>16</v>
      </c>
      <c r="D131">
        <v>151</v>
      </c>
      <c r="E131">
        <v>771</v>
      </c>
      <c r="F131">
        <v>492</v>
      </c>
      <c r="G131">
        <v>164</v>
      </c>
    </row>
    <row r="132" spans="1:7" x14ac:dyDescent="0.3">
      <c r="A132">
        <v>2001</v>
      </c>
      <c r="B132" t="s">
        <v>22</v>
      </c>
      <c r="C132" t="s">
        <v>17</v>
      </c>
      <c r="D132">
        <v>117738</v>
      </c>
      <c r="E132">
        <v>451</v>
      </c>
      <c r="F132">
        <v>363</v>
      </c>
      <c r="G132">
        <v>119415</v>
      </c>
    </row>
    <row r="133" spans="1:7" x14ac:dyDescent="0.3">
      <c r="A133">
        <v>2001</v>
      </c>
      <c r="B133" t="s">
        <v>22</v>
      </c>
      <c r="C133" t="s">
        <v>18</v>
      </c>
      <c r="D133">
        <v>2437</v>
      </c>
      <c r="E133">
        <v>249</v>
      </c>
      <c r="F133">
        <v>259</v>
      </c>
      <c r="G133">
        <v>2660</v>
      </c>
    </row>
    <row r="134" spans="1:7" x14ac:dyDescent="0.3">
      <c r="A134">
        <v>2001</v>
      </c>
      <c r="B134" t="s">
        <v>23</v>
      </c>
      <c r="C134" t="s">
        <v>8</v>
      </c>
      <c r="D134">
        <v>313371</v>
      </c>
      <c r="E134">
        <v>118</v>
      </c>
      <c r="F134">
        <v>154</v>
      </c>
      <c r="G134">
        <v>283156</v>
      </c>
    </row>
    <row r="135" spans="1:7" x14ac:dyDescent="0.3">
      <c r="A135">
        <v>2001</v>
      </c>
      <c r="B135" t="s">
        <v>23</v>
      </c>
      <c r="C135" t="s">
        <v>9</v>
      </c>
      <c r="D135">
        <v>295721</v>
      </c>
      <c r="E135">
        <v>179</v>
      </c>
      <c r="F135">
        <v>82</v>
      </c>
      <c r="G135">
        <v>295603</v>
      </c>
    </row>
    <row r="136" spans="1:7" x14ac:dyDescent="0.3">
      <c r="A136">
        <v>2001</v>
      </c>
      <c r="B136" t="s">
        <v>23</v>
      </c>
      <c r="C136" t="s">
        <v>10</v>
      </c>
      <c r="D136">
        <v>53469</v>
      </c>
      <c r="E136">
        <v>965</v>
      </c>
      <c r="F136">
        <v>748</v>
      </c>
      <c r="G136">
        <v>42047</v>
      </c>
    </row>
    <row r="137" spans="1:7" x14ac:dyDescent="0.3">
      <c r="A137">
        <v>2001</v>
      </c>
      <c r="B137" t="s">
        <v>23</v>
      </c>
      <c r="C137" t="s">
        <v>11</v>
      </c>
      <c r="D137">
        <v>81920</v>
      </c>
      <c r="E137">
        <v>1042</v>
      </c>
      <c r="F137">
        <v>773</v>
      </c>
      <c r="G137">
        <v>78941</v>
      </c>
    </row>
    <row r="138" spans="1:7" x14ac:dyDescent="0.3">
      <c r="A138">
        <v>2001</v>
      </c>
      <c r="B138" t="s">
        <v>23</v>
      </c>
      <c r="C138" t="s">
        <v>12</v>
      </c>
      <c r="D138">
        <v>26187</v>
      </c>
      <c r="E138">
        <v>1231</v>
      </c>
      <c r="F138">
        <v>966</v>
      </c>
      <c r="G138">
        <v>20901</v>
      </c>
    </row>
    <row r="139" spans="1:7" x14ac:dyDescent="0.3">
      <c r="A139">
        <v>2001</v>
      </c>
      <c r="B139" t="s">
        <v>23</v>
      </c>
      <c r="C139" t="s">
        <v>13</v>
      </c>
      <c r="D139">
        <v>29609</v>
      </c>
      <c r="E139">
        <v>1068</v>
      </c>
      <c r="F139">
        <v>829</v>
      </c>
      <c r="G139">
        <v>31479</v>
      </c>
    </row>
    <row r="140" spans="1:7" x14ac:dyDescent="0.3">
      <c r="A140">
        <v>2001</v>
      </c>
      <c r="B140" t="s">
        <v>23</v>
      </c>
      <c r="C140" t="s">
        <v>14</v>
      </c>
      <c r="D140">
        <v>25631</v>
      </c>
      <c r="E140">
        <v>561</v>
      </c>
      <c r="F140">
        <v>521</v>
      </c>
      <c r="G140">
        <v>27051</v>
      </c>
    </row>
    <row r="141" spans="1:7" x14ac:dyDescent="0.3">
      <c r="A141">
        <v>2001</v>
      </c>
      <c r="B141" t="s">
        <v>23</v>
      </c>
      <c r="C141" t="s">
        <v>15</v>
      </c>
      <c r="D141">
        <v>24153</v>
      </c>
      <c r="E141">
        <v>746</v>
      </c>
      <c r="F141">
        <v>662</v>
      </c>
      <c r="G141">
        <v>27487</v>
      </c>
    </row>
    <row r="142" spans="1:7" x14ac:dyDescent="0.3">
      <c r="A142">
        <v>2001</v>
      </c>
      <c r="B142" t="s">
        <v>23</v>
      </c>
      <c r="C142" t="s">
        <v>16</v>
      </c>
      <c r="D142">
        <v>271</v>
      </c>
      <c r="E142">
        <v>817</v>
      </c>
      <c r="F142">
        <v>674</v>
      </c>
      <c r="G142">
        <v>269</v>
      </c>
    </row>
    <row r="143" spans="1:7" x14ac:dyDescent="0.3">
      <c r="A143">
        <v>2001</v>
      </c>
      <c r="B143" t="s">
        <v>23</v>
      </c>
      <c r="C143" t="s">
        <v>17</v>
      </c>
      <c r="D143">
        <v>301545</v>
      </c>
      <c r="E143">
        <v>405</v>
      </c>
      <c r="F143">
        <v>326</v>
      </c>
      <c r="G143">
        <v>259012</v>
      </c>
    </row>
    <row r="144" spans="1:7" x14ac:dyDescent="0.3">
      <c r="A144">
        <v>2001</v>
      </c>
      <c r="B144" t="s">
        <v>23</v>
      </c>
      <c r="C144" t="s">
        <v>18</v>
      </c>
      <c r="D144">
        <v>6264</v>
      </c>
      <c r="E144">
        <v>235</v>
      </c>
      <c r="F144">
        <v>137</v>
      </c>
      <c r="G144">
        <v>5870</v>
      </c>
    </row>
    <row r="145" spans="1:7" x14ac:dyDescent="0.3">
      <c r="A145">
        <v>2001</v>
      </c>
      <c r="B145" t="s">
        <v>24</v>
      </c>
      <c r="C145" t="s">
        <v>8</v>
      </c>
      <c r="D145">
        <v>110236</v>
      </c>
      <c r="E145">
        <v>111</v>
      </c>
      <c r="F145">
        <v>82</v>
      </c>
      <c r="G145">
        <v>109022</v>
      </c>
    </row>
    <row r="146" spans="1:7" x14ac:dyDescent="0.3">
      <c r="A146">
        <v>2001</v>
      </c>
      <c r="B146" t="s">
        <v>24</v>
      </c>
      <c r="C146" t="s">
        <v>9</v>
      </c>
      <c r="D146">
        <v>104003</v>
      </c>
      <c r="E146">
        <v>162</v>
      </c>
      <c r="F146">
        <v>132</v>
      </c>
      <c r="G146">
        <v>98309</v>
      </c>
    </row>
    <row r="147" spans="1:7" x14ac:dyDescent="0.3">
      <c r="A147">
        <v>2001</v>
      </c>
      <c r="B147" t="s">
        <v>24</v>
      </c>
      <c r="C147" t="s">
        <v>10</v>
      </c>
      <c r="D147">
        <v>18814</v>
      </c>
      <c r="E147">
        <v>979</v>
      </c>
      <c r="F147">
        <v>802</v>
      </c>
      <c r="G147">
        <v>19871</v>
      </c>
    </row>
    <row r="148" spans="1:7" x14ac:dyDescent="0.3">
      <c r="A148">
        <v>2001</v>
      </c>
      <c r="B148" t="s">
        <v>24</v>
      </c>
      <c r="C148" t="s">
        <v>11</v>
      </c>
      <c r="D148">
        <v>28793</v>
      </c>
      <c r="E148">
        <v>1057</v>
      </c>
      <c r="F148">
        <v>874</v>
      </c>
      <c r="G148">
        <v>26120</v>
      </c>
    </row>
    <row r="149" spans="1:7" x14ac:dyDescent="0.3">
      <c r="A149">
        <v>2001</v>
      </c>
      <c r="B149" t="s">
        <v>24</v>
      </c>
      <c r="C149" t="s">
        <v>12</v>
      </c>
      <c r="D149">
        <v>9311</v>
      </c>
      <c r="E149">
        <v>1304</v>
      </c>
      <c r="F149">
        <v>1062</v>
      </c>
      <c r="G149">
        <v>8636</v>
      </c>
    </row>
    <row r="150" spans="1:7" x14ac:dyDescent="0.3">
      <c r="A150">
        <v>2001</v>
      </c>
      <c r="B150" t="s">
        <v>24</v>
      </c>
      <c r="C150" t="s">
        <v>13</v>
      </c>
      <c r="D150">
        <v>10378</v>
      </c>
      <c r="E150">
        <v>1026</v>
      </c>
      <c r="F150">
        <v>841</v>
      </c>
      <c r="G150">
        <v>9442</v>
      </c>
    </row>
    <row r="151" spans="1:7" x14ac:dyDescent="0.3">
      <c r="A151">
        <v>2001</v>
      </c>
      <c r="B151" t="s">
        <v>24</v>
      </c>
      <c r="C151" t="s">
        <v>14</v>
      </c>
      <c r="D151">
        <v>9029</v>
      </c>
      <c r="E151">
        <v>547</v>
      </c>
      <c r="F151">
        <v>425</v>
      </c>
      <c r="G151">
        <v>10346</v>
      </c>
    </row>
    <row r="152" spans="1:7" x14ac:dyDescent="0.3">
      <c r="A152">
        <v>2001</v>
      </c>
      <c r="B152" t="s">
        <v>24</v>
      </c>
      <c r="C152" t="s">
        <v>15</v>
      </c>
      <c r="D152">
        <v>8486</v>
      </c>
      <c r="E152">
        <v>765</v>
      </c>
      <c r="F152">
        <v>589</v>
      </c>
      <c r="G152">
        <v>8635</v>
      </c>
    </row>
    <row r="153" spans="1:7" x14ac:dyDescent="0.3">
      <c r="A153">
        <v>2001</v>
      </c>
      <c r="B153" t="s">
        <v>24</v>
      </c>
      <c r="C153" t="s">
        <v>16</v>
      </c>
      <c r="D153">
        <v>98</v>
      </c>
      <c r="E153">
        <v>812</v>
      </c>
      <c r="F153">
        <v>603</v>
      </c>
      <c r="G153">
        <v>90</v>
      </c>
    </row>
    <row r="154" spans="1:7" x14ac:dyDescent="0.3">
      <c r="A154">
        <v>2001</v>
      </c>
      <c r="B154" t="s">
        <v>24</v>
      </c>
      <c r="C154" t="s">
        <v>17</v>
      </c>
      <c r="D154">
        <v>106061</v>
      </c>
      <c r="E154">
        <v>452</v>
      </c>
      <c r="F154">
        <v>333</v>
      </c>
      <c r="G154">
        <v>120295</v>
      </c>
    </row>
    <row r="155" spans="1:7" x14ac:dyDescent="0.3">
      <c r="A155">
        <v>2001</v>
      </c>
      <c r="B155" t="s">
        <v>24</v>
      </c>
      <c r="C155" t="s">
        <v>18</v>
      </c>
      <c r="D155">
        <v>2221</v>
      </c>
      <c r="E155">
        <v>232</v>
      </c>
      <c r="F155">
        <v>222</v>
      </c>
      <c r="G155">
        <v>2322</v>
      </c>
    </row>
    <row r="156" spans="1:7" x14ac:dyDescent="0.3">
      <c r="A156">
        <v>2002</v>
      </c>
      <c r="B156" t="s">
        <v>7</v>
      </c>
      <c r="C156" t="s">
        <v>8</v>
      </c>
      <c r="D156">
        <v>156669</v>
      </c>
      <c r="E156">
        <v>128</v>
      </c>
      <c r="F156">
        <v>86</v>
      </c>
      <c r="G156">
        <v>166373</v>
      </c>
    </row>
    <row r="157" spans="1:7" x14ac:dyDescent="0.3">
      <c r="A157">
        <v>2002</v>
      </c>
      <c r="B157" t="s">
        <v>7</v>
      </c>
      <c r="C157" t="s">
        <v>9</v>
      </c>
      <c r="D157">
        <v>143630</v>
      </c>
      <c r="E157">
        <v>187</v>
      </c>
      <c r="F157">
        <v>134</v>
      </c>
      <c r="G157">
        <v>137123</v>
      </c>
    </row>
    <row r="158" spans="1:7" x14ac:dyDescent="0.3">
      <c r="A158">
        <v>2002</v>
      </c>
      <c r="B158" t="s">
        <v>7</v>
      </c>
      <c r="C158" t="s">
        <v>10</v>
      </c>
      <c r="D158">
        <v>24712</v>
      </c>
      <c r="E158">
        <v>991</v>
      </c>
      <c r="F158">
        <v>860</v>
      </c>
      <c r="G158">
        <v>28126</v>
      </c>
    </row>
    <row r="159" spans="1:7" x14ac:dyDescent="0.3">
      <c r="A159">
        <v>2002</v>
      </c>
      <c r="B159" t="s">
        <v>7</v>
      </c>
      <c r="C159" t="s">
        <v>11</v>
      </c>
      <c r="D159">
        <v>38217</v>
      </c>
      <c r="E159">
        <v>1213</v>
      </c>
      <c r="F159">
        <v>1006</v>
      </c>
      <c r="G159">
        <v>35732</v>
      </c>
    </row>
    <row r="160" spans="1:7" x14ac:dyDescent="0.3">
      <c r="A160">
        <v>2002</v>
      </c>
      <c r="B160" t="s">
        <v>7</v>
      </c>
      <c r="C160" t="s">
        <v>12</v>
      </c>
      <c r="D160">
        <v>11937</v>
      </c>
      <c r="E160">
        <v>1337</v>
      </c>
      <c r="F160">
        <v>1083</v>
      </c>
      <c r="G160">
        <v>10836</v>
      </c>
    </row>
    <row r="161" spans="1:7" x14ac:dyDescent="0.3">
      <c r="A161">
        <v>2002</v>
      </c>
      <c r="B161" t="s">
        <v>7</v>
      </c>
      <c r="C161" t="s">
        <v>13</v>
      </c>
      <c r="D161">
        <v>14367</v>
      </c>
      <c r="E161">
        <v>1090</v>
      </c>
      <c r="F161">
        <v>906</v>
      </c>
      <c r="G161">
        <v>13213</v>
      </c>
    </row>
    <row r="162" spans="1:7" x14ac:dyDescent="0.3">
      <c r="A162">
        <v>2002</v>
      </c>
      <c r="B162" t="s">
        <v>7</v>
      </c>
      <c r="C162" t="s">
        <v>14</v>
      </c>
      <c r="D162">
        <v>11584</v>
      </c>
      <c r="E162">
        <v>533</v>
      </c>
      <c r="F162">
        <v>396</v>
      </c>
      <c r="G162">
        <v>10945</v>
      </c>
    </row>
    <row r="163" spans="1:7" x14ac:dyDescent="0.3">
      <c r="A163">
        <v>2002</v>
      </c>
      <c r="B163" t="s">
        <v>7</v>
      </c>
      <c r="C163" t="s">
        <v>15</v>
      </c>
      <c r="D163">
        <v>11821</v>
      </c>
      <c r="E163">
        <v>817</v>
      </c>
      <c r="F163">
        <v>655</v>
      </c>
      <c r="G163">
        <v>11487</v>
      </c>
    </row>
    <row r="164" spans="1:7" x14ac:dyDescent="0.3">
      <c r="A164">
        <v>2002</v>
      </c>
      <c r="B164" t="s">
        <v>7</v>
      </c>
      <c r="C164" t="s">
        <v>16</v>
      </c>
      <c r="D164">
        <v>177</v>
      </c>
      <c r="E164">
        <v>783</v>
      </c>
      <c r="F164">
        <v>632</v>
      </c>
      <c r="G164">
        <v>188</v>
      </c>
    </row>
    <row r="165" spans="1:7" x14ac:dyDescent="0.3">
      <c r="A165">
        <v>2002</v>
      </c>
      <c r="B165" t="s">
        <v>7</v>
      </c>
      <c r="C165" t="s">
        <v>17</v>
      </c>
      <c r="D165">
        <v>147896</v>
      </c>
      <c r="E165">
        <v>462</v>
      </c>
      <c r="F165">
        <v>369</v>
      </c>
      <c r="G165">
        <v>169688</v>
      </c>
    </row>
    <row r="166" spans="1:7" x14ac:dyDescent="0.3">
      <c r="A166">
        <v>2002</v>
      </c>
      <c r="B166" t="s">
        <v>7</v>
      </c>
      <c r="C166" t="s">
        <v>18</v>
      </c>
      <c r="D166">
        <v>3136</v>
      </c>
      <c r="E166">
        <v>263</v>
      </c>
      <c r="F166">
        <v>276</v>
      </c>
      <c r="G166">
        <v>2952</v>
      </c>
    </row>
    <row r="167" spans="1:7" x14ac:dyDescent="0.3">
      <c r="A167">
        <v>2002</v>
      </c>
      <c r="B167" t="s">
        <v>19</v>
      </c>
      <c r="C167" t="s">
        <v>8</v>
      </c>
      <c r="D167">
        <v>112960</v>
      </c>
      <c r="E167">
        <v>144</v>
      </c>
      <c r="F167">
        <v>172</v>
      </c>
      <c r="G167">
        <v>139395</v>
      </c>
    </row>
    <row r="168" spans="1:7" x14ac:dyDescent="0.3">
      <c r="A168">
        <v>2002</v>
      </c>
      <c r="B168" t="s">
        <v>19</v>
      </c>
      <c r="C168" t="s">
        <v>9</v>
      </c>
      <c r="D168">
        <v>103538</v>
      </c>
      <c r="E168">
        <v>182</v>
      </c>
      <c r="F168">
        <v>147</v>
      </c>
      <c r="G168">
        <v>81745</v>
      </c>
    </row>
    <row r="169" spans="1:7" x14ac:dyDescent="0.3">
      <c r="A169">
        <v>2002</v>
      </c>
      <c r="B169" t="s">
        <v>19</v>
      </c>
      <c r="C169" t="s">
        <v>10</v>
      </c>
      <c r="D169">
        <v>17839</v>
      </c>
      <c r="E169">
        <v>1023</v>
      </c>
      <c r="F169">
        <v>825</v>
      </c>
      <c r="G169">
        <v>18471</v>
      </c>
    </row>
    <row r="170" spans="1:7" x14ac:dyDescent="0.3">
      <c r="A170">
        <v>2002</v>
      </c>
      <c r="B170" t="s">
        <v>19</v>
      </c>
      <c r="C170" t="s">
        <v>11</v>
      </c>
      <c r="D170">
        <v>27516</v>
      </c>
      <c r="E170">
        <v>1132</v>
      </c>
      <c r="F170">
        <v>937</v>
      </c>
      <c r="G170">
        <v>28786</v>
      </c>
    </row>
    <row r="171" spans="1:7" x14ac:dyDescent="0.3">
      <c r="A171">
        <v>2002</v>
      </c>
      <c r="B171" t="s">
        <v>19</v>
      </c>
      <c r="C171" t="s">
        <v>12</v>
      </c>
      <c r="D171">
        <v>8708</v>
      </c>
      <c r="E171">
        <v>1358</v>
      </c>
      <c r="F171">
        <v>989</v>
      </c>
      <c r="G171">
        <v>9646</v>
      </c>
    </row>
    <row r="172" spans="1:7" x14ac:dyDescent="0.3">
      <c r="A172">
        <v>2002</v>
      </c>
      <c r="B172" t="s">
        <v>19</v>
      </c>
      <c r="C172" t="s">
        <v>13</v>
      </c>
      <c r="D172">
        <v>10316</v>
      </c>
      <c r="E172">
        <v>1083</v>
      </c>
      <c r="F172">
        <v>942</v>
      </c>
      <c r="G172">
        <v>8571</v>
      </c>
    </row>
    <row r="173" spans="1:7" x14ac:dyDescent="0.3">
      <c r="A173">
        <v>2002</v>
      </c>
      <c r="B173" t="s">
        <v>19</v>
      </c>
      <c r="C173" t="s">
        <v>14</v>
      </c>
      <c r="D173">
        <v>8361</v>
      </c>
      <c r="E173">
        <v>563</v>
      </c>
      <c r="F173">
        <v>512</v>
      </c>
      <c r="G173">
        <v>8098</v>
      </c>
    </row>
    <row r="174" spans="1:7" x14ac:dyDescent="0.3">
      <c r="A174">
        <v>2002</v>
      </c>
      <c r="B174" t="s">
        <v>19</v>
      </c>
      <c r="C174" t="s">
        <v>15</v>
      </c>
      <c r="D174">
        <v>8529</v>
      </c>
      <c r="E174">
        <v>770</v>
      </c>
      <c r="F174">
        <v>640</v>
      </c>
      <c r="G174">
        <v>6381</v>
      </c>
    </row>
    <row r="175" spans="1:7" x14ac:dyDescent="0.3">
      <c r="A175">
        <v>2002</v>
      </c>
      <c r="B175" t="s">
        <v>19</v>
      </c>
      <c r="C175" t="s">
        <v>16</v>
      </c>
      <c r="D175">
        <v>58</v>
      </c>
      <c r="E175">
        <v>838</v>
      </c>
      <c r="F175">
        <v>682</v>
      </c>
      <c r="G175">
        <v>68</v>
      </c>
    </row>
    <row r="176" spans="1:7" x14ac:dyDescent="0.3">
      <c r="A176">
        <v>2002</v>
      </c>
      <c r="B176" t="s">
        <v>19</v>
      </c>
      <c r="C176" t="s">
        <v>17</v>
      </c>
      <c r="D176">
        <v>106632</v>
      </c>
      <c r="E176">
        <v>455</v>
      </c>
      <c r="F176">
        <v>420</v>
      </c>
      <c r="G176">
        <v>107477</v>
      </c>
    </row>
    <row r="177" spans="1:7" x14ac:dyDescent="0.3">
      <c r="A177">
        <v>2002</v>
      </c>
      <c r="B177" t="s">
        <v>19</v>
      </c>
      <c r="C177" t="s">
        <v>18</v>
      </c>
      <c r="D177">
        <v>2258</v>
      </c>
      <c r="E177">
        <v>262</v>
      </c>
      <c r="F177">
        <v>154</v>
      </c>
      <c r="G177">
        <v>2239</v>
      </c>
    </row>
    <row r="178" spans="1:7" x14ac:dyDescent="0.3">
      <c r="A178">
        <v>2002</v>
      </c>
      <c r="B178" t="s">
        <v>20</v>
      </c>
      <c r="C178" t="s">
        <v>8</v>
      </c>
      <c r="D178">
        <v>178320</v>
      </c>
      <c r="E178">
        <v>145</v>
      </c>
      <c r="F178">
        <v>39</v>
      </c>
      <c r="G178">
        <v>174393</v>
      </c>
    </row>
    <row r="179" spans="1:7" x14ac:dyDescent="0.3">
      <c r="A179">
        <v>2002</v>
      </c>
      <c r="B179" t="s">
        <v>20</v>
      </c>
      <c r="C179" t="s">
        <v>9</v>
      </c>
      <c r="D179">
        <v>163483</v>
      </c>
      <c r="E179">
        <v>185</v>
      </c>
      <c r="F179">
        <v>199</v>
      </c>
      <c r="G179">
        <v>173932</v>
      </c>
    </row>
    <row r="180" spans="1:7" x14ac:dyDescent="0.3">
      <c r="A180">
        <v>2002</v>
      </c>
      <c r="B180" t="s">
        <v>20</v>
      </c>
      <c r="C180" t="s">
        <v>10</v>
      </c>
      <c r="D180">
        <v>28075</v>
      </c>
      <c r="E180">
        <v>1022</v>
      </c>
      <c r="F180">
        <v>845</v>
      </c>
      <c r="G180">
        <v>28435</v>
      </c>
    </row>
    <row r="181" spans="1:7" x14ac:dyDescent="0.3">
      <c r="A181">
        <v>2002</v>
      </c>
      <c r="B181" t="s">
        <v>20</v>
      </c>
      <c r="C181" t="s">
        <v>11</v>
      </c>
      <c r="D181">
        <v>43465</v>
      </c>
      <c r="E181">
        <v>1097</v>
      </c>
      <c r="F181">
        <v>863</v>
      </c>
      <c r="G181">
        <v>50749</v>
      </c>
    </row>
    <row r="182" spans="1:7" x14ac:dyDescent="0.3">
      <c r="A182">
        <v>2002</v>
      </c>
      <c r="B182" t="s">
        <v>20</v>
      </c>
      <c r="C182" t="s">
        <v>12</v>
      </c>
      <c r="D182">
        <v>13586</v>
      </c>
      <c r="E182">
        <v>1367</v>
      </c>
      <c r="F182">
        <v>1084</v>
      </c>
      <c r="G182">
        <v>13497</v>
      </c>
    </row>
    <row r="183" spans="1:7" x14ac:dyDescent="0.3">
      <c r="A183">
        <v>2002</v>
      </c>
      <c r="B183" t="s">
        <v>20</v>
      </c>
      <c r="C183" t="s">
        <v>13</v>
      </c>
      <c r="D183">
        <v>16400</v>
      </c>
      <c r="E183">
        <v>1082</v>
      </c>
      <c r="F183">
        <v>895</v>
      </c>
      <c r="G183">
        <v>13016</v>
      </c>
    </row>
    <row r="184" spans="1:7" x14ac:dyDescent="0.3">
      <c r="A184">
        <v>2002</v>
      </c>
      <c r="B184" t="s">
        <v>20</v>
      </c>
      <c r="C184" t="s">
        <v>14</v>
      </c>
      <c r="D184">
        <v>13216</v>
      </c>
      <c r="E184">
        <v>563</v>
      </c>
      <c r="F184">
        <v>434</v>
      </c>
      <c r="G184">
        <v>14430</v>
      </c>
    </row>
    <row r="185" spans="1:7" x14ac:dyDescent="0.3">
      <c r="A185">
        <v>2002</v>
      </c>
      <c r="B185" t="s">
        <v>20</v>
      </c>
      <c r="C185" t="s">
        <v>15</v>
      </c>
      <c r="D185">
        <v>13508</v>
      </c>
      <c r="E185">
        <v>725</v>
      </c>
      <c r="F185">
        <v>608</v>
      </c>
      <c r="G185">
        <v>15459</v>
      </c>
    </row>
    <row r="186" spans="1:7" x14ac:dyDescent="0.3">
      <c r="A186">
        <v>2002</v>
      </c>
      <c r="B186" t="s">
        <v>20</v>
      </c>
      <c r="C186" t="s">
        <v>16</v>
      </c>
      <c r="D186">
        <v>144</v>
      </c>
      <c r="E186">
        <v>761</v>
      </c>
      <c r="F186">
        <v>653</v>
      </c>
      <c r="G186">
        <v>149</v>
      </c>
    </row>
    <row r="187" spans="1:7" x14ac:dyDescent="0.3">
      <c r="A187">
        <v>2002</v>
      </c>
      <c r="B187" t="s">
        <v>20</v>
      </c>
      <c r="C187" t="s">
        <v>17</v>
      </c>
      <c r="D187">
        <v>168346</v>
      </c>
      <c r="E187">
        <v>467</v>
      </c>
      <c r="F187">
        <v>418</v>
      </c>
      <c r="G187">
        <v>171890</v>
      </c>
    </row>
    <row r="188" spans="1:7" x14ac:dyDescent="0.3">
      <c r="A188">
        <v>2002</v>
      </c>
      <c r="B188" t="s">
        <v>20</v>
      </c>
      <c r="C188" t="s">
        <v>18</v>
      </c>
      <c r="D188">
        <v>3562</v>
      </c>
      <c r="E188">
        <v>268</v>
      </c>
      <c r="F188">
        <v>211</v>
      </c>
      <c r="G188">
        <v>3282</v>
      </c>
    </row>
    <row r="189" spans="1:7" x14ac:dyDescent="0.3">
      <c r="A189">
        <v>2002</v>
      </c>
      <c r="B189" t="s">
        <v>21</v>
      </c>
      <c r="C189" t="s">
        <v>8</v>
      </c>
      <c r="D189">
        <v>146873</v>
      </c>
      <c r="E189">
        <v>134</v>
      </c>
      <c r="F189">
        <v>100</v>
      </c>
      <c r="G189">
        <v>152240</v>
      </c>
    </row>
    <row r="190" spans="1:7" x14ac:dyDescent="0.3">
      <c r="A190">
        <v>2002</v>
      </c>
      <c r="B190" t="s">
        <v>21</v>
      </c>
      <c r="C190" t="s">
        <v>9</v>
      </c>
      <c r="D190">
        <v>134625</v>
      </c>
      <c r="E190">
        <v>198</v>
      </c>
      <c r="F190">
        <v>213</v>
      </c>
      <c r="G190">
        <v>139055</v>
      </c>
    </row>
    <row r="191" spans="1:7" x14ac:dyDescent="0.3">
      <c r="A191">
        <v>2002</v>
      </c>
      <c r="B191" t="s">
        <v>21</v>
      </c>
      <c r="C191" t="s">
        <v>10</v>
      </c>
      <c r="D191">
        <v>23149</v>
      </c>
      <c r="E191">
        <v>1007</v>
      </c>
      <c r="F191">
        <v>795</v>
      </c>
      <c r="G191">
        <v>22369</v>
      </c>
    </row>
    <row r="192" spans="1:7" x14ac:dyDescent="0.3">
      <c r="A192">
        <v>2002</v>
      </c>
      <c r="B192" t="s">
        <v>21</v>
      </c>
      <c r="C192" t="s">
        <v>11</v>
      </c>
      <c r="D192">
        <v>35846</v>
      </c>
      <c r="E192">
        <v>1010</v>
      </c>
      <c r="F192">
        <v>731</v>
      </c>
      <c r="G192">
        <v>36409</v>
      </c>
    </row>
    <row r="193" spans="1:7" x14ac:dyDescent="0.3">
      <c r="A193">
        <v>2002</v>
      </c>
      <c r="B193" t="s">
        <v>21</v>
      </c>
      <c r="C193" t="s">
        <v>12</v>
      </c>
      <c r="D193">
        <v>11193</v>
      </c>
      <c r="E193">
        <v>1392</v>
      </c>
      <c r="F193">
        <v>1165</v>
      </c>
      <c r="G193">
        <v>11555</v>
      </c>
    </row>
    <row r="194" spans="1:7" x14ac:dyDescent="0.3">
      <c r="A194">
        <v>2002</v>
      </c>
      <c r="B194" t="s">
        <v>21</v>
      </c>
      <c r="C194" t="s">
        <v>13</v>
      </c>
      <c r="D194">
        <v>13447</v>
      </c>
      <c r="E194">
        <v>1098</v>
      </c>
      <c r="F194">
        <v>948</v>
      </c>
      <c r="G194">
        <v>16814</v>
      </c>
    </row>
    <row r="195" spans="1:7" x14ac:dyDescent="0.3">
      <c r="A195">
        <v>2002</v>
      </c>
      <c r="B195" t="s">
        <v>21</v>
      </c>
      <c r="C195" t="s">
        <v>14</v>
      </c>
      <c r="D195">
        <v>10867</v>
      </c>
      <c r="E195">
        <v>546</v>
      </c>
      <c r="F195">
        <v>457</v>
      </c>
      <c r="G195">
        <v>8357</v>
      </c>
    </row>
    <row r="196" spans="1:7" x14ac:dyDescent="0.3">
      <c r="A196">
        <v>2002</v>
      </c>
      <c r="B196" t="s">
        <v>21</v>
      </c>
      <c r="C196" t="s">
        <v>15</v>
      </c>
      <c r="D196">
        <v>11074</v>
      </c>
      <c r="E196">
        <v>778</v>
      </c>
      <c r="F196">
        <v>626</v>
      </c>
      <c r="G196">
        <v>10971</v>
      </c>
    </row>
    <row r="197" spans="1:7" x14ac:dyDescent="0.3">
      <c r="A197">
        <v>2002</v>
      </c>
      <c r="B197" t="s">
        <v>21</v>
      </c>
      <c r="C197" t="s">
        <v>16</v>
      </c>
      <c r="D197">
        <v>171</v>
      </c>
      <c r="E197">
        <v>837</v>
      </c>
      <c r="F197">
        <v>689</v>
      </c>
      <c r="G197">
        <v>187</v>
      </c>
    </row>
    <row r="198" spans="1:7" x14ac:dyDescent="0.3">
      <c r="A198">
        <v>2002</v>
      </c>
      <c r="B198" t="s">
        <v>21</v>
      </c>
      <c r="C198" t="s">
        <v>17</v>
      </c>
      <c r="D198">
        <v>138625</v>
      </c>
      <c r="E198">
        <v>453</v>
      </c>
      <c r="F198">
        <v>364</v>
      </c>
      <c r="G198">
        <v>137802</v>
      </c>
    </row>
    <row r="199" spans="1:7" x14ac:dyDescent="0.3">
      <c r="A199">
        <v>2002</v>
      </c>
      <c r="B199" t="s">
        <v>21</v>
      </c>
      <c r="C199" t="s">
        <v>18</v>
      </c>
      <c r="D199">
        <v>2947</v>
      </c>
      <c r="E199">
        <v>243</v>
      </c>
      <c r="F199">
        <v>159</v>
      </c>
      <c r="G199">
        <v>2570</v>
      </c>
    </row>
    <row r="200" spans="1:7" x14ac:dyDescent="0.3">
      <c r="A200">
        <v>2002</v>
      </c>
      <c r="B200" t="s">
        <v>22</v>
      </c>
      <c r="C200" t="s">
        <v>8</v>
      </c>
      <c r="D200">
        <v>128483</v>
      </c>
      <c r="E200">
        <v>142</v>
      </c>
      <c r="F200">
        <v>82</v>
      </c>
      <c r="G200">
        <v>140283</v>
      </c>
    </row>
    <row r="201" spans="1:7" x14ac:dyDescent="0.3">
      <c r="A201">
        <v>2002</v>
      </c>
      <c r="B201" t="s">
        <v>22</v>
      </c>
      <c r="C201" t="s">
        <v>9</v>
      </c>
      <c r="D201">
        <v>117795</v>
      </c>
      <c r="E201">
        <v>178</v>
      </c>
      <c r="F201">
        <v>243</v>
      </c>
      <c r="G201">
        <v>126319</v>
      </c>
    </row>
    <row r="202" spans="1:7" x14ac:dyDescent="0.3">
      <c r="A202">
        <v>2002</v>
      </c>
      <c r="B202" t="s">
        <v>22</v>
      </c>
      <c r="C202" t="s">
        <v>10</v>
      </c>
      <c r="D202">
        <v>20299</v>
      </c>
      <c r="E202">
        <v>1047</v>
      </c>
      <c r="F202">
        <v>901</v>
      </c>
      <c r="G202">
        <v>18431</v>
      </c>
    </row>
    <row r="203" spans="1:7" x14ac:dyDescent="0.3">
      <c r="A203">
        <v>2002</v>
      </c>
      <c r="B203" t="s">
        <v>22</v>
      </c>
      <c r="C203" t="s">
        <v>11</v>
      </c>
      <c r="D203">
        <v>31314</v>
      </c>
      <c r="E203">
        <v>1136</v>
      </c>
      <c r="F203">
        <v>842</v>
      </c>
      <c r="G203">
        <v>35225</v>
      </c>
    </row>
    <row r="204" spans="1:7" x14ac:dyDescent="0.3">
      <c r="A204">
        <v>2002</v>
      </c>
      <c r="B204" t="s">
        <v>22</v>
      </c>
      <c r="C204" t="s">
        <v>12</v>
      </c>
      <c r="D204">
        <v>9839</v>
      </c>
      <c r="E204">
        <v>1286</v>
      </c>
      <c r="F204">
        <v>1044</v>
      </c>
      <c r="G204">
        <v>10962</v>
      </c>
    </row>
    <row r="205" spans="1:7" x14ac:dyDescent="0.3">
      <c r="A205">
        <v>2002</v>
      </c>
      <c r="B205" t="s">
        <v>22</v>
      </c>
      <c r="C205" t="s">
        <v>13</v>
      </c>
      <c r="D205">
        <v>11763</v>
      </c>
      <c r="E205">
        <v>1010</v>
      </c>
      <c r="F205">
        <v>780</v>
      </c>
      <c r="G205">
        <v>13280</v>
      </c>
    </row>
    <row r="206" spans="1:7" x14ac:dyDescent="0.3">
      <c r="A206">
        <v>2002</v>
      </c>
      <c r="B206" t="s">
        <v>22</v>
      </c>
      <c r="C206" t="s">
        <v>14</v>
      </c>
      <c r="D206">
        <v>9534</v>
      </c>
      <c r="E206">
        <v>571</v>
      </c>
      <c r="F206">
        <v>464</v>
      </c>
      <c r="G206">
        <v>10119</v>
      </c>
    </row>
    <row r="207" spans="1:7" x14ac:dyDescent="0.3">
      <c r="A207">
        <v>2002</v>
      </c>
      <c r="B207" t="s">
        <v>22</v>
      </c>
      <c r="C207" t="s">
        <v>15</v>
      </c>
      <c r="D207">
        <v>9687</v>
      </c>
      <c r="E207">
        <v>761</v>
      </c>
      <c r="F207">
        <v>516</v>
      </c>
      <c r="G207">
        <v>8534</v>
      </c>
    </row>
    <row r="208" spans="1:7" x14ac:dyDescent="0.3">
      <c r="A208">
        <v>2002</v>
      </c>
      <c r="B208" t="s">
        <v>22</v>
      </c>
      <c r="C208" t="s">
        <v>16</v>
      </c>
      <c r="D208">
        <v>95</v>
      </c>
      <c r="E208">
        <v>756</v>
      </c>
      <c r="F208">
        <v>587</v>
      </c>
      <c r="G208">
        <v>96</v>
      </c>
    </row>
    <row r="209" spans="1:7" x14ac:dyDescent="0.3">
      <c r="A209">
        <v>2002</v>
      </c>
      <c r="B209" t="s">
        <v>22</v>
      </c>
      <c r="C209" t="s">
        <v>17</v>
      </c>
      <c r="D209">
        <v>121284</v>
      </c>
      <c r="E209">
        <v>453</v>
      </c>
      <c r="F209">
        <v>386</v>
      </c>
      <c r="G209">
        <v>117266</v>
      </c>
    </row>
    <row r="210" spans="1:7" x14ac:dyDescent="0.3">
      <c r="A210">
        <v>2002</v>
      </c>
      <c r="B210" t="s">
        <v>22</v>
      </c>
      <c r="C210" t="s">
        <v>18</v>
      </c>
      <c r="D210">
        <v>2569</v>
      </c>
      <c r="E210">
        <v>272</v>
      </c>
      <c r="F210">
        <v>219</v>
      </c>
      <c r="G210">
        <v>2807</v>
      </c>
    </row>
    <row r="211" spans="1:7" x14ac:dyDescent="0.3">
      <c r="A211">
        <v>2002</v>
      </c>
      <c r="B211" t="s">
        <v>23</v>
      </c>
      <c r="C211" t="s">
        <v>8</v>
      </c>
      <c r="D211">
        <v>329020</v>
      </c>
      <c r="E211">
        <v>156</v>
      </c>
      <c r="F211">
        <v>112</v>
      </c>
      <c r="G211">
        <v>309821</v>
      </c>
    </row>
    <row r="212" spans="1:7" x14ac:dyDescent="0.3">
      <c r="A212">
        <v>2002</v>
      </c>
      <c r="B212" t="s">
        <v>23</v>
      </c>
      <c r="C212" t="s">
        <v>9</v>
      </c>
      <c r="D212">
        <v>301630</v>
      </c>
      <c r="E212">
        <v>191</v>
      </c>
      <c r="F212">
        <v>118</v>
      </c>
      <c r="G212">
        <v>302635</v>
      </c>
    </row>
    <row r="213" spans="1:7" x14ac:dyDescent="0.3">
      <c r="A213">
        <v>2002</v>
      </c>
      <c r="B213" t="s">
        <v>23</v>
      </c>
      <c r="C213" t="s">
        <v>10</v>
      </c>
      <c r="D213">
        <v>51883</v>
      </c>
      <c r="E213">
        <v>1018</v>
      </c>
      <c r="F213">
        <v>768</v>
      </c>
      <c r="G213">
        <v>47147</v>
      </c>
    </row>
    <row r="214" spans="1:7" x14ac:dyDescent="0.3">
      <c r="A214">
        <v>2002</v>
      </c>
      <c r="B214" t="s">
        <v>23</v>
      </c>
      <c r="C214" t="s">
        <v>11</v>
      </c>
      <c r="D214">
        <v>80243</v>
      </c>
      <c r="E214">
        <v>1153</v>
      </c>
      <c r="F214">
        <v>954</v>
      </c>
      <c r="G214">
        <v>82376</v>
      </c>
    </row>
    <row r="215" spans="1:7" x14ac:dyDescent="0.3">
      <c r="A215">
        <v>2002</v>
      </c>
      <c r="B215" t="s">
        <v>23</v>
      </c>
      <c r="C215" t="s">
        <v>12</v>
      </c>
      <c r="D215">
        <v>25069</v>
      </c>
      <c r="E215">
        <v>1286</v>
      </c>
      <c r="F215">
        <v>1065</v>
      </c>
      <c r="G215">
        <v>23304</v>
      </c>
    </row>
    <row r="216" spans="1:7" x14ac:dyDescent="0.3">
      <c r="A216">
        <v>2002</v>
      </c>
      <c r="B216" t="s">
        <v>23</v>
      </c>
      <c r="C216" t="s">
        <v>13</v>
      </c>
      <c r="D216">
        <v>30189</v>
      </c>
      <c r="E216">
        <v>1062</v>
      </c>
      <c r="F216">
        <v>882</v>
      </c>
      <c r="G216">
        <v>26954</v>
      </c>
    </row>
    <row r="217" spans="1:7" x14ac:dyDescent="0.3">
      <c r="A217">
        <v>2002</v>
      </c>
      <c r="B217" t="s">
        <v>23</v>
      </c>
      <c r="C217" t="s">
        <v>14</v>
      </c>
      <c r="D217">
        <v>24414</v>
      </c>
      <c r="E217">
        <v>562</v>
      </c>
      <c r="F217">
        <v>480</v>
      </c>
      <c r="G217">
        <v>20853</v>
      </c>
    </row>
    <row r="218" spans="1:7" x14ac:dyDescent="0.3">
      <c r="A218">
        <v>2002</v>
      </c>
      <c r="B218" t="s">
        <v>23</v>
      </c>
      <c r="C218" t="s">
        <v>15</v>
      </c>
      <c r="D218">
        <v>24788</v>
      </c>
      <c r="E218">
        <v>764</v>
      </c>
      <c r="F218">
        <v>599</v>
      </c>
      <c r="G218">
        <v>22954</v>
      </c>
    </row>
    <row r="219" spans="1:7" x14ac:dyDescent="0.3">
      <c r="A219">
        <v>2002</v>
      </c>
      <c r="B219" t="s">
        <v>23</v>
      </c>
      <c r="C219" t="s">
        <v>16</v>
      </c>
      <c r="D219">
        <v>298</v>
      </c>
      <c r="E219">
        <v>795</v>
      </c>
      <c r="F219">
        <v>648</v>
      </c>
      <c r="G219">
        <v>292</v>
      </c>
    </row>
    <row r="220" spans="1:7" x14ac:dyDescent="0.3">
      <c r="A220">
        <v>2002</v>
      </c>
      <c r="B220" t="s">
        <v>23</v>
      </c>
      <c r="C220" t="s">
        <v>17</v>
      </c>
      <c r="D220">
        <v>310590</v>
      </c>
      <c r="E220">
        <v>467</v>
      </c>
      <c r="F220">
        <v>358</v>
      </c>
      <c r="G220">
        <v>282314</v>
      </c>
    </row>
    <row r="221" spans="1:7" x14ac:dyDescent="0.3">
      <c r="A221">
        <v>2002</v>
      </c>
      <c r="B221" t="s">
        <v>23</v>
      </c>
      <c r="C221" t="s">
        <v>18</v>
      </c>
      <c r="D221">
        <v>6588</v>
      </c>
      <c r="E221">
        <v>248</v>
      </c>
      <c r="F221">
        <v>217</v>
      </c>
      <c r="G221">
        <v>7226</v>
      </c>
    </row>
    <row r="222" spans="1:7" x14ac:dyDescent="0.3">
      <c r="A222">
        <v>2002</v>
      </c>
      <c r="B222" t="s">
        <v>24</v>
      </c>
      <c r="C222" t="s">
        <v>8</v>
      </c>
      <c r="D222">
        <v>115721</v>
      </c>
      <c r="E222">
        <v>148</v>
      </c>
      <c r="F222">
        <v>119</v>
      </c>
      <c r="G222">
        <v>99115</v>
      </c>
    </row>
    <row r="223" spans="1:7" x14ac:dyDescent="0.3">
      <c r="A223">
        <v>2002</v>
      </c>
      <c r="B223" t="s">
        <v>24</v>
      </c>
      <c r="C223" t="s">
        <v>9</v>
      </c>
      <c r="D223">
        <v>106102</v>
      </c>
      <c r="E223">
        <v>171</v>
      </c>
      <c r="F223">
        <v>21</v>
      </c>
      <c r="G223">
        <v>105209</v>
      </c>
    </row>
    <row r="224" spans="1:7" x14ac:dyDescent="0.3">
      <c r="A224">
        <v>2002</v>
      </c>
      <c r="B224" t="s">
        <v>24</v>
      </c>
      <c r="C224" t="s">
        <v>10</v>
      </c>
      <c r="D224">
        <v>18234</v>
      </c>
      <c r="E224">
        <v>980</v>
      </c>
      <c r="F224">
        <v>822</v>
      </c>
      <c r="G224">
        <v>15288</v>
      </c>
    </row>
    <row r="225" spans="1:7" x14ac:dyDescent="0.3">
      <c r="A225">
        <v>2002</v>
      </c>
      <c r="B225" t="s">
        <v>24</v>
      </c>
      <c r="C225" t="s">
        <v>11</v>
      </c>
      <c r="D225">
        <v>28258</v>
      </c>
      <c r="E225">
        <v>1136</v>
      </c>
      <c r="F225">
        <v>940</v>
      </c>
      <c r="G225">
        <v>27984</v>
      </c>
    </row>
    <row r="226" spans="1:7" x14ac:dyDescent="0.3">
      <c r="A226">
        <v>2002</v>
      </c>
      <c r="B226" t="s">
        <v>24</v>
      </c>
      <c r="C226" t="s">
        <v>12</v>
      </c>
      <c r="D226">
        <v>8839</v>
      </c>
      <c r="E226">
        <v>1309</v>
      </c>
      <c r="F226">
        <v>1099</v>
      </c>
      <c r="G226">
        <v>6656</v>
      </c>
    </row>
    <row r="227" spans="1:7" x14ac:dyDescent="0.3">
      <c r="A227">
        <v>2002</v>
      </c>
      <c r="B227" t="s">
        <v>24</v>
      </c>
      <c r="C227" t="s">
        <v>13</v>
      </c>
      <c r="D227">
        <v>10640</v>
      </c>
      <c r="E227">
        <v>1063</v>
      </c>
      <c r="F227">
        <v>788</v>
      </c>
      <c r="G227">
        <v>11829</v>
      </c>
    </row>
    <row r="228" spans="1:7" x14ac:dyDescent="0.3">
      <c r="A228">
        <v>2002</v>
      </c>
      <c r="B228" t="s">
        <v>24</v>
      </c>
      <c r="C228" t="s">
        <v>14</v>
      </c>
      <c r="D228">
        <v>8560</v>
      </c>
      <c r="E228">
        <v>525</v>
      </c>
      <c r="F228">
        <v>505</v>
      </c>
      <c r="G228">
        <v>9491</v>
      </c>
    </row>
    <row r="229" spans="1:7" x14ac:dyDescent="0.3">
      <c r="A229">
        <v>2002</v>
      </c>
      <c r="B229" t="s">
        <v>24</v>
      </c>
      <c r="C229" t="s">
        <v>15</v>
      </c>
      <c r="D229">
        <v>8743</v>
      </c>
      <c r="E229">
        <v>748</v>
      </c>
      <c r="F229">
        <v>558</v>
      </c>
      <c r="G229">
        <v>7952</v>
      </c>
    </row>
    <row r="230" spans="1:7" x14ac:dyDescent="0.3">
      <c r="A230">
        <v>2002</v>
      </c>
      <c r="B230" t="s">
        <v>24</v>
      </c>
      <c r="C230" t="s">
        <v>16</v>
      </c>
      <c r="D230">
        <v>126</v>
      </c>
      <c r="E230">
        <v>789</v>
      </c>
      <c r="F230">
        <v>598</v>
      </c>
      <c r="G230">
        <v>109</v>
      </c>
    </row>
    <row r="231" spans="1:7" x14ac:dyDescent="0.3">
      <c r="A231">
        <v>2002</v>
      </c>
      <c r="B231" t="s">
        <v>24</v>
      </c>
      <c r="C231" t="s">
        <v>17</v>
      </c>
      <c r="D231">
        <v>109247</v>
      </c>
      <c r="E231">
        <v>473</v>
      </c>
      <c r="F231">
        <v>327</v>
      </c>
      <c r="G231">
        <v>119518</v>
      </c>
    </row>
    <row r="232" spans="1:7" x14ac:dyDescent="0.3">
      <c r="A232">
        <v>2002</v>
      </c>
      <c r="B232" t="s">
        <v>24</v>
      </c>
      <c r="C232" t="s">
        <v>18</v>
      </c>
      <c r="D232">
        <v>2330</v>
      </c>
      <c r="E232">
        <v>270</v>
      </c>
      <c r="F232">
        <v>227</v>
      </c>
      <c r="G232">
        <v>2716</v>
      </c>
    </row>
    <row r="233" spans="1:7" x14ac:dyDescent="0.3">
      <c r="A233">
        <v>2003</v>
      </c>
      <c r="B233" t="s">
        <v>7</v>
      </c>
      <c r="C233" t="s">
        <v>8</v>
      </c>
      <c r="D233">
        <v>164522</v>
      </c>
      <c r="E233">
        <v>167</v>
      </c>
      <c r="F233">
        <v>41</v>
      </c>
      <c r="G233">
        <v>156189</v>
      </c>
    </row>
    <row r="234" spans="1:7" x14ac:dyDescent="0.3">
      <c r="A234">
        <v>2003</v>
      </c>
      <c r="B234" t="s">
        <v>7</v>
      </c>
      <c r="C234" t="s">
        <v>9</v>
      </c>
      <c r="D234">
        <v>146487</v>
      </c>
      <c r="E234">
        <v>198</v>
      </c>
      <c r="F234">
        <v>148</v>
      </c>
      <c r="G234">
        <v>136730</v>
      </c>
    </row>
    <row r="235" spans="1:7" x14ac:dyDescent="0.3">
      <c r="A235">
        <v>2003</v>
      </c>
      <c r="B235" t="s">
        <v>7</v>
      </c>
      <c r="C235" t="s">
        <v>10</v>
      </c>
      <c r="D235">
        <v>23975</v>
      </c>
      <c r="E235">
        <v>1049</v>
      </c>
      <c r="F235">
        <v>863</v>
      </c>
      <c r="G235">
        <v>23412</v>
      </c>
    </row>
    <row r="236" spans="1:7" x14ac:dyDescent="0.3">
      <c r="A236">
        <v>2003</v>
      </c>
      <c r="B236" t="s">
        <v>7</v>
      </c>
      <c r="C236" t="s">
        <v>11</v>
      </c>
      <c r="D236">
        <v>37522</v>
      </c>
      <c r="E236">
        <v>1156</v>
      </c>
      <c r="F236">
        <v>1001</v>
      </c>
      <c r="G236">
        <v>37784</v>
      </c>
    </row>
    <row r="237" spans="1:7" x14ac:dyDescent="0.3">
      <c r="A237">
        <v>2003</v>
      </c>
      <c r="B237" t="s">
        <v>7</v>
      </c>
      <c r="C237" t="s">
        <v>12</v>
      </c>
      <c r="D237">
        <v>11603</v>
      </c>
      <c r="E237">
        <v>1459</v>
      </c>
      <c r="F237">
        <v>1224</v>
      </c>
      <c r="G237">
        <v>10654</v>
      </c>
    </row>
    <row r="238" spans="1:7" x14ac:dyDescent="0.3">
      <c r="A238">
        <v>2003</v>
      </c>
      <c r="B238" t="s">
        <v>7</v>
      </c>
      <c r="C238" t="s">
        <v>13</v>
      </c>
      <c r="D238">
        <v>14662</v>
      </c>
      <c r="E238">
        <v>1230</v>
      </c>
      <c r="F238">
        <v>973</v>
      </c>
      <c r="G238">
        <v>13443</v>
      </c>
    </row>
    <row r="239" spans="1:7" x14ac:dyDescent="0.3">
      <c r="A239">
        <v>2003</v>
      </c>
      <c r="B239" t="s">
        <v>7</v>
      </c>
      <c r="C239" t="s">
        <v>14</v>
      </c>
      <c r="D239">
        <v>11018</v>
      </c>
      <c r="E239">
        <v>575</v>
      </c>
      <c r="F239">
        <v>381</v>
      </c>
      <c r="G239">
        <v>10551</v>
      </c>
    </row>
    <row r="240" spans="1:7" x14ac:dyDescent="0.3">
      <c r="A240">
        <v>2003</v>
      </c>
      <c r="B240" t="s">
        <v>7</v>
      </c>
      <c r="C240" t="s">
        <v>15</v>
      </c>
      <c r="D240">
        <v>12152</v>
      </c>
      <c r="E240">
        <v>795</v>
      </c>
      <c r="F240">
        <v>701</v>
      </c>
      <c r="G240">
        <v>13280</v>
      </c>
    </row>
    <row r="241" spans="1:7" x14ac:dyDescent="0.3">
      <c r="A241">
        <v>2003</v>
      </c>
      <c r="B241" t="s">
        <v>7</v>
      </c>
      <c r="C241" t="s">
        <v>16</v>
      </c>
      <c r="D241">
        <v>216</v>
      </c>
      <c r="E241">
        <v>908</v>
      </c>
      <c r="F241">
        <v>611</v>
      </c>
      <c r="G241">
        <v>234</v>
      </c>
    </row>
    <row r="242" spans="1:7" x14ac:dyDescent="0.3">
      <c r="A242">
        <v>2003</v>
      </c>
      <c r="B242" t="s">
        <v>7</v>
      </c>
      <c r="C242" t="s">
        <v>17</v>
      </c>
      <c r="D242">
        <v>152339</v>
      </c>
      <c r="E242">
        <v>503</v>
      </c>
      <c r="F242">
        <v>318</v>
      </c>
      <c r="G242">
        <v>136866</v>
      </c>
    </row>
    <row r="243" spans="1:7" x14ac:dyDescent="0.3">
      <c r="A243">
        <v>2003</v>
      </c>
      <c r="B243" t="s">
        <v>7</v>
      </c>
      <c r="C243" t="s">
        <v>18</v>
      </c>
      <c r="D243">
        <v>3280</v>
      </c>
      <c r="E243">
        <v>272</v>
      </c>
      <c r="F243">
        <v>244</v>
      </c>
      <c r="G243">
        <v>4211</v>
      </c>
    </row>
    <row r="244" spans="1:7" x14ac:dyDescent="0.3">
      <c r="A244">
        <v>2003</v>
      </c>
      <c r="B244" t="s">
        <v>19</v>
      </c>
      <c r="C244" t="s">
        <v>8</v>
      </c>
      <c r="D244">
        <v>118627</v>
      </c>
      <c r="E244">
        <v>158</v>
      </c>
      <c r="F244">
        <v>172</v>
      </c>
      <c r="G244">
        <v>129820</v>
      </c>
    </row>
    <row r="245" spans="1:7" x14ac:dyDescent="0.3">
      <c r="A245">
        <v>2003</v>
      </c>
      <c r="B245" t="s">
        <v>19</v>
      </c>
      <c r="C245" t="s">
        <v>9</v>
      </c>
      <c r="D245">
        <v>105629</v>
      </c>
      <c r="E245">
        <v>208</v>
      </c>
      <c r="F245">
        <v>247</v>
      </c>
      <c r="G245">
        <v>106172</v>
      </c>
    </row>
    <row r="246" spans="1:7" x14ac:dyDescent="0.3">
      <c r="A246">
        <v>2003</v>
      </c>
      <c r="B246" t="s">
        <v>19</v>
      </c>
      <c r="C246" t="s">
        <v>10</v>
      </c>
      <c r="D246">
        <v>17314</v>
      </c>
      <c r="E246">
        <v>1025</v>
      </c>
      <c r="F246">
        <v>830</v>
      </c>
      <c r="G246">
        <v>18419</v>
      </c>
    </row>
    <row r="247" spans="1:7" x14ac:dyDescent="0.3">
      <c r="A247">
        <v>2003</v>
      </c>
      <c r="B247" t="s">
        <v>19</v>
      </c>
      <c r="C247" t="s">
        <v>11</v>
      </c>
      <c r="D247">
        <v>26999</v>
      </c>
      <c r="E247">
        <v>1142</v>
      </c>
      <c r="F247">
        <v>846</v>
      </c>
      <c r="G247">
        <v>26730</v>
      </c>
    </row>
    <row r="248" spans="1:7" x14ac:dyDescent="0.3">
      <c r="A248">
        <v>2003</v>
      </c>
      <c r="B248" t="s">
        <v>19</v>
      </c>
      <c r="C248" t="s">
        <v>12</v>
      </c>
      <c r="D248">
        <v>8386</v>
      </c>
      <c r="E248">
        <v>1365</v>
      </c>
      <c r="F248">
        <v>1149</v>
      </c>
      <c r="G248">
        <v>7277</v>
      </c>
    </row>
    <row r="249" spans="1:7" x14ac:dyDescent="0.3">
      <c r="A249">
        <v>2003</v>
      </c>
      <c r="B249" t="s">
        <v>19</v>
      </c>
      <c r="C249" t="s">
        <v>13</v>
      </c>
      <c r="D249">
        <v>10539</v>
      </c>
      <c r="E249">
        <v>1158</v>
      </c>
      <c r="F249">
        <v>848</v>
      </c>
      <c r="G249">
        <v>10089</v>
      </c>
    </row>
    <row r="250" spans="1:7" x14ac:dyDescent="0.3">
      <c r="A250">
        <v>2003</v>
      </c>
      <c r="B250" t="s">
        <v>19</v>
      </c>
      <c r="C250" t="s">
        <v>14</v>
      </c>
      <c r="D250">
        <v>7943</v>
      </c>
      <c r="E250">
        <v>557</v>
      </c>
      <c r="F250">
        <v>498</v>
      </c>
      <c r="G250">
        <v>8474</v>
      </c>
    </row>
    <row r="251" spans="1:7" x14ac:dyDescent="0.3">
      <c r="A251">
        <v>2003</v>
      </c>
      <c r="B251" t="s">
        <v>19</v>
      </c>
      <c r="C251" t="s">
        <v>15</v>
      </c>
      <c r="D251">
        <v>8754</v>
      </c>
      <c r="E251">
        <v>834</v>
      </c>
      <c r="F251">
        <v>681</v>
      </c>
      <c r="G251">
        <v>9107</v>
      </c>
    </row>
    <row r="252" spans="1:7" x14ac:dyDescent="0.3">
      <c r="A252">
        <v>2003</v>
      </c>
      <c r="B252" t="s">
        <v>19</v>
      </c>
      <c r="C252" t="s">
        <v>16</v>
      </c>
      <c r="D252">
        <v>98</v>
      </c>
      <c r="E252">
        <v>824</v>
      </c>
      <c r="F252">
        <v>767</v>
      </c>
      <c r="G252">
        <v>93</v>
      </c>
    </row>
    <row r="253" spans="1:7" x14ac:dyDescent="0.3">
      <c r="A253">
        <v>2003</v>
      </c>
      <c r="B253" t="s">
        <v>19</v>
      </c>
      <c r="C253" t="s">
        <v>17</v>
      </c>
      <c r="D253">
        <v>109846</v>
      </c>
      <c r="E253">
        <v>497</v>
      </c>
      <c r="F253">
        <v>381</v>
      </c>
      <c r="G253">
        <v>122292</v>
      </c>
    </row>
    <row r="254" spans="1:7" x14ac:dyDescent="0.3">
      <c r="A254">
        <v>2003</v>
      </c>
      <c r="B254" t="s">
        <v>19</v>
      </c>
      <c r="C254" t="s">
        <v>18</v>
      </c>
      <c r="D254">
        <v>2373</v>
      </c>
      <c r="E254">
        <v>261</v>
      </c>
      <c r="F254">
        <v>271</v>
      </c>
      <c r="G254">
        <v>2154</v>
      </c>
    </row>
    <row r="255" spans="1:7" x14ac:dyDescent="0.3">
      <c r="A255">
        <v>2003</v>
      </c>
      <c r="B255" t="s">
        <v>20</v>
      </c>
      <c r="C255" t="s">
        <v>8</v>
      </c>
      <c r="D255">
        <v>187248</v>
      </c>
      <c r="E255">
        <v>143</v>
      </c>
      <c r="F255">
        <v>132</v>
      </c>
      <c r="G255">
        <v>215667</v>
      </c>
    </row>
    <row r="256" spans="1:7" x14ac:dyDescent="0.3">
      <c r="A256">
        <v>2003</v>
      </c>
      <c r="B256" t="s">
        <v>20</v>
      </c>
      <c r="C256" t="s">
        <v>9</v>
      </c>
      <c r="D256">
        <v>166725</v>
      </c>
      <c r="E256">
        <v>223</v>
      </c>
      <c r="F256">
        <v>218</v>
      </c>
      <c r="G256">
        <v>151569</v>
      </c>
    </row>
    <row r="257" spans="1:7" x14ac:dyDescent="0.3">
      <c r="A257">
        <v>2003</v>
      </c>
      <c r="B257" t="s">
        <v>20</v>
      </c>
      <c r="C257" t="s">
        <v>10</v>
      </c>
      <c r="D257">
        <v>27269</v>
      </c>
      <c r="E257">
        <v>1084</v>
      </c>
      <c r="F257">
        <v>921</v>
      </c>
      <c r="G257">
        <v>29885</v>
      </c>
    </row>
    <row r="258" spans="1:7" x14ac:dyDescent="0.3">
      <c r="A258">
        <v>2003</v>
      </c>
      <c r="B258" t="s">
        <v>20</v>
      </c>
      <c r="C258" t="s">
        <v>11</v>
      </c>
      <c r="D258">
        <v>42601</v>
      </c>
      <c r="E258">
        <v>1112</v>
      </c>
      <c r="F258">
        <v>851</v>
      </c>
      <c r="G258">
        <v>43519</v>
      </c>
    </row>
    <row r="259" spans="1:7" x14ac:dyDescent="0.3">
      <c r="A259">
        <v>2003</v>
      </c>
      <c r="B259" t="s">
        <v>20</v>
      </c>
      <c r="C259" t="s">
        <v>12</v>
      </c>
      <c r="D259">
        <v>13071</v>
      </c>
      <c r="E259">
        <v>1368</v>
      </c>
      <c r="F259">
        <v>1083</v>
      </c>
      <c r="G259">
        <v>12067</v>
      </c>
    </row>
    <row r="260" spans="1:7" x14ac:dyDescent="0.3">
      <c r="A260">
        <v>2003</v>
      </c>
      <c r="B260" t="s">
        <v>20</v>
      </c>
      <c r="C260" t="s">
        <v>13</v>
      </c>
      <c r="D260">
        <v>16592</v>
      </c>
      <c r="E260">
        <v>1129</v>
      </c>
      <c r="F260">
        <v>920</v>
      </c>
      <c r="G260">
        <v>18595</v>
      </c>
    </row>
    <row r="261" spans="1:7" x14ac:dyDescent="0.3">
      <c r="A261">
        <v>2003</v>
      </c>
      <c r="B261" t="s">
        <v>20</v>
      </c>
      <c r="C261" t="s">
        <v>14</v>
      </c>
      <c r="D261">
        <v>12516</v>
      </c>
      <c r="E261">
        <v>554</v>
      </c>
      <c r="F261">
        <v>489</v>
      </c>
      <c r="G261">
        <v>14922</v>
      </c>
    </row>
    <row r="262" spans="1:7" x14ac:dyDescent="0.3">
      <c r="A262">
        <v>2003</v>
      </c>
      <c r="B262" t="s">
        <v>20</v>
      </c>
      <c r="C262" t="s">
        <v>15</v>
      </c>
      <c r="D262">
        <v>13866</v>
      </c>
      <c r="E262">
        <v>773</v>
      </c>
      <c r="F262">
        <v>604</v>
      </c>
      <c r="G262">
        <v>12100</v>
      </c>
    </row>
    <row r="263" spans="1:7" x14ac:dyDescent="0.3">
      <c r="A263">
        <v>2003</v>
      </c>
      <c r="B263" t="s">
        <v>20</v>
      </c>
      <c r="C263" t="s">
        <v>16</v>
      </c>
      <c r="D263">
        <v>148</v>
      </c>
      <c r="E263">
        <v>873</v>
      </c>
      <c r="F263">
        <v>650</v>
      </c>
      <c r="G263">
        <v>124</v>
      </c>
    </row>
    <row r="264" spans="1:7" x14ac:dyDescent="0.3">
      <c r="A264">
        <v>2003</v>
      </c>
      <c r="B264" t="s">
        <v>20</v>
      </c>
      <c r="C264" t="s">
        <v>17</v>
      </c>
      <c r="D264">
        <v>173368</v>
      </c>
      <c r="E264">
        <v>501</v>
      </c>
      <c r="F264">
        <v>324</v>
      </c>
      <c r="G264">
        <v>194101</v>
      </c>
    </row>
    <row r="265" spans="1:7" x14ac:dyDescent="0.3">
      <c r="A265">
        <v>2003</v>
      </c>
      <c r="B265" t="s">
        <v>20</v>
      </c>
      <c r="C265" t="s">
        <v>18</v>
      </c>
      <c r="D265">
        <v>3758</v>
      </c>
      <c r="E265">
        <v>261</v>
      </c>
      <c r="F265">
        <v>285</v>
      </c>
      <c r="G265">
        <v>4162</v>
      </c>
    </row>
    <row r="266" spans="1:7" x14ac:dyDescent="0.3">
      <c r="A266">
        <v>2003</v>
      </c>
      <c r="B266" t="s">
        <v>21</v>
      </c>
      <c r="C266" t="s">
        <v>8</v>
      </c>
      <c r="D266">
        <v>154197</v>
      </c>
      <c r="E266">
        <v>152</v>
      </c>
      <c r="F266">
        <v>93</v>
      </c>
      <c r="G266">
        <v>179478</v>
      </c>
    </row>
    <row r="267" spans="1:7" x14ac:dyDescent="0.3">
      <c r="A267">
        <v>2003</v>
      </c>
      <c r="B267" t="s">
        <v>21</v>
      </c>
      <c r="C267" t="s">
        <v>9</v>
      </c>
      <c r="D267">
        <v>137328</v>
      </c>
      <c r="E267">
        <v>220</v>
      </c>
      <c r="F267">
        <v>43</v>
      </c>
      <c r="G267">
        <v>136062</v>
      </c>
    </row>
    <row r="268" spans="1:7" x14ac:dyDescent="0.3">
      <c r="A268">
        <v>2003</v>
      </c>
      <c r="B268" t="s">
        <v>21</v>
      </c>
      <c r="C268" t="s">
        <v>10</v>
      </c>
      <c r="D268">
        <v>22499</v>
      </c>
      <c r="E268">
        <v>1079</v>
      </c>
      <c r="F268">
        <v>895</v>
      </c>
      <c r="G268">
        <v>21388</v>
      </c>
    </row>
    <row r="269" spans="1:7" x14ac:dyDescent="0.3">
      <c r="A269">
        <v>2003</v>
      </c>
      <c r="B269" t="s">
        <v>21</v>
      </c>
      <c r="C269" t="s">
        <v>11</v>
      </c>
      <c r="D269">
        <v>35095</v>
      </c>
      <c r="E269">
        <v>1160</v>
      </c>
      <c r="F269">
        <v>992</v>
      </c>
      <c r="G269">
        <v>34055</v>
      </c>
    </row>
    <row r="270" spans="1:7" x14ac:dyDescent="0.3">
      <c r="A270">
        <v>2003</v>
      </c>
      <c r="B270" t="s">
        <v>21</v>
      </c>
      <c r="C270" t="s">
        <v>12</v>
      </c>
      <c r="D270">
        <v>10727</v>
      </c>
      <c r="E270">
        <v>1375</v>
      </c>
      <c r="F270">
        <v>1091</v>
      </c>
      <c r="G270">
        <v>11351</v>
      </c>
    </row>
    <row r="271" spans="1:7" x14ac:dyDescent="0.3">
      <c r="A271">
        <v>2003</v>
      </c>
      <c r="B271" t="s">
        <v>21</v>
      </c>
      <c r="C271" t="s">
        <v>13</v>
      </c>
      <c r="D271">
        <v>13660</v>
      </c>
      <c r="E271">
        <v>1165</v>
      </c>
      <c r="F271">
        <v>956</v>
      </c>
      <c r="G271">
        <v>13162</v>
      </c>
    </row>
    <row r="272" spans="1:7" x14ac:dyDescent="0.3">
      <c r="A272">
        <v>2003</v>
      </c>
      <c r="B272" t="s">
        <v>21</v>
      </c>
      <c r="C272" t="s">
        <v>14</v>
      </c>
      <c r="D272">
        <v>10339</v>
      </c>
      <c r="E272">
        <v>585</v>
      </c>
      <c r="F272">
        <v>548</v>
      </c>
      <c r="G272">
        <v>11932</v>
      </c>
    </row>
    <row r="273" spans="1:7" x14ac:dyDescent="0.3">
      <c r="A273">
        <v>2003</v>
      </c>
      <c r="B273" t="s">
        <v>21</v>
      </c>
      <c r="C273" t="s">
        <v>15</v>
      </c>
      <c r="D273">
        <v>11462</v>
      </c>
      <c r="E273">
        <v>787</v>
      </c>
      <c r="F273">
        <v>645</v>
      </c>
      <c r="G273">
        <v>9885</v>
      </c>
    </row>
    <row r="274" spans="1:7" x14ac:dyDescent="0.3">
      <c r="A274">
        <v>2003</v>
      </c>
      <c r="B274" t="s">
        <v>21</v>
      </c>
      <c r="C274" t="s">
        <v>16</v>
      </c>
      <c r="D274">
        <v>198</v>
      </c>
      <c r="E274">
        <v>870</v>
      </c>
      <c r="F274">
        <v>700</v>
      </c>
      <c r="G274">
        <v>205</v>
      </c>
    </row>
    <row r="275" spans="1:7" x14ac:dyDescent="0.3">
      <c r="A275">
        <v>2003</v>
      </c>
      <c r="B275" t="s">
        <v>21</v>
      </c>
      <c r="C275" t="s">
        <v>17</v>
      </c>
      <c r="D275">
        <v>142795</v>
      </c>
      <c r="E275">
        <v>492</v>
      </c>
      <c r="F275">
        <v>461</v>
      </c>
      <c r="G275">
        <v>160968</v>
      </c>
    </row>
    <row r="276" spans="1:7" x14ac:dyDescent="0.3">
      <c r="A276">
        <v>2003</v>
      </c>
      <c r="B276" t="s">
        <v>21</v>
      </c>
      <c r="C276" t="s">
        <v>18</v>
      </c>
      <c r="D276">
        <v>3081</v>
      </c>
      <c r="E276">
        <v>272</v>
      </c>
      <c r="F276">
        <v>224</v>
      </c>
      <c r="G276">
        <v>3082</v>
      </c>
    </row>
    <row r="277" spans="1:7" x14ac:dyDescent="0.3">
      <c r="A277">
        <v>2003</v>
      </c>
      <c r="B277" t="s">
        <v>22</v>
      </c>
      <c r="C277" t="s">
        <v>8</v>
      </c>
      <c r="D277">
        <v>134910</v>
      </c>
      <c r="E277">
        <v>146</v>
      </c>
      <c r="F277">
        <v>107</v>
      </c>
      <c r="G277">
        <v>144413</v>
      </c>
    </row>
    <row r="278" spans="1:7" x14ac:dyDescent="0.3">
      <c r="A278">
        <v>2003</v>
      </c>
      <c r="B278" t="s">
        <v>22</v>
      </c>
      <c r="C278" t="s">
        <v>9</v>
      </c>
      <c r="D278">
        <v>120134</v>
      </c>
      <c r="E278">
        <v>205</v>
      </c>
      <c r="F278">
        <v>193</v>
      </c>
      <c r="G278">
        <v>114650</v>
      </c>
    </row>
    <row r="279" spans="1:7" x14ac:dyDescent="0.3">
      <c r="A279">
        <v>2003</v>
      </c>
      <c r="B279" t="s">
        <v>22</v>
      </c>
      <c r="C279" t="s">
        <v>10</v>
      </c>
      <c r="D279">
        <v>19628</v>
      </c>
      <c r="E279">
        <v>1050</v>
      </c>
      <c r="F279">
        <v>902</v>
      </c>
      <c r="G279">
        <v>21062</v>
      </c>
    </row>
    <row r="280" spans="1:7" x14ac:dyDescent="0.3">
      <c r="A280">
        <v>2003</v>
      </c>
      <c r="B280" t="s">
        <v>22</v>
      </c>
      <c r="C280" t="s">
        <v>11</v>
      </c>
      <c r="D280">
        <v>30692</v>
      </c>
      <c r="E280">
        <v>1100</v>
      </c>
      <c r="F280">
        <v>806</v>
      </c>
      <c r="G280">
        <v>31879</v>
      </c>
    </row>
    <row r="281" spans="1:7" x14ac:dyDescent="0.3">
      <c r="A281">
        <v>2003</v>
      </c>
      <c r="B281" t="s">
        <v>22</v>
      </c>
      <c r="C281" t="s">
        <v>12</v>
      </c>
      <c r="D281">
        <v>9441</v>
      </c>
      <c r="E281">
        <v>1431</v>
      </c>
      <c r="F281">
        <v>1231</v>
      </c>
      <c r="G281">
        <v>9462</v>
      </c>
    </row>
    <row r="282" spans="1:7" x14ac:dyDescent="0.3">
      <c r="A282">
        <v>2003</v>
      </c>
      <c r="B282" t="s">
        <v>22</v>
      </c>
      <c r="C282" t="s">
        <v>13</v>
      </c>
      <c r="D282">
        <v>11939</v>
      </c>
      <c r="E282">
        <v>1111</v>
      </c>
      <c r="F282">
        <v>795</v>
      </c>
      <c r="G282">
        <v>13780</v>
      </c>
    </row>
    <row r="283" spans="1:7" x14ac:dyDescent="0.3">
      <c r="A283">
        <v>2003</v>
      </c>
      <c r="B283" t="s">
        <v>22</v>
      </c>
      <c r="C283" t="s">
        <v>14</v>
      </c>
      <c r="D283">
        <v>9058</v>
      </c>
      <c r="E283">
        <v>574</v>
      </c>
      <c r="F283">
        <v>382</v>
      </c>
      <c r="G283">
        <v>9720</v>
      </c>
    </row>
    <row r="284" spans="1:7" x14ac:dyDescent="0.3">
      <c r="A284">
        <v>2003</v>
      </c>
      <c r="B284" t="s">
        <v>22</v>
      </c>
      <c r="C284" t="s">
        <v>15</v>
      </c>
      <c r="D284">
        <v>10022</v>
      </c>
      <c r="E284">
        <v>851</v>
      </c>
      <c r="F284">
        <v>597</v>
      </c>
      <c r="G284">
        <v>10086</v>
      </c>
    </row>
    <row r="285" spans="1:7" x14ac:dyDescent="0.3">
      <c r="A285">
        <v>2003</v>
      </c>
      <c r="B285" t="s">
        <v>22</v>
      </c>
      <c r="C285" t="s">
        <v>16</v>
      </c>
      <c r="D285">
        <v>28</v>
      </c>
      <c r="E285">
        <v>856</v>
      </c>
      <c r="F285">
        <v>673</v>
      </c>
      <c r="G285">
        <v>29</v>
      </c>
    </row>
    <row r="286" spans="1:7" x14ac:dyDescent="0.3">
      <c r="A286">
        <v>2003</v>
      </c>
      <c r="B286" t="s">
        <v>22</v>
      </c>
      <c r="C286" t="s">
        <v>17</v>
      </c>
      <c r="D286">
        <v>124920</v>
      </c>
      <c r="E286">
        <v>493</v>
      </c>
      <c r="F286">
        <v>493</v>
      </c>
      <c r="G286">
        <v>104087</v>
      </c>
    </row>
    <row r="287" spans="1:7" x14ac:dyDescent="0.3">
      <c r="A287">
        <v>2003</v>
      </c>
      <c r="B287" t="s">
        <v>22</v>
      </c>
      <c r="C287" t="s">
        <v>18</v>
      </c>
      <c r="D287">
        <v>2679</v>
      </c>
      <c r="E287">
        <v>279</v>
      </c>
      <c r="F287">
        <v>247</v>
      </c>
      <c r="G287">
        <v>2243</v>
      </c>
    </row>
    <row r="288" spans="1:7" x14ac:dyDescent="0.3">
      <c r="A288">
        <v>2003</v>
      </c>
      <c r="B288" t="s">
        <v>23</v>
      </c>
      <c r="C288" t="s">
        <v>8</v>
      </c>
      <c r="D288">
        <v>345491</v>
      </c>
      <c r="E288">
        <v>149</v>
      </c>
      <c r="F288">
        <v>141</v>
      </c>
      <c r="G288">
        <v>375328</v>
      </c>
    </row>
    <row r="289" spans="1:7" x14ac:dyDescent="0.3">
      <c r="A289">
        <v>2003</v>
      </c>
      <c r="B289" t="s">
        <v>23</v>
      </c>
      <c r="C289" t="s">
        <v>9</v>
      </c>
      <c r="D289">
        <v>307656</v>
      </c>
      <c r="E289">
        <v>203</v>
      </c>
      <c r="F289">
        <v>215</v>
      </c>
      <c r="G289">
        <v>283186</v>
      </c>
    </row>
    <row r="290" spans="1:7" x14ac:dyDescent="0.3">
      <c r="A290">
        <v>2003</v>
      </c>
      <c r="B290" t="s">
        <v>23</v>
      </c>
      <c r="C290" t="s">
        <v>10</v>
      </c>
      <c r="D290">
        <v>50389</v>
      </c>
      <c r="E290">
        <v>966</v>
      </c>
      <c r="F290">
        <v>650</v>
      </c>
      <c r="G290">
        <v>49755</v>
      </c>
    </row>
    <row r="291" spans="1:7" x14ac:dyDescent="0.3">
      <c r="A291">
        <v>2003</v>
      </c>
      <c r="B291" t="s">
        <v>23</v>
      </c>
      <c r="C291" t="s">
        <v>11</v>
      </c>
      <c r="D291">
        <v>78700</v>
      </c>
      <c r="E291">
        <v>1140</v>
      </c>
      <c r="F291">
        <v>849</v>
      </c>
      <c r="G291">
        <v>80436</v>
      </c>
    </row>
    <row r="292" spans="1:7" x14ac:dyDescent="0.3">
      <c r="A292">
        <v>2003</v>
      </c>
      <c r="B292" t="s">
        <v>23</v>
      </c>
      <c r="C292" t="s">
        <v>12</v>
      </c>
      <c r="D292">
        <v>24151</v>
      </c>
      <c r="E292">
        <v>1554</v>
      </c>
      <c r="F292">
        <v>1159</v>
      </c>
      <c r="G292">
        <v>26063</v>
      </c>
    </row>
    <row r="293" spans="1:7" x14ac:dyDescent="0.3">
      <c r="A293">
        <v>2003</v>
      </c>
      <c r="B293" t="s">
        <v>23</v>
      </c>
      <c r="C293" t="s">
        <v>13</v>
      </c>
      <c r="D293">
        <v>30842</v>
      </c>
      <c r="E293">
        <v>1167</v>
      </c>
      <c r="F293">
        <v>953</v>
      </c>
      <c r="G293">
        <v>30523</v>
      </c>
    </row>
    <row r="294" spans="1:7" x14ac:dyDescent="0.3">
      <c r="A294">
        <v>2003</v>
      </c>
      <c r="B294" t="s">
        <v>23</v>
      </c>
      <c r="C294" t="s">
        <v>14</v>
      </c>
      <c r="D294">
        <v>23153</v>
      </c>
      <c r="E294">
        <v>562</v>
      </c>
      <c r="F294">
        <v>459</v>
      </c>
      <c r="G294">
        <v>23933</v>
      </c>
    </row>
    <row r="295" spans="1:7" x14ac:dyDescent="0.3">
      <c r="A295">
        <v>2003</v>
      </c>
      <c r="B295" t="s">
        <v>23</v>
      </c>
      <c r="C295" t="s">
        <v>15</v>
      </c>
      <c r="D295">
        <v>25572</v>
      </c>
      <c r="E295">
        <v>836</v>
      </c>
      <c r="F295">
        <v>630</v>
      </c>
      <c r="G295">
        <v>23669</v>
      </c>
    </row>
    <row r="296" spans="1:7" x14ac:dyDescent="0.3">
      <c r="A296">
        <v>2003</v>
      </c>
      <c r="B296" t="s">
        <v>23</v>
      </c>
      <c r="C296" t="s">
        <v>16</v>
      </c>
      <c r="D296">
        <v>353</v>
      </c>
      <c r="E296">
        <v>841</v>
      </c>
      <c r="F296">
        <v>637</v>
      </c>
      <c r="G296">
        <v>296</v>
      </c>
    </row>
    <row r="297" spans="1:7" x14ac:dyDescent="0.3">
      <c r="A297">
        <v>2003</v>
      </c>
      <c r="B297" t="s">
        <v>23</v>
      </c>
      <c r="C297" t="s">
        <v>17</v>
      </c>
      <c r="D297">
        <v>319905</v>
      </c>
      <c r="E297">
        <v>486</v>
      </c>
      <c r="F297">
        <v>413</v>
      </c>
      <c r="G297">
        <v>348455</v>
      </c>
    </row>
    <row r="298" spans="1:7" x14ac:dyDescent="0.3">
      <c r="A298">
        <v>2003</v>
      </c>
      <c r="B298" t="s">
        <v>23</v>
      </c>
      <c r="C298" t="s">
        <v>18</v>
      </c>
      <c r="D298">
        <v>6923</v>
      </c>
      <c r="E298">
        <v>286</v>
      </c>
      <c r="F298">
        <v>301</v>
      </c>
      <c r="G298">
        <v>7519</v>
      </c>
    </row>
    <row r="299" spans="1:7" x14ac:dyDescent="0.3">
      <c r="A299">
        <v>2003</v>
      </c>
      <c r="B299" t="s">
        <v>24</v>
      </c>
      <c r="C299" t="s">
        <v>8</v>
      </c>
      <c r="D299">
        <v>121501</v>
      </c>
      <c r="E299">
        <v>161</v>
      </c>
      <c r="F299">
        <v>173</v>
      </c>
      <c r="G299">
        <v>127662</v>
      </c>
    </row>
    <row r="300" spans="1:7" x14ac:dyDescent="0.3">
      <c r="A300">
        <v>2003</v>
      </c>
      <c r="B300" t="s">
        <v>24</v>
      </c>
      <c r="C300" t="s">
        <v>9</v>
      </c>
      <c r="D300">
        <v>108210</v>
      </c>
      <c r="E300">
        <v>218</v>
      </c>
      <c r="F300">
        <v>173</v>
      </c>
      <c r="G300">
        <v>101019</v>
      </c>
    </row>
    <row r="301" spans="1:7" x14ac:dyDescent="0.3">
      <c r="A301">
        <v>2003</v>
      </c>
      <c r="B301" t="s">
        <v>24</v>
      </c>
      <c r="C301" t="s">
        <v>10</v>
      </c>
      <c r="D301">
        <v>17700</v>
      </c>
      <c r="E301">
        <v>1092</v>
      </c>
      <c r="F301">
        <v>901</v>
      </c>
      <c r="G301">
        <v>19056</v>
      </c>
    </row>
    <row r="302" spans="1:7" x14ac:dyDescent="0.3">
      <c r="A302">
        <v>2003</v>
      </c>
      <c r="B302" t="s">
        <v>24</v>
      </c>
      <c r="C302" t="s">
        <v>11</v>
      </c>
      <c r="D302">
        <v>27574</v>
      </c>
      <c r="E302">
        <v>1109</v>
      </c>
      <c r="F302">
        <v>918</v>
      </c>
      <c r="G302">
        <v>24648</v>
      </c>
    </row>
    <row r="303" spans="1:7" x14ac:dyDescent="0.3">
      <c r="A303">
        <v>2003</v>
      </c>
      <c r="B303" t="s">
        <v>24</v>
      </c>
      <c r="C303" t="s">
        <v>12</v>
      </c>
      <c r="D303">
        <v>8415</v>
      </c>
      <c r="E303">
        <v>1483</v>
      </c>
      <c r="F303">
        <v>1249</v>
      </c>
      <c r="G303">
        <v>7621</v>
      </c>
    </row>
    <row r="304" spans="1:7" x14ac:dyDescent="0.3">
      <c r="A304">
        <v>2003</v>
      </c>
      <c r="B304" t="s">
        <v>24</v>
      </c>
      <c r="C304" t="s">
        <v>13</v>
      </c>
      <c r="D304">
        <v>10779</v>
      </c>
      <c r="E304">
        <v>1179</v>
      </c>
      <c r="F304">
        <v>963</v>
      </c>
      <c r="G304">
        <v>11013</v>
      </c>
    </row>
    <row r="305" spans="1:7" x14ac:dyDescent="0.3">
      <c r="A305">
        <v>2003</v>
      </c>
      <c r="B305" t="s">
        <v>24</v>
      </c>
      <c r="C305" t="s">
        <v>14</v>
      </c>
      <c r="D305">
        <v>8155</v>
      </c>
      <c r="E305">
        <v>561</v>
      </c>
      <c r="F305">
        <v>393</v>
      </c>
      <c r="G305">
        <v>7344</v>
      </c>
    </row>
    <row r="306" spans="1:7" x14ac:dyDescent="0.3">
      <c r="A306">
        <v>2003</v>
      </c>
      <c r="B306" t="s">
        <v>24</v>
      </c>
      <c r="C306" t="s">
        <v>15</v>
      </c>
      <c r="D306">
        <v>9003</v>
      </c>
      <c r="E306">
        <v>861</v>
      </c>
      <c r="F306">
        <v>732</v>
      </c>
      <c r="G306">
        <v>9906</v>
      </c>
    </row>
    <row r="307" spans="1:7" x14ac:dyDescent="0.3">
      <c r="A307">
        <v>2003</v>
      </c>
      <c r="B307" t="s">
        <v>24</v>
      </c>
      <c r="C307" t="s">
        <v>16</v>
      </c>
      <c r="D307">
        <v>146</v>
      </c>
      <c r="E307">
        <v>875</v>
      </c>
      <c r="F307">
        <v>720</v>
      </c>
      <c r="G307">
        <v>160</v>
      </c>
    </row>
    <row r="308" spans="1:7" x14ac:dyDescent="0.3">
      <c r="A308">
        <v>2003</v>
      </c>
      <c r="B308" t="s">
        <v>24</v>
      </c>
      <c r="C308" t="s">
        <v>17</v>
      </c>
      <c r="D308">
        <v>112505</v>
      </c>
      <c r="E308">
        <v>516</v>
      </c>
      <c r="F308">
        <v>474</v>
      </c>
      <c r="G308">
        <v>109461</v>
      </c>
    </row>
    <row r="309" spans="1:7" x14ac:dyDescent="0.3">
      <c r="A309">
        <v>2003</v>
      </c>
      <c r="B309" t="s">
        <v>24</v>
      </c>
      <c r="C309" t="s">
        <v>18</v>
      </c>
      <c r="D309">
        <v>2429</v>
      </c>
      <c r="E309">
        <v>261</v>
      </c>
      <c r="F309">
        <v>221</v>
      </c>
      <c r="G309">
        <v>2331</v>
      </c>
    </row>
    <row r="310" spans="1:7" x14ac:dyDescent="0.3">
      <c r="A310">
        <v>2004</v>
      </c>
      <c r="B310" t="s">
        <v>7</v>
      </c>
      <c r="C310" t="s">
        <v>8</v>
      </c>
      <c r="D310">
        <v>172716</v>
      </c>
      <c r="E310">
        <v>160</v>
      </c>
      <c r="F310">
        <v>206</v>
      </c>
      <c r="G310">
        <v>165672</v>
      </c>
    </row>
    <row r="311" spans="1:7" x14ac:dyDescent="0.3">
      <c r="A311">
        <v>2004</v>
      </c>
      <c r="B311" t="s">
        <v>7</v>
      </c>
      <c r="C311" t="s">
        <v>9</v>
      </c>
      <c r="D311">
        <v>149423</v>
      </c>
      <c r="E311">
        <v>228</v>
      </c>
      <c r="F311">
        <v>242</v>
      </c>
      <c r="G311">
        <v>145665</v>
      </c>
    </row>
    <row r="312" spans="1:7" x14ac:dyDescent="0.3">
      <c r="A312">
        <v>2004</v>
      </c>
      <c r="B312" t="s">
        <v>7</v>
      </c>
      <c r="C312" t="s">
        <v>10</v>
      </c>
      <c r="D312">
        <v>23260</v>
      </c>
      <c r="E312">
        <v>1092</v>
      </c>
      <c r="F312">
        <v>843</v>
      </c>
      <c r="G312">
        <v>22491</v>
      </c>
    </row>
    <row r="313" spans="1:7" x14ac:dyDescent="0.3">
      <c r="A313">
        <v>2004</v>
      </c>
      <c r="B313" t="s">
        <v>7</v>
      </c>
      <c r="C313" t="s">
        <v>11</v>
      </c>
      <c r="D313">
        <v>36693</v>
      </c>
      <c r="E313">
        <v>1071</v>
      </c>
      <c r="F313">
        <v>905</v>
      </c>
      <c r="G313">
        <v>35381</v>
      </c>
    </row>
    <row r="314" spans="1:7" x14ac:dyDescent="0.3">
      <c r="A314">
        <v>2004</v>
      </c>
      <c r="B314" t="s">
        <v>7</v>
      </c>
      <c r="C314" t="s">
        <v>12</v>
      </c>
      <c r="D314">
        <v>11062</v>
      </c>
      <c r="E314">
        <v>1625</v>
      </c>
      <c r="F314">
        <v>1296</v>
      </c>
      <c r="G314">
        <v>10582</v>
      </c>
    </row>
    <row r="315" spans="1:7" x14ac:dyDescent="0.3">
      <c r="A315">
        <v>2004</v>
      </c>
      <c r="B315" t="s">
        <v>7</v>
      </c>
      <c r="C315" t="s">
        <v>13</v>
      </c>
      <c r="D315">
        <v>14919</v>
      </c>
      <c r="E315">
        <v>1170</v>
      </c>
      <c r="F315">
        <v>982</v>
      </c>
      <c r="G315">
        <v>13755</v>
      </c>
    </row>
    <row r="316" spans="1:7" x14ac:dyDescent="0.3">
      <c r="A316">
        <v>2004</v>
      </c>
      <c r="B316" t="s">
        <v>7</v>
      </c>
      <c r="C316" t="s">
        <v>14</v>
      </c>
      <c r="D316">
        <v>10492</v>
      </c>
      <c r="E316">
        <v>610</v>
      </c>
      <c r="F316">
        <v>534</v>
      </c>
      <c r="G316">
        <v>9478</v>
      </c>
    </row>
    <row r="317" spans="1:7" x14ac:dyDescent="0.3">
      <c r="A317">
        <v>2004</v>
      </c>
      <c r="B317" t="s">
        <v>7</v>
      </c>
      <c r="C317" t="s">
        <v>15</v>
      </c>
      <c r="D317">
        <v>12562</v>
      </c>
      <c r="E317">
        <v>822</v>
      </c>
      <c r="F317">
        <v>753</v>
      </c>
      <c r="G317">
        <v>13552</v>
      </c>
    </row>
    <row r="318" spans="1:7" x14ac:dyDescent="0.3">
      <c r="A318">
        <v>2004</v>
      </c>
      <c r="B318" t="s">
        <v>7</v>
      </c>
      <c r="C318" t="s">
        <v>16</v>
      </c>
      <c r="D318">
        <v>164</v>
      </c>
      <c r="E318">
        <v>887</v>
      </c>
      <c r="F318">
        <v>675</v>
      </c>
      <c r="G318">
        <v>162</v>
      </c>
    </row>
    <row r="319" spans="1:7" x14ac:dyDescent="0.3">
      <c r="A319">
        <v>2004</v>
      </c>
      <c r="B319" t="s">
        <v>7</v>
      </c>
      <c r="C319" t="s">
        <v>17</v>
      </c>
      <c r="D319">
        <v>156898</v>
      </c>
      <c r="E319">
        <v>521</v>
      </c>
      <c r="F319">
        <v>449</v>
      </c>
      <c r="G319">
        <v>157319</v>
      </c>
    </row>
    <row r="320" spans="1:7" x14ac:dyDescent="0.3">
      <c r="A320">
        <v>2004</v>
      </c>
      <c r="B320" t="s">
        <v>7</v>
      </c>
      <c r="C320" t="s">
        <v>18</v>
      </c>
      <c r="D320">
        <v>3464</v>
      </c>
      <c r="E320">
        <v>276</v>
      </c>
      <c r="F320">
        <v>167</v>
      </c>
      <c r="G320">
        <v>3334</v>
      </c>
    </row>
    <row r="321" spans="1:7" x14ac:dyDescent="0.3">
      <c r="A321">
        <v>2004</v>
      </c>
      <c r="B321" t="s">
        <v>19</v>
      </c>
      <c r="C321" t="s">
        <v>8</v>
      </c>
      <c r="D321">
        <v>124542</v>
      </c>
      <c r="E321">
        <v>168</v>
      </c>
      <c r="F321">
        <v>183</v>
      </c>
      <c r="G321">
        <v>143836</v>
      </c>
    </row>
    <row r="322" spans="1:7" x14ac:dyDescent="0.3">
      <c r="A322">
        <v>2004</v>
      </c>
      <c r="B322" t="s">
        <v>19</v>
      </c>
      <c r="C322" t="s">
        <v>9</v>
      </c>
      <c r="D322">
        <v>107743</v>
      </c>
      <c r="E322">
        <v>217</v>
      </c>
      <c r="F322">
        <v>247</v>
      </c>
      <c r="G322">
        <v>97037</v>
      </c>
    </row>
    <row r="323" spans="1:7" x14ac:dyDescent="0.3">
      <c r="A323">
        <v>2004</v>
      </c>
      <c r="B323" t="s">
        <v>19</v>
      </c>
      <c r="C323" t="s">
        <v>10</v>
      </c>
      <c r="D323">
        <v>16799</v>
      </c>
      <c r="E323">
        <v>1063</v>
      </c>
      <c r="F323">
        <v>879</v>
      </c>
      <c r="G323">
        <v>15945</v>
      </c>
    </row>
    <row r="324" spans="1:7" x14ac:dyDescent="0.3">
      <c r="A324">
        <v>2004</v>
      </c>
      <c r="B324" t="s">
        <v>19</v>
      </c>
      <c r="C324" t="s">
        <v>11</v>
      </c>
      <c r="D324">
        <v>26409</v>
      </c>
      <c r="E324">
        <v>1137</v>
      </c>
      <c r="F324">
        <v>853</v>
      </c>
      <c r="G324">
        <v>24150</v>
      </c>
    </row>
    <row r="325" spans="1:7" x14ac:dyDescent="0.3">
      <c r="A325">
        <v>2004</v>
      </c>
      <c r="B325" t="s">
        <v>19</v>
      </c>
      <c r="C325" t="s">
        <v>12</v>
      </c>
      <c r="D325">
        <v>7964</v>
      </c>
      <c r="E325">
        <v>1532</v>
      </c>
      <c r="F325">
        <v>1146</v>
      </c>
      <c r="G325">
        <v>7615</v>
      </c>
    </row>
    <row r="326" spans="1:7" x14ac:dyDescent="0.3">
      <c r="A326">
        <v>2004</v>
      </c>
      <c r="B326" t="s">
        <v>19</v>
      </c>
      <c r="C326" t="s">
        <v>13</v>
      </c>
      <c r="D326">
        <v>10871</v>
      </c>
      <c r="E326">
        <v>1168</v>
      </c>
      <c r="F326">
        <v>991</v>
      </c>
      <c r="G326">
        <v>11532</v>
      </c>
    </row>
    <row r="327" spans="1:7" x14ac:dyDescent="0.3">
      <c r="A327">
        <v>2004</v>
      </c>
      <c r="B327" t="s">
        <v>19</v>
      </c>
      <c r="C327" t="s">
        <v>14</v>
      </c>
      <c r="D327">
        <v>7553</v>
      </c>
      <c r="E327">
        <v>613</v>
      </c>
      <c r="F327">
        <v>518</v>
      </c>
      <c r="G327">
        <v>8288</v>
      </c>
    </row>
    <row r="328" spans="1:7" x14ac:dyDescent="0.3">
      <c r="A328">
        <v>2004</v>
      </c>
      <c r="B328" t="s">
        <v>19</v>
      </c>
      <c r="C328" t="s">
        <v>15</v>
      </c>
      <c r="D328">
        <v>9060</v>
      </c>
      <c r="E328">
        <v>808</v>
      </c>
      <c r="F328">
        <v>642</v>
      </c>
      <c r="G328">
        <v>9203</v>
      </c>
    </row>
    <row r="329" spans="1:7" x14ac:dyDescent="0.3">
      <c r="A329">
        <v>2004</v>
      </c>
      <c r="B329" t="s">
        <v>19</v>
      </c>
      <c r="C329" t="s">
        <v>16</v>
      </c>
      <c r="D329">
        <v>102</v>
      </c>
      <c r="E329">
        <v>876</v>
      </c>
      <c r="F329">
        <v>829</v>
      </c>
      <c r="G329">
        <v>118</v>
      </c>
    </row>
    <row r="330" spans="1:7" x14ac:dyDescent="0.3">
      <c r="A330">
        <v>2004</v>
      </c>
      <c r="B330" t="s">
        <v>19</v>
      </c>
      <c r="C330" t="s">
        <v>17</v>
      </c>
      <c r="D330">
        <v>113124</v>
      </c>
      <c r="E330">
        <v>555</v>
      </c>
      <c r="F330">
        <v>425</v>
      </c>
      <c r="G330">
        <v>129415</v>
      </c>
    </row>
    <row r="331" spans="1:7" x14ac:dyDescent="0.3">
      <c r="A331">
        <v>2004</v>
      </c>
      <c r="B331" t="s">
        <v>19</v>
      </c>
      <c r="C331" t="s">
        <v>18</v>
      </c>
      <c r="D331">
        <v>2500</v>
      </c>
      <c r="E331">
        <v>279</v>
      </c>
      <c r="F331">
        <v>171</v>
      </c>
      <c r="G331">
        <v>2389</v>
      </c>
    </row>
    <row r="332" spans="1:7" x14ac:dyDescent="0.3">
      <c r="A332">
        <v>2004</v>
      </c>
      <c r="B332" t="s">
        <v>20</v>
      </c>
      <c r="C332" t="s">
        <v>8</v>
      </c>
      <c r="D332">
        <v>196588</v>
      </c>
      <c r="E332">
        <v>160</v>
      </c>
      <c r="F332">
        <v>182</v>
      </c>
      <c r="G332">
        <v>180747</v>
      </c>
    </row>
    <row r="333" spans="1:7" x14ac:dyDescent="0.3">
      <c r="A333">
        <v>2004</v>
      </c>
      <c r="B333" t="s">
        <v>20</v>
      </c>
      <c r="C333" t="s">
        <v>9</v>
      </c>
      <c r="D333">
        <v>170075</v>
      </c>
      <c r="E333">
        <v>229</v>
      </c>
      <c r="F333">
        <v>283</v>
      </c>
      <c r="G333">
        <v>168353</v>
      </c>
    </row>
    <row r="334" spans="1:7" x14ac:dyDescent="0.3">
      <c r="A334">
        <v>2004</v>
      </c>
      <c r="B334" t="s">
        <v>20</v>
      </c>
      <c r="C334" t="s">
        <v>10</v>
      </c>
      <c r="D334">
        <v>26446</v>
      </c>
      <c r="E334">
        <v>1100</v>
      </c>
      <c r="F334">
        <v>835</v>
      </c>
      <c r="G334">
        <v>25438</v>
      </c>
    </row>
    <row r="335" spans="1:7" x14ac:dyDescent="0.3">
      <c r="A335">
        <v>2004</v>
      </c>
      <c r="B335" t="s">
        <v>20</v>
      </c>
      <c r="C335" t="s">
        <v>11</v>
      </c>
      <c r="D335">
        <v>41781</v>
      </c>
      <c r="E335">
        <v>1101</v>
      </c>
      <c r="F335">
        <v>809</v>
      </c>
      <c r="G335">
        <v>47382</v>
      </c>
    </row>
    <row r="336" spans="1:7" x14ac:dyDescent="0.3">
      <c r="A336">
        <v>2004</v>
      </c>
      <c r="B336" t="s">
        <v>20</v>
      </c>
      <c r="C336" t="s">
        <v>12</v>
      </c>
      <c r="D336">
        <v>12480</v>
      </c>
      <c r="E336">
        <v>1536</v>
      </c>
      <c r="F336">
        <v>1211</v>
      </c>
      <c r="G336">
        <v>12201</v>
      </c>
    </row>
    <row r="337" spans="1:7" x14ac:dyDescent="0.3">
      <c r="A337">
        <v>2004</v>
      </c>
      <c r="B337" t="s">
        <v>20</v>
      </c>
      <c r="C337" t="s">
        <v>13</v>
      </c>
      <c r="D337">
        <v>17017</v>
      </c>
      <c r="E337">
        <v>1237</v>
      </c>
      <c r="F337">
        <v>892</v>
      </c>
      <c r="G337">
        <v>17044</v>
      </c>
    </row>
    <row r="338" spans="1:7" x14ac:dyDescent="0.3">
      <c r="A338">
        <v>2004</v>
      </c>
      <c r="B338" t="s">
        <v>20</v>
      </c>
      <c r="C338" t="s">
        <v>14</v>
      </c>
      <c r="D338">
        <v>11905</v>
      </c>
      <c r="E338">
        <v>617</v>
      </c>
      <c r="F338">
        <v>504</v>
      </c>
      <c r="G338">
        <v>14022</v>
      </c>
    </row>
    <row r="339" spans="1:7" x14ac:dyDescent="0.3">
      <c r="A339">
        <v>2004</v>
      </c>
      <c r="B339" t="s">
        <v>20</v>
      </c>
      <c r="C339" t="s">
        <v>15</v>
      </c>
      <c r="D339">
        <v>14279</v>
      </c>
      <c r="E339">
        <v>820</v>
      </c>
      <c r="F339">
        <v>684</v>
      </c>
      <c r="G339">
        <v>17546</v>
      </c>
    </row>
    <row r="340" spans="1:7" x14ac:dyDescent="0.3">
      <c r="A340">
        <v>2004</v>
      </c>
      <c r="B340" t="s">
        <v>20</v>
      </c>
      <c r="C340" t="s">
        <v>16</v>
      </c>
      <c r="D340">
        <v>189</v>
      </c>
      <c r="E340">
        <v>938</v>
      </c>
      <c r="F340">
        <v>803</v>
      </c>
      <c r="G340">
        <v>180</v>
      </c>
    </row>
    <row r="341" spans="1:7" x14ac:dyDescent="0.3">
      <c r="A341">
        <v>2004</v>
      </c>
      <c r="B341" t="s">
        <v>20</v>
      </c>
      <c r="C341" t="s">
        <v>17</v>
      </c>
      <c r="D341">
        <v>178588</v>
      </c>
      <c r="E341">
        <v>550</v>
      </c>
      <c r="F341">
        <v>461</v>
      </c>
      <c r="G341">
        <v>161122</v>
      </c>
    </row>
    <row r="342" spans="1:7" x14ac:dyDescent="0.3">
      <c r="A342">
        <v>2004</v>
      </c>
      <c r="B342" t="s">
        <v>20</v>
      </c>
      <c r="C342" t="s">
        <v>18</v>
      </c>
      <c r="D342">
        <v>3942</v>
      </c>
      <c r="E342">
        <v>285</v>
      </c>
      <c r="F342">
        <v>256</v>
      </c>
      <c r="G342">
        <v>3867</v>
      </c>
    </row>
    <row r="343" spans="1:7" x14ac:dyDescent="0.3">
      <c r="A343">
        <v>2004</v>
      </c>
      <c r="B343" t="s">
        <v>21</v>
      </c>
      <c r="C343" t="s">
        <v>8</v>
      </c>
      <c r="D343">
        <v>161926</v>
      </c>
      <c r="E343">
        <v>157</v>
      </c>
      <c r="F343">
        <v>48</v>
      </c>
      <c r="G343">
        <v>173468</v>
      </c>
    </row>
    <row r="344" spans="1:7" x14ac:dyDescent="0.3">
      <c r="A344">
        <v>2004</v>
      </c>
      <c r="B344" t="s">
        <v>21</v>
      </c>
      <c r="C344" t="s">
        <v>9</v>
      </c>
      <c r="D344">
        <v>140089</v>
      </c>
      <c r="E344">
        <v>231</v>
      </c>
      <c r="F344">
        <v>116</v>
      </c>
      <c r="G344">
        <v>140578</v>
      </c>
    </row>
    <row r="345" spans="1:7" x14ac:dyDescent="0.3">
      <c r="A345">
        <v>2004</v>
      </c>
      <c r="B345" t="s">
        <v>21</v>
      </c>
      <c r="C345" t="s">
        <v>10</v>
      </c>
      <c r="D345">
        <v>21780</v>
      </c>
      <c r="E345">
        <v>1094</v>
      </c>
      <c r="F345">
        <v>889</v>
      </c>
      <c r="G345">
        <v>23022</v>
      </c>
    </row>
    <row r="346" spans="1:7" x14ac:dyDescent="0.3">
      <c r="A346">
        <v>2004</v>
      </c>
      <c r="B346" t="s">
        <v>21</v>
      </c>
      <c r="C346" t="s">
        <v>11</v>
      </c>
      <c r="D346">
        <v>34418</v>
      </c>
      <c r="E346">
        <v>1104</v>
      </c>
      <c r="F346">
        <v>833</v>
      </c>
      <c r="G346">
        <v>34332</v>
      </c>
    </row>
    <row r="347" spans="1:7" x14ac:dyDescent="0.3">
      <c r="A347">
        <v>2004</v>
      </c>
      <c r="B347" t="s">
        <v>21</v>
      </c>
      <c r="C347" t="s">
        <v>12</v>
      </c>
      <c r="D347">
        <v>10398</v>
      </c>
      <c r="E347">
        <v>1506</v>
      </c>
      <c r="F347">
        <v>1208</v>
      </c>
      <c r="G347">
        <v>10400</v>
      </c>
    </row>
    <row r="348" spans="1:7" x14ac:dyDescent="0.3">
      <c r="A348">
        <v>2004</v>
      </c>
      <c r="B348" t="s">
        <v>21</v>
      </c>
      <c r="C348" t="s">
        <v>13</v>
      </c>
      <c r="D348">
        <v>14076</v>
      </c>
      <c r="E348">
        <v>1206</v>
      </c>
      <c r="F348">
        <v>878</v>
      </c>
      <c r="G348">
        <v>13714</v>
      </c>
    </row>
    <row r="349" spans="1:7" x14ac:dyDescent="0.3">
      <c r="A349">
        <v>2004</v>
      </c>
      <c r="B349" t="s">
        <v>21</v>
      </c>
      <c r="C349" t="s">
        <v>14</v>
      </c>
      <c r="D349">
        <v>9813</v>
      </c>
      <c r="E349">
        <v>582</v>
      </c>
      <c r="F349">
        <v>393</v>
      </c>
      <c r="G349">
        <v>10053</v>
      </c>
    </row>
    <row r="350" spans="1:7" x14ac:dyDescent="0.3">
      <c r="A350">
        <v>2004</v>
      </c>
      <c r="B350" t="s">
        <v>21</v>
      </c>
      <c r="C350" t="s">
        <v>15</v>
      </c>
      <c r="D350">
        <v>11808</v>
      </c>
      <c r="E350">
        <v>842</v>
      </c>
      <c r="F350">
        <v>786</v>
      </c>
      <c r="G350">
        <v>10508</v>
      </c>
    </row>
    <row r="351" spans="1:7" x14ac:dyDescent="0.3">
      <c r="A351">
        <v>2004</v>
      </c>
      <c r="B351" t="s">
        <v>21</v>
      </c>
      <c r="C351" t="s">
        <v>16</v>
      </c>
      <c r="D351">
        <v>184</v>
      </c>
      <c r="E351">
        <v>900</v>
      </c>
      <c r="F351">
        <v>678</v>
      </c>
      <c r="G351">
        <v>199</v>
      </c>
    </row>
    <row r="352" spans="1:7" x14ac:dyDescent="0.3">
      <c r="A352">
        <v>2004</v>
      </c>
      <c r="B352" t="s">
        <v>21</v>
      </c>
      <c r="C352" t="s">
        <v>17</v>
      </c>
      <c r="D352">
        <v>147070</v>
      </c>
      <c r="E352">
        <v>550</v>
      </c>
      <c r="F352">
        <v>491</v>
      </c>
      <c r="G352">
        <v>142025</v>
      </c>
    </row>
    <row r="353" spans="1:7" x14ac:dyDescent="0.3">
      <c r="A353">
        <v>2004</v>
      </c>
      <c r="B353" t="s">
        <v>21</v>
      </c>
      <c r="C353" t="s">
        <v>18</v>
      </c>
      <c r="D353">
        <v>3230</v>
      </c>
      <c r="E353">
        <v>280</v>
      </c>
      <c r="F353">
        <v>315</v>
      </c>
      <c r="G353">
        <v>3076</v>
      </c>
    </row>
    <row r="354" spans="1:7" x14ac:dyDescent="0.3">
      <c r="A354">
        <v>2004</v>
      </c>
      <c r="B354" t="s">
        <v>22</v>
      </c>
      <c r="C354" t="s">
        <v>8</v>
      </c>
      <c r="D354">
        <v>141664</v>
      </c>
      <c r="E354">
        <v>191</v>
      </c>
      <c r="F354">
        <v>128</v>
      </c>
      <c r="G354">
        <v>127289</v>
      </c>
    </row>
    <row r="355" spans="1:7" x14ac:dyDescent="0.3">
      <c r="A355">
        <v>2004</v>
      </c>
      <c r="B355" t="s">
        <v>22</v>
      </c>
      <c r="C355" t="s">
        <v>9</v>
      </c>
      <c r="D355">
        <v>122536</v>
      </c>
      <c r="E355">
        <v>242</v>
      </c>
      <c r="F355">
        <v>215</v>
      </c>
      <c r="G355">
        <v>137060</v>
      </c>
    </row>
    <row r="356" spans="1:7" x14ac:dyDescent="0.3">
      <c r="A356">
        <v>2004</v>
      </c>
      <c r="B356" t="s">
        <v>22</v>
      </c>
      <c r="C356" t="s">
        <v>10</v>
      </c>
      <c r="D356">
        <v>19030</v>
      </c>
      <c r="E356">
        <v>1025</v>
      </c>
      <c r="F356">
        <v>892</v>
      </c>
      <c r="G356">
        <v>16184</v>
      </c>
    </row>
    <row r="357" spans="1:7" x14ac:dyDescent="0.3">
      <c r="A357">
        <v>2004</v>
      </c>
      <c r="B357" t="s">
        <v>22</v>
      </c>
      <c r="C357" t="s">
        <v>11</v>
      </c>
      <c r="D357">
        <v>30131</v>
      </c>
      <c r="E357">
        <v>1136</v>
      </c>
      <c r="F357">
        <v>920</v>
      </c>
      <c r="G357">
        <v>34326</v>
      </c>
    </row>
    <row r="358" spans="1:7" x14ac:dyDescent="0.3">
      <c r="A358">
        <v>2004</v>
      </c>
      <c r="B358" t="s">
        <v>22</v>
      </c>
      <c r="C358" t="s">
        <v>12</v>
      </c>
      <c r="D358">
        <v>9061</v>
      </c>
      <c r="E358">
        <v>1495</v>
      </c>
      <c r="F358">
        <v>1186</v>
      </c>
      <c r="G358">
        <v>8596</v>
      </c>
    </row>
    <row r="359" spans="1:7" x14ac:dyDescent="0.3">
      <c r="A359">
        <v>2004</v>
      </c>
      <c r="B359" t="s">
        <v>22</v>
      </c>
      <c r="C359" t="s">
        <v>13</v>
      </c>
      <c r="D359">
        <v>12226</v>
      </c>
      <c r="E359">
        <v>1181</v>
      </c>
      <c r="F359">
        <v>965</v>
      </c>
      <c r="G359">
        <v>10753</v>
      </c>
    </row>
    <row r="360" spans="1:7" x14ac:dyDescent="0.3">
      <c r="A360">
        <v>2004</v>
      </c>
      <c r="B360" t="s">
        <v>22</v>
      </c>
      <c r="C360" t="s">
        <v>14</v>
      </c>
      <c r="D360">
        <v>8571</v>
      </c>
      <c r="E360">
        <v>616</v>
      </c>
      <c r="F360">
        <v>474</v>
      </c>
      <c r="G360">
        <v>8717</v>
      </c>
    </row>
    <row r="361" spans="1:7" x14ac:dyDescent="0.3">
      <c r="A361">
        <v>2004</v>
      </c>
      <c r="B361" t="s">
        <v>22</v>
      </c>
      <c r="C361" t="s">
        <v>15</v>
      </c>
      <c r="D361">
        <v>10255</v>
      </c>
      <c r="E361">
        <v>858</v>
      </c>
      <c r="F361">
        <v>691</v>
      </c>
      <c r="G361">
        <v>8813</v>
      </c>
    </row>
    <row r="362" spans="1:7" x14ac:dyDescent="0.3">
      <c r="A362">
        <v>2004</v>
      </c>
      <c r="B362" t="s">
        <v>22</v>
      </c>
      <c r="C362" t="s">
        <v>16</v>
      </c>
      <c r="D362">
        <v>169</v>
      </c>
      <c r="E362">
        <v>859</v>
      </c>
      <c r="F362">
        <v>666</v>
      </c>
      <c r="G362">
        <v>161</v>
      </c>
    </row>
    <row r="363" spans="1:7" x14ac:dyDescent="0.3">
      <c r="A363">
        <v>2004</v>
      </c>
      <c r="B363" t="s">
        <v>22</v>
      </c>
      <c r="C363" t="s">
        <v>17</v>
      </c>
      <c r="D363">
        <v>128672</v>
      </c>
      <c r="E363">
        <v>530</v>
      </c>
      <c r="F363">
        <v>385</v>
      </c>
      <c r="G363">
        <v>126037</v>
      </c>
    </row>
    <row r="364" spans="1:7" x14ac:dyDescent="0.3">
      <c r="A364">
        <v>2004</v>
      </c>
      <c r="B364" t="s">
        <v>22</v>
      </c>
      <c r="C364" t="s">
        <v>18</v>
      </c>
      <c r="D364">
        <v>2838</v>
      </c>
      <c r="E364">
        <v>290</v>
      </c>
      <c r="F364">
        <v>295</v>
      </c>
      <c r="G364">
        <v>2707</v>
      </c>
    </row>
    <row r="365" spans="1:7" x14ac:dyDescent="0.3">
      <c r="A365">
        <v>2004</v>
      </c>
      <c r="B365" t="s">
        <v>23</v>
      </c>
      <c r="C365" t="s">
        <v>8</v>
      </c>
      <c r="D365">
        <v>362758</v>
      </c>
      <c r="E365">
        <v>161</v>
      </c>
      <c r="F365">
        <v>155</v>
      </c>
      <c r="G365">
        <v>337717</v>
      </c>
    </row>
    <row r="366" spans="1:7" x14ac:dyDescent="0.3">
      <c r="A366">
        <v>2004</v>
      </c>
      <c r="B366" t="s">
        <v>23</v>
      </c>
      <c r="C366" t="s">
        <v>9</v>
      </c>
      <c r="D366">
        <v>313836</v>
      </c>
      <c r="E366">
        <v>217</v>
      </c>
      <c r="F366">
        <v>112</v>
      </c>
      <c r="G366">
        <v>316206</v>
      </c>
    </row>
    <row r="367" spans="1:7" x14ac:dyDescent="0.3">
      <c r="A367">
        <v>2004</v>
      </c>
      <c r="B367" t="s">
        <v>23</v>
      </c>
      <c r="C367" t="s">
        <v>10</v>
      </c>
      <c r="D367">
        <v>48825</v>
      </c>
      <c r="E367">
        <v>1032</v>
      </c>
      <c r="F367">
        <v>774</v>
      </c>
      <c r="G367">
        <v>54086</v>
      </c>
    </row>
    <row r="368" spans="1:7" x14ac:dyDescent="0.3">
      <c r="A368">
        <v>2004</v>
      </c>
      <c r="B368" t="s">
        <v>23</v>
      </c>
      <c r="C368" t="s">
        <v>11</v>
      </c>
      <c r="D368">
        <v>77104</v>
      </c>
      <c r="E368">
        <v>1208</v>
      </c>
      <c r="F368">
        <v>917</v>
      </c>
      <c r="G368">
        <v>84003</v>
      </c>
    </row>
    <row r="369" spans="1:7" x14ac:dyDescent="0.3">
      <c r="A369">
        <v>2004</v>
      </c>
      <c r="B369" t="s">
        <v>23</v>
      </c>
      <c r="C369" t="s">
        <v>12</v>
      </c>
      <c r="D369">
        <v>23205</v>
      </c>
      <c r="E369">
        <v>1546</v>
      </c>
      <c r="F369">
        <v>1280</v>
      </c>
      <c r="G369">
        <v>25058</v>
      </c>
    </row>
    <row r="370" spans="1:7" x14ac:dyDescent="0.3">
      <c r="A370">
        <v>2004</v>
      </c>
      <c r="B370" t="s">
        <v>23</v>
      </c>
      <c r="C370" t="s">
        <v>13</v>
      </c>
      <c r="D370">
        <v>31385</v>
      </c>
      <c r="E370">
        <v>1247</v>
      </c>
      <c r="F370">
        <v>1025</v>
      </c>
      <c r="G370">
        <v>30242</v>
      </c>
    </row>
    <row r="371" spans="1:7" x14ac:dyDescent="0.3">
      <c r="A371">
        <v>2004</v>
      </c>
      <c r="B371" t="s">
        <v>23</v>
      </c>
      <c r="C371" t="s">
        <v>14</v>
      </c>
      <c r="D371">
        <v>21962</v>
      </c>
      <c r="E371">
        <v>577</v>
      </c>
      <c r="F371">
        <v>448</v>
      </c>
      <c r="G371">
        <v>20562</v>
      </c>
    </row>
    <row r="372" spans="1:7" x14ac:dyDescent="0.3">
      <c r="A372">
        <v>2004</v>
      </c>
      <c r="B372" t="s">
        <v>23</v>
      </c>
      <c r="C372" t="s">
        <v>15</v>
      </c>
      <c r="D372">
        <v>26295</v>
      </c>
      <c r="E372">
        <v>831</v>
      </c>
      <c r="F372">
        <v>646</v>
      </c>
      <c r="G372">
        <v>26601</v>
      </c>
    </row>
    <row r="373" spans="1:7" x14ac:dyDescent="0.3">
      <c r="A373">
        <v>2004</v>
      </c>
      <c r="B373" t="s">
        <v>23</v>
      </c>
      <c r="C373" t="s">
        <v>16</v>
      </c>
      <c r="D373">
        <v>408</v>
      </c>
      <c r="E373">
        <v>857</v>
      </c>
      <c r="F373">
        <v>749</v>
      </c>
      <c r="G373">
        <v>414</v>
      </c>
    </row>
    <row r="374" spans="1:7" x14ac:dyDescent="0.3">
      <c r="A374">
        <v>2004</v>
      </c>
      <c r="B374" t="s">
        <v>23</v>
      </c>
      <c r="C374" t="s">
        <v>17</v>
      </c>
      <c r="D374">
        <v>329495</v>
      </c>
      <c r="E374">
        <v>543</v>
      </c>
      <c r="F374">
        <v>464</v>
      </c>
      <c r="G374">
        <v>314072</v>
      </c>
    </row>
    <row r="375" spans="1:7" x14ac:dyDescent="0.3">
      <c r="A375">
        <v>2004</v>
      </c>
      <c r="B375" t="s">
        <v>23</v>
      </c>
      <c r="C375" t="s">
        <v>18</v>
      </c>
      <c r="D375">
        <v>7253</v>
      </c>
      <c r="E375">
        <v>288</v>
      </c>
      <c r="F375">
        <v>189</v>
      </c>
      <c r="G375">
        <v>6432</v>
      </c>
    </row>
    <row r="376" spans="1:7" x14ac:dyDescent="0.3">
      <c r="A376">
        <v>2004</v>
      </c>
      <c r="B376" t="s">
        <v>24</v>
      </c>
      <c r="C376" t="s">
        <v>8</v>
      </c>
      <c r="D376">
        <v>127602</v>
      </c>
      <c r="E376">
        <v>168</v>
      </c>
      <c r="F376">
        <v>91</v>
      </c>
      <c r="G376">
        <v>140419</v>
      </c>
    </row>
    <row r="377" spans="1:7" x14ac:dyDescent="0.3">
      <c r="A377">
        <v>2004</v>
      </c>
      <c r="B377" t="s">
        <v>24</v>
      </c>
      <c r="C377" t="s">
        <v>9</v>
      </c>
      <c r="D377">
        <v>110381</v>
      </c>
      <c r="E377">
        <v>205</v>
      </c>
      <c r="F377">
        <v>205</v>
      </c>
      <c r="G377">
        <v>133916</v>
      </c>
    </row>
    <row r="378" spans="1:7" x14ac:dyDescent="0.3">
      <c r="A378">
        <v>2004</v>
      </c>
      <c r="B378" t="s">
        <v>24</v>
      </c>
      <c r="C378" t="s">
        <v>10</v>
      </c>
      <c r="D378">
        <v>17141</v>
      </c>
      <c r="E378">
        <v>994</v>
      </c>
      <c r="F378">
        <v>814</v>
      </c>
      <c r="G378">
        <v>18591</v>
      </c>
    </row>
    <row r="379" spans="1:7" x14ac:dyDescent="0.3">
      <c r="A379">
        <v>2004</v>
      </c>
      <c r="B379" t="s">
        <v>24</v>
      </c>
      <c r="C379" t="s">
        <v>11</v>
      </c>
      <c r="D379">
        <v>27111</v>
      </c>
      <c r="E379">
        <v>1114</v>
      </c>
      <c r="F379">
        <v>897</v>
      </c>
      <c r="G379">
        <v>25692</v>
      </c>
    </row>
    <row r="380" spans="1:7" x14ac:dyDescent="0.3">
      <c r="A380">
        <v>2004</v>
      </c>
      <c r="B380" t="s">
        <v>24</v>
      </c>
      <c r="C380" t="s">
        <v>12</v>
      </c>
      <c r="D380">
        <v>8102</v>
      </c>
      <c r="E380">
        <v>1461</v>
      </c>
      <c r="F380">
        <v>1114</v>
      </c>
      <c r="G380">
        <v>8540</v>
      </c>
    </row>
    <row r="381" spans="1:7" x14ac:dyDescent="0.3">
      <c r="A381">
        <v>2004</v>
      </c>
      <c r="B381" t="s">
        <v>24</v>
      </c>
      <c r="C381" t="s">
        <v>13</v>
      </c>
      <c r="D381">
        <v>11031</v>
      </c>
      <c r="E381">
        <v>1105</v>
      </c>
      <c r="F381">
        <v>870</v>
      </c>
      <c r="G381">
        <v>11166</v>
      </c>
    </row>
    <row r="382" spans="1:7" x14ac:dyDescent="0.3">
      <c r="A382">
        <v>2004</v>
      </c>
      <c r="B382" t="s">
        <v>24</v>
      </c>
      <c r="C382" t="s">
        <v>14</v>
      </c>
      <c r="D382">
        <v>7716</v>
      </c>
      <c r="E382">
        <v>559</v>
      </c>
      <c r="F382">
        <v>513</v>
      </c>
      <c r="G382">
        <v>8299</v>
      </c>
    </row>
    <row r="383" spans="1:7" x14ac:dyDescent="0.3">
      <c r="A383">
        <v>2004</v>
      </c>
      <c r="B383" t="s">
        <v>24</v>
      </c>
      <c r="C383" t="s">
        <v>15</v>
      </c>
      <c r="D383">
        <v>9224</v>
      </c>
      <c r="E383">
        <v>837</v>
      </c>
      <c r="F383">
        <v>604</v>
      </c>
      <c r="G383">
        <v>10357</v>
      </c>
    </row>
    <row r="384" spans="1:7" x14ac:dyDescent="0.3">
      <c r="A384">
        <v>2004</v>
      </c>
      <c r="B384" t="s">
        <v>24</v>
      </c>
      <c r="C384" t="s">
        <v>16</v>
      </c>
      <c r="D384">
        <v>131</v>
      </c>
      <c r="E384">
        <v>986</v>
      </c>
      <c r="F384">
        <v>818</v>
      </c>
      <c r="G384">
        <v>147</v>
      </c>
    </row>
    <row r="385" spans="1:7" x14ac:dyDescent="0.3">
      <c r="A385">
        <v>2004</v>
      </c>
      <c r="B385" t="s">
        <v>24</v>
      </c>
      <c r="C385" t="s">
        <v>17</v>
      </c>
      <c r="D385">
        <v>115910</v>
      </c>
      <c r="E385">
        <v>519</v>
      </c>
      <c r="F385">
        <v>477</v>
      </c>
      <c r="G385">
        <v>109003</v>
      </c>
    </row>
    <row r="386" spans="1:7" x14ac:dyDescent="0.3">
      <c r="A386">
        <v>2004</v>
      </c>
      <c r="B386" t="s">
        <v>24</v>
      </c>
      <c r="C386" t="s">
        <v>18</v>
      </c>
      <c r="D386">
        <v>2553</v>
      </c>
      <c r="E386">
        <v>279</v>
      </c>
      <c r="F386">
        <v>210</v>
      </c>
      <c r="G386">
        <v>2054</v>
      </c>
    </row>
    <row r="387" spans="1:7" x14ac:dyDescent="0.3">
      <c r="A387">
        <v>2005</v>
      </c>
      <c r="B387" t="s">
        <v>7</v>
      </c>
      <c r="C387" t="s">
        <v>8</v>
      </c>
      <c r="D387">
        <v>181388</v>
      </c>
      <c r="E387">
        <v>204</v>
      </c>
      <c r="F387">
        <v>171</v>
      </c>
      <c r="G387">
        <v>215919</v>
      </c>
    </row>
    <row r="388" spans="1:7" x14ac:dyDescent="0.3">
      <c r="A388">
        <v>2005</v>
      </c>
      <c r="B388" t="s">
        <v>7</v>
      </c>
      <c r="C388" t="s">
        <v>9</v>
      </c>
      <c r="D388">
        <v>152417</v>
      </c>
      <c r="E388">
        <v>237</v>
      </c>
      <c r="F388">
        <v>196</v>
      </c>
      <c r="G388">
        <v>158487</v>
      </c>
    </row>
    <row r="389" spans="1:7" x14ac:dyDescent="0.3">
      <c r="A389">
        <v>2005</v>
      </c>
      <c r="B389" t="s">
        <v>7</v>
      </c>
      <c r="C389" t="s">
        <v>10</v>
      </c>
      <c r="D389">
        <v>22555</v>
      </c>
      <c r="E389">
        <v>1037</v>
      </c>
      <c r="F389">
        <v>823</v>
      </c>
      <c r="G389">
        <v>23381</v>
      </c>
    </row>
    <row r="390" spans="1:7" x14ac:dyDescent="0.3">
      <c r="A390">
        <v>2005</v>
      </c>
      <c r="B390" t="s">
        <v>7</v>
      </c>
      <c r="C390" t="s">
        <v>11</v>
      </c>
      <c r="D390">
        <v>35969</v>
      </c>
      <c r="E390">
        <v>1137</v>
      </c>
      <c r="F390">
        <v>871</v>
      </c>
      <c r="G390">
        <v>38551</v>
      </c>
    </row>
    <row r="391" spans="1:7" x14ac:dyDescent="0.3">
      <c r="A391">
        <v>2005</v>
      </c>
      <c r="B391" t="s">
        <v>7</v>
      </c>
      <c r="C391" t="s">
        <v>12</v>
      </c>
      <c r="D391">
        <v>10603</v>
      </c>
      <c r="E391">
        <v>1579</v>
      </c>
      <c r="F391">
        <v>1253</v>
      </c>
      <c r="G391">
        <v>10177</v>
      </c>
    </row>
    <row r="392" spans="1:7" x14ac:dyDescent="0.3">
      <c r="A392">
        <v>2005</v>
      </c>
      <c r="B392" t="s">
        <v>7</v>
      </c>
      <c r="C392" t="s">
        <v>13</v>
      </c>
      <c r="D392">
        <v>15305</v>
      </c>
      <c r="E392">
        <v>1236</v>
      </c>
      <c r="F392">
        <v>945</v>
      </c>
      <c r="G392">
        <v>17079</v>
      </c>
    </row>
    <row r="393" spans="1:7" x14ac:dyDescent="0.3">
      <c r="A393">
        <v>2005</v>
      </c>
      <c r="B393" t="s">
        <v>7</v>
      </c>
      <c r="C393" t="s">
        <v>14</v>
      </c>
      <c r="D393">
        <v>9979</v>
      </c>
      <c r="E393">
        <v>618</v>
      </c>
      <c r="F393">
        <v>584</v>
      </c>
      <c r="G393">
        <v>10757</v>
      </c>
    </row>
    <row r="394" spans="1:7" x14ac:dyDescent="0.3">
      <c r="A394">
        <v>2005</v>
      </c>
      <c r="B394" t="s">
        <v>7</v>
      </c>
      <c r="C394" t="s">
        <v>15</v>
      </c>
      <c r="D394">
        <v>12908</v>
      </c>
      <c r="E394">
        <v>863</v>
      </c>
      <c r="F394">
        <v>756</v>
      </c>
      <c r="G394">
        <v>14177</v>
      </c>
    </row>
    <row r="395" spans="1:7" x14ac:dyDescent="0.3">
      <c r="A395">
        <v>2005</v>
      </c>
      <c r="B395" t="s">
        <v>7</v>
      </c>
      <c r="C395" t="s">
        <v>16</v>
      </c>
      <c r="D395">
        <v>106</v>
      </c>
      <c r="E395">
        <v>886</v>
      </c>
      <c r="F395">
        <v>671</v>
      </c>
      <c r="G395">
        <v>122</v>
      </c>
    </row>
    <row r="396" spans="1:7" x14ac:dyDescent="0.3">
      <c r="A396">
        <v>2005</v>
      </c>
      <c r="B396" t="s">
        <v>7</v>
      </c>
      <c r="C396" t="s">
        <v>17</v>
      </c>
      <c r="D396">
        <v>161596</v>
      </c>
      <c r="E396">
        <v>571</v>
      </c>
      <c r="F396">
        <v>446</v>
      </c>
      <c r="G396">
        <v>168147</v>
      </c>
    </row>
    <row r="397" spans="1:7" x14ac:dyDescent="0.3">
      <c r="A397">
        <v>2005</v>
      </c>
      <c r="B397" t="s">
        <v>7</v>
      </c>
      <c r="C397" t="s">
        <v>18</v>
      </c>
      <c r="D397">
        <v>3643</v>
      </c>
      <c r="E397">
        <v>310</v>
      </c>
      <c r="F397">
        <v>236</v>
      </c>
      <c r="G397">
        <v>3959</v>
      </c>
    </row>
    <row r="398" spans="1:7" x14ac:dyDescent="0.3">
      <c r="A398">
        <v>2005</v>
      </c>
      <c r="B398" t="s">
        <v>19</v>
      </c>
      <c r="C398" t="s">
        <v>8</v>
      </c>
      <c r="D398">
        <v>130769</v>
      </c>
      <c r="E398">
        <v>185</v>
      </c>
      <c r="F398">
        <v>120</v>
      </c>
      <c r="G398">
        <v>137649</v>
      </c>
    </row>
    <row r="399" spans="1:7" x14ac:dyDescent="0.3">
      <c r="A399">
        <v>2005</v>
      </c>
      <c r="B399" t="s">
        <v>19</v>
      </c>
      <c r="C399" t="s">
        <v>9</v>
      </c>
      <c r="D399">
        <v>109901</v>
      </c>
      <c r="E399">
        <v>236</v>
      </c>
      <c r="F399">
        <v>107</v>
      </c>
      <c r="G399">
        <v>121895</v>
      </c>
    </row>
    <row r="400" spans="1:7" x14ac:dyDescent="0.3">
      <c r="A400">
        <v>2005</v>
      </c>
      <c r="B400" t="s">
        <v>19</v>
      </c>
      <c r="C400" t="s">
        <v>10</v>
      </c>
      <c r="D400">
        <v>16242</v>
      </c>
      <c r="E400">
        <v>1060</v>
      </c>
      <c r="F400">
        <v>805</v>
      </c>
      <c r="G400">
        <v>18269</v>
      </c>
    </row>
    <row r="401" spans="1:7" x14ac:dyDescent="0.3">
      <c r="A401">
        <v>2005</v>
      </c>
      <c r="B401" t="s">
        <v>19</v>
      </c>
      <c r="C401" t="s">
        <v>11</v>
      </c>
      <c r="D401">
        <v>25921</v>
      </c>
      <c r="E401">
        <v>1168</v>
      </c>
      <c r="F401">
        <v>1024</v>
      </c>
      <c r="G401">
        <v>23804</v>
      </c>
    </row>
    <row r="402" spans="1:7" x14ac:dyDescent="0.3">
      <c r="A402">
        <v>2005</v>
      </c>
      <c r="B402" t="s">
        <v>19</v>
      </c>
      <c r="C402" t="s">
        <v>12</v>
      </c>
      <c r="D402">
        <v>7641</v>
      </c>
      <c r="E402">
        <v>1576</v>
      </c>
      <c r="F402">
        <v>1215</v>
      </c>
      <c r="G402">
        <v>8455</v>
      </c>
    </row>
    <row r="403" spans="1:7" x14ac:dyDescent="0.3">
      <c r="A403">
        <v>2005</v>
      </c>
      <c r="B403" t="s">
        <v>19</v>
      </c>
      <c r="C403" t="s">
        <v>13</v>
      </c>
      <c r="D403">
        <v>11019</v>
      </c>
      <c r="E403">
        <v>1265</v>
      </c>
      <c r="F403">
        <v>946</v>
      </c>
      <c r="G403">
        <v>11516</v>
      </c>
    </row>
    <row r="404" spans="1:7" x14ac:dyDescent="0.3">
      <c r="A404">
        <v>2005</v>
      </c>
      <c r="B404" t="s">
        <v>19</v>
      </c>
      <c r="C404" t="s">
        <v>14</v>
      </c>
      <c r="D404">
        <v>7181</v>
      </c>
      <c r="E404">
        <v>620</v>
      </c>
      <c r="F404">
        <v>424</v>
      </c>
      <c r="G404">
        <v>7070</v>
      </c>
    </row>
    <row r="405" spans="1:7" x14ac:dyDescent="0.3">
      <c r="A405">
        <v>2005</v>
      </c>
      <c r="B405" t="s">
        <v>19</v>
      </c>
      <c r="C405" t="s">
        <v>15</v>
      </c>
      <c r="D405">
        <v>9329</v>
      </c>
      <c r="E405">
        <v>825</v>
      </c>
      <c r="F405">
        <v>684</v>
      </c>
      <c r="G405">
        <v>7430</v>
      </c>
    </row>
    <row r="406" spans="1:7" x14ac:dyDescent="0.3">
      <c r="A406">
        <v>2005</v>
      </c>
      <c r="B406" t="s">
        <v>19</v>
      </c>
      <c r="C406" t="s">
        <v>16</v>
      </c>
      <c r="D406">
        <v>146</v>
      </c>
      <c r="E406">
        <v>953</v>
      </c>
      <c r="F406">
        <v>839</v>
      </c>
      <c r="G406">
        <v>133</v>
      </c>
    </row>
    <row r="407" spans="1:7" x14ac:dyDescent="0.3">
      <c r="A407">
        <v>2005</v>
      </c>
      <c r="B407" t="s">
        <v>19</v>
      </c>
      <c r="C407" t="s">
        <v>17</v>
      </c>
      <c r="D407">
        <v>116523</v>
      </c>
      <c r="E407">
        <v>568</v>
      </c>
      <c r="F407">
        <v>442</v>
      </c>
      <c r="G407">
        <v>130041</v>
      </c>
    </row>
    <row r="408" spans="1:7" x14ac:dyDescent="0.3">
      <c r="A408">
        <v>2005</v>
      </c>
      <c r="B408" t="s">
        <v>19</v>
      </c>
      <c r="C408" t="s">
        <v>18</v>
      </c>
      <c r="D408">
        <v>2607</v>
      </c>
      <c r="E408">
        <v>286</v>
      </c>
      <c r="F408">
        <v>272</v>
      </c>
      <c r="G408">
        <v>2620</v>
      </c>
    </row>
    <row r="409" spans="1:7" x14ac:dyDescent="0.3">
      <c r="A409">
        <v>2005</v>
      </c>
      <c r="B409" t="s">
        <v>20</v>
      </c>
      <c r="C409" t="s">
        <v>8</v>
      </c>
      <c r="D409">
        <v>206441</v>
      </c>
      <c r="E409">
        <v>173</v>
      </c>
      <c r="F409">
        <v>125</v>
      </c>
      <c r="G409">
        <v>205253</v>
      </c>
    </row>
    <row r="410" spans="1:7" x14ac:dyDescent="0.3">
      <c r="A410">
        <v>2005</v>
      </c>
      <c r="B410" t="s">
        <v>20</v>
      </c>
      <c r="C410" t="s">
        <v>9</v>
      </c>
      <c r="D410">
        <v>173478</v>
      </c>
      <c r="E410">
        <v>259</v>
      </c>
      <c r="F410">
        <v>252</v>
      </c>
      <c r="G410">
        <v>153020</v>
      </c>
    </row>
    <row r="411" spans="1:7" x14ac:dyDescent="0.3">
      <c r="A411">
        <v>2005</v>
      </c>
      <c r="B411" t="s">
        <v>20</v>
      </c>
      <c r="C411" t="s">
        <v>10</v>
      </c>
      <c r="D411">
        <v>25663</v>
      </c>
      <c r="E411">
        <v>1089</v>
      </c>
      <c r="F411">
        <v>914</v>
      </c>
      <c r="G411">
        <v>26159</v>
      </c>
    </row>
    <row r="412" spans="1:7" x14ac:dyDescent="0.3">
      <c r="A412">
        <v>2005</v>
      </c>
      <c r="B412" t="s">
        <v>20</v>
      </c>
      <c r="C412" t="s">
        <v>11</v>
      </c>
      <c r="D412">
        <v>40922</v>
      </c>
      <c r="E412">
        <v>1171</v>
      </c>
      <c r="F412">
        <v>876</v>
      </c>
      <c r="G412">
        <v>41961</v>
      </c>
    </row>
    <row r="413" spans="1:7" x14ac:dyDescent="0.3">
      <c r="A413">
        <v>2005</v>
      </c>
      <c r="B413" t="s">
        <v>20</v>
      </c>
      <c r="C413" t="s">
        <v>12</v>
      </c>
      <c r="D413">
        <v>12143</v>
      </c>
      <c r="E413">
        <v>1562</v>
      </c>
      <c r="F413">
        <v>1195</v>
      </c>
      <c r="G413">
        <v>10535</v>
      </c>
    </row>
    <row r="414" spans="1:7" x14ac:dyDescent="0.3">
      <c r="A414">
        <v>2005</v>
      </c>
      <c r="B414" t="s">
        <v>20</v>
      </c>
      <c r="C414" t="s">
        <v>13</v>
      </c>
      <c r="D414">
        <v>17379</v>
      </c>
      <c r="E414">
        <v>1161</v>
      </c>
      <c r="F414">
        <v>970</v>
      </c>
      <c r="G414">
        <v>15724</v>
      </c>
    </row>
    <row r="415" spans="1:7" x14ac:dyDescent="0.3">
      <c r="A415">
        <v>2005</v>
      </c>
      <c r="B415" t="s">
        <v>20</v>
      </c>
      <c r="C415" t="s">
        <v>14</v>
      </c>
      <c r="D415">
        <v>11331</v>
      </c>
      <c r="E415">
        <v>575</v>
      </c>
      <c r="F415">
        <v>551</v>
      </c>
      <c r="G415">
        <v>12883</v>
      </c>
    </row>
    <row r="416" spans="1:7" x14ac:dyDescent="0.3">
      <c r="A416">
        <v>2005</v>
      </c>
      <c r="B416" t="s">
        <v>20</v>
      </c>
      <c r="C416" t="s">
        <v>15</v>
      </c>
      <c r="D416">
        <v>14688</v>
      </c>
      <c r="E416">
        <v>849</v>
      </c>
      <c r="F416">
        <v>714</v>
      </c>
      <c r="G416">
        <v>15444</v>
      </c>
    </row>
    <row r="417" spans="1:7" x14ac:dyDescent="0.3">
      <c r="A417">
        <v>2005</v>
      </c>
      <c r="B417" t="s">
        <v>20</v>
      </c>
      <c r="C417" t="s">
        <v>16</v>
      </c>
      <c r="D417">
        <v>260</v>
      </c>
      <c r="E417">
        <v>898</v>
      </c>
      <c r="F417">
        <v>640</v>
      </c>
      <c r="G417">
        <v>265</v>
      </c>
    </row>
    <row r="418" spans="1:7" x14ac:dyDescent="0.3">
      <c r="A418">
        <v>2005</v>
      </c>
      <c r="B418" t="s">
        <v>20</v>
      </c>
      <c r="C418" t="s">
        <v>17</v>
      </c>
      <c r="D418">
        <v>183951</v>
      </c>
      <c r="E418">
        <v>584</v>
      </c>
      <c r="F418">
        <v>495</v>
      </c>
      <c r="G418">
        <v>199776</v>
      </c>
    </row>
    <row r="419" spans="1:7" x14ac:dyDescent="0.3">
      <c r="A419">
        <v>2005</v>
      </c>
      <c r="B419" t="s">
        <v>20</v>
      </c>
      <c r="C419" t="s">
        <v>18</v>
      </c>
      <c r="D419">
        <v>4113</v>
      </c>
      <c r="E419">
        <v>307</v>
      </c>
      <c r="F419">
        <v>256</v>
      </c>
      <c r="G419">
        <v>5147</v>
      </c>
    </row>
    <row r="420" spans="1:7" x14ac:dyDescent="0.3">
      <c r="A420">
        <v>2005</v>
      </c>
      <c r="B420" t="s">
        <v>21</v>
      </c>
      <c r="C420" t="s">
        <v>8</v>
      </c>
      <c r="D420">
        <v>170032</v>
      </c>
      <c r="E420">
        <v>176</v>
      </c>
      <c r="F420">
        <v>123</v>
      </c>
      <c r="G420">
        <v>182897</v>
      </c>
    </row>
    <row r="421" spans="1:7" x14ac:dyDescent="0.3">
      <c r="A421">
        <v>2005</v>
      </c>
      <c r="B421" t="s">
        <v>21</v>
      </c>
      <c r="C421" t="s">
        <v>9</v>
      </c>
      <c r="D421">
        <v>142867</v>
      </c>
      <c r="E421">
        <v>279</v>
      </c>
      <c r="F421">
        <v>192</v>
      </c>
      <c r="G421">
        <v>145510</v>
      </c>
    </row>
    <row r="422" spans="1:7" x14ac:dyDescent="0.3">
      <c r="A422">
        <v>2005</v>
      </c>
      <c r="B422" t="s">
        <v>21</v>
      </c>
      <c r="C422" t="s">
        <v>10</v>
      </c>
      <c r="D422">
        <v>21136</v>
      </c>
      <c r="E422">
        <v>1052</v>
      </c>
      <c r="F422">
        <v>866</v>
      </c>
      <c r="G422">
        <v>21236</v>
      </c>
    </row>
    <row r="423" spans="1:7" x14ac:dyDescent="0.3">
      <c r="A423">
        <v>2005</v>
      </c>
      <c r="B423" t="s">
        <v>21</v>
      </c>
      <c r="C423" t="s">
        <v>11</v>
      </c>
      <c r="D423">
        <v>33682</v>
      </c>
      <c r="E423">
        <v>1121</v>
      </c>
      <c r="F423">
        <v>950</v>
      </c>
      <c r="G423">
        <v>34548</v>
      </c>
    </row>
    <row r="424" spans="1:7" x14ac:dyDescent="0.3">
      <c r="A424">
        <v>2005</v>
      </c>
      <c r="B424" t="s">
        <v>21</v>
      </c>
      <c r="C424" t="s">
        <v>12</v>
      </c>
      <c r="D424">
        <v>9914</v>
      </c>
      <c r="E424">
        <v>1564</v>
      </c>
      <c r="F424">
        <v>1349</v>
      </c>
      <c r="G424">
        <v>10642</v>
      </c>
    </row>
    <row r="425" spans="1:7" x14ac:dyDescent="0.3">
      <c r="A425">
        <v>2005</v>
      </c>
      <c r="B425" t="s">
        <v>21</v>
      </c>
      <c r="C425" t="s">
        <v>13</v>
      </c>
      <c r="D425">
        <v>14259</v>
      </c>
      <c r="E425">
        <v>1213</v>
      </c>
      <c r="F425">
        <v>1024</v>
      </c>
      <c r="G425">
        <v>14276</v>
      </c>
    </row>
    <row r="426" spans="1:7" x14ac:dyDescent="0.3">
      <c r="A426">
        <v>2005</v>
      </c>
      <c r="B426" t="s">
        <v>21</v>
      </c>
      <c r="C426" t="s">
        <v>14</v>
      </c>
      <c r="D426">
        <v>9369</v>
      </c>
      <c r="E426">
        <v>615</v>
      </c>
      <c r="F426">
        <v>469</v>
      </c>
      <c r="G426">
        <v>9616</v>
      </c>
    </row>
    <row r="427" spans="1:7" x14ac:dyDescent="0.3">
      <c r="A427">
        <v>2005</v>
      </c>
      <c r="B427" t="s">
        <v>21</v>
      </c>
      <c r="C427" t="s">
        <v>15</v>
      </c>
      <c r="D427">
        <v>12179</v>
      </c>
      <c r="E427">
        <v>864</v>
      </c>
      <c r="F427">
        <v>699</v>
      </c>
      <c r="G427">
        <v>13007</v>
      </c>
    </row>
    <row r="428" spans="1:7" x14ac:dyDescent="0.3">
      <c r="A428">
        <v>2005</v>
      </c>
      <c r="B428" t="s">
        <v>21</v>
      </c>
      <c r="C428" t="s">
        <v>16</v>
      </c>
      <c r="D428">
        <v>121</v>
      </c>
      <c r="E428">
        <v>970</v>
      </c>
      <c r="F428">
        <v>823</v>
      </c>
      <c r="G428">
        <v>128</v>
      </c>
    </row>
    <row r="429" spans="1:7" x14ac:dyDescent="0.3">
      <c r="A429">
        <v>2005</v>
      </c>
      <c r="B429" t="s">
        <v>21</v>
      </c>
      <c r="C429" t="s">
        <v>17</v>
      </c>
      <c r="D429">
        <v>151485</v>
      </c>
      <c r="E429">
        <v>575</v>
      </c>
      <c r="F429">
        <v>580</v>
      </c>
      <c r="G429">
        <v>145980</v>
      </c>
    </row>
    <row r="430" spans="1:7" x14ac:dyDescent="0.3">
      <c r="A430">
        <v>2005</v>
      </c>
      <c r="B430" t="s">
        <v>21</v>
      </c>
      <c r="C430" t="s">
        <v>18</v>
      </c>
      <c r="D430">
        <v>3404</v>
      </c>
      <c r="E430">
        <v>296</v>
      </c>
      <c r="F430">
        <v>127</v>
      </c>
      <c r="G430">
        <v>3137</v>
      </c>
    </row>
    <row r="431" spans="1:7" x14ac:dyDescent="0.3">
      <c r="A431">
        <v>2005</v>
      </c>
      <c r="B431" t="s">
        <v>22</v>
      </c>
      <c r="C431" t="s">
        <v>8</v>
      </c>
      <c r="D431">
        <v>148725</v>
      </c>
      <c r="E431">
        <v>182</v>
      </c>
      <c r="F431">
        <v>189</v>
      </c>
      <c r="G431">
        <v>155848</v>
      </c>
    </row>
    <row r="432" spans="1:7" x14ac:dyDescent="0.3">
      <c r="A432">
        <v>2005</v>
      </c>
      <c r="B432" t="s">
        <v>22</v>
      </c>
      <c r="C432" t="s">
        <v>9</v>
      </c>
      <c r="D432">
        <v>124995</v>
      </c>
      <c r="E432">
        <v>262</v>
      </c>
      <c r="F432">
        <v>254</v>
      </c>
      <c r="G432">
        <v>138764</v>
      </c>
    </row>
    <row r="433" spans="1:7" x14ac:dyDescent="0.3">
      <c r="A433">
        <v>2005</v>
      </c>
      <c r="B433" t="s">
        <v>22</v>
      </c>
      <c r="C433" t="s">
        <v>10</v>
      </c>
      <c r="D433">
        <v>18526</v>
      </c>
      <c r="E433">
        <v>1097</v>
      </c>
      <c r="F433">
        <v>891</v>
      </c>
      <c r="G433">
        <v>17230</v>
      </c>
    </row>
    <row r="434" spans="1:7" x14ac:dyDescent="0.3">
      <c r="A434">
        <v>2005</v>
      </c>
      <c r="B434" t="s">
        <v>22</v>
      </c>
      <c r="C434" t="s">
        <v>11</v>
      </c>
      <c r="D434">
        <v>29495</v>
      </c>
      <c r="E434">
        <v>1125</v>
      </c>
      <c r="F434">
        <v>840</v>
      </c>
      <c r="G434">
        <v>31563</v>
      </c>
    </row>
    <row r="435" spans="1:7" x14ac:dyDescent="0.3">
      <c r="A435">
        <v>2005</v>
      </c>
      <c r="B435" t="s">
        <v>22</v>
      </c>
      <c r="C435" t="s">
        <v>12</v>
      </c>
      <c r="D435">
        <v>8621</v>
      </c>
      <c r="E435">
        <v>1567</v>
      </c>
      <c r="F435">
        <v>1255</v>
      </c>
      <c r="G435">
        <v>9155</v>
      </c>
    </row>
    <row r="436" spans="1:7" x14ac:dyDescent="0.3">
      <c r="A436">
        <v>2005</v>
      </c>
      <c r="B436" t="s">
        <v>22</v>
      </c>
      <c r="C436" t="s">
        <v>13</v>
      </c>
      <c r="D436">
        <v>12509</v>
      </c>
      <c r="E436">
        <v>1235</v>
      </c>
      <c r="F436">
        <v>1059</v>
      </c>
      <c r="G436">
        <v>13251</v>
      </c>
    </row>
    <row r="437" spans="1:7" x14ac:dyDescent="0.3">
      <c r="A437">
        <v>2005</v>
      </c>
      <c r="B437" t="s">
        <v>22</v>
      </c>
      <c r="C437" t="s">
        <v>14</v>
      </c>
      <c r="D437">
        <v>8155</v>
      </c>
      <c r="E437">
        <v>586</v>
      </c>
      <c r="F437">
        <v>501</v>
      </c>
      <c r="G437">
        <v>8680</v>
      </c>
    </row>
    <row r="438" spans="1:7" x14ac:dyDescent="0.3">
      <c r="A438">
        <v>2005</v>
      </c>
      <c r="B438" t="s">
        <v>22</v>
      </c>
      <c r="C438" t="s">
        <v>15</v>
      </c>
      <c r="D438">
        <v>10621</v>
      </c>
      <c r="E438">
        <v>832</v>
      </c>
      <c r="F438">
        <v>758</v>
      </c>
      <c r="G438">
        <v>9283</v>
      </c>
    </row>
    <row r="439" spans="1:7" x14ac:dyDescent="0.3">
      <c r="A439">
        <v>2005</v>
      </c>
      <c r="B439" t="s">
        <v>22</v>
      </c>
      <c r="C439" t="s">
        <v>16</v>
      </c>
      <c r="D439">
        <v>105</v>
      </c>
      <c r="E439">
        <v>976</v>
      </c>
      <c r="F439">
        <v>790</v>
      </c>
      <c r="G439">
        <v>117</v>
      </c>
    </row>
    <row r="440" spans="1:7" x14ac:dyDescent="0.3">
      <c r="A440">
        <v>2005</v>
      </c>
      <c r="B440" t="s">
        <v>22</v>
      </c>
      <c r="C440" t="s">
        <v>17</v>
      </c>
      <c r="D440">
        <v>132538</v>
      </c>
      <c r="E440">
        <v>583</v>
      </c>
      <c r="F440">
        <v>473</v>
      </c>
      <c r="G440">
        <v>123732</v>
      </c>
    </row>
    <row r="441" spans="1:7" x14ac:dyDescent="0.3">
      <c r="A441">
        <v>2005</v>
      </c>
      <c r="B441" t="s">
        <v>22</v>
      </c>
      <c r="C441" t="s">
        <v>18</v>
      </c>
      <c r="D441">
        <v>2990</v>
      </c>
      <c r="E441">
        <v>300</v>
      </c>
      <c r="F441">
        <v>329</v>
      </c>
      <c r="G441">
        <v>2688</v>
      </c>
    </row>
    <row r="442" spans="1:7" x14ac:dyDescent="0.3">
      <c r="A442">
        <v>2005</v>
      </c>
      <c r="B442" t="s">
        <v>23</v>
      </c>
      <c r="C442" t="s">
        <v>8</v>
      </c>
      <c r="D442">
        <v>380896</v>
      </c>
      <c r="E442">
        <v>175</v>
      </c>
      <c r="F442">
        <v>195</v>
      </c>
      <c r="G442">
        <v>411424</v>
      </c>
    </row>
    <row r="443" spans="1:7" x14ac:dyDescent="0.3">
      <c r="A443">
        <v>2005</v>
      </c>
      <c r="B443" t="s">
        <v>23</v>
      </c>
      <c r="C443" t="s">
        <v>9</v>
      </c>
      <c r="D443">
        <v>320096</v>
      </c>
      <c r="E443">
        <v>233</v>
      </c>
      <c r="F443">
        <v>155</v>
      </c>
      <c r="G443">
        <v>275087</v>
      </c>
    </row>
    <row r="444" spans="1:7" x14ac:dyDescent="0.3">
      <c r="A444">
        <v>2005</v>
      </c>
      <c r="B444" t="s">
        <v>23</v>
      </c>
      <c r="C444" t="s">
        <v>10</v>
      </c>
      <c r="D444">
        <v>47372</v>
      </c>
      <c r="E444">
        <v>1094</v>
      </c>
      <c r="F444">
        <v>832</v>
      </c>
      <c r="G444">
        <v>52120</v>
      </c>
    </row>
    <row r="445" spans="1:7" x14ac:dyDescent="0.3">
      <c r="A445">
        <v>2005</v>
      </c>
      <c r="B445" t="s">
        <v>23</v>
      </c>
      <c r="C445" t="s">
        <v>11</v>
      </c>
      <c r="D445">
        <v>75517</v>
      </c>
      <c r="E445">
        <v>1115</v>
      </c>
      <c r="F445">
        <v>894</v>
      </c>
      <c r="G445">
        <v>67645</v>
      </c>
    </row>
    <row r="446" spans="1:7" x14ac:dyDescent="0.3">
      <c r="A446">
        <v>2005</v>
      </c>
      <c r="B446" t="s">
        <v>23</v>
      </c>
      <c r="C446" t="s">
        <v>12</v>
      </c>
      <c r="D446">
        <v>22257</v>
      </c>
      <c r="E446">
        <v>1518</v>
      </c>
      <c r="F446">
        <v>1299</v>
      </c>
      <c r="G446">
        <v>18835</v>
      </c>
    </row>
    <row r="447" spans="1:7" x14ac:dyDescent="0.3">
      <c r="A447">
        <v>2005</v>
      </c>
      <c r="B447" t="s">
        <v>23</v>
      </c>
      <c r="C447" t="s">
        <v>13</v>
      </c>
      <c r="D447">
        <v>31955</v>
      </c>
      <c r="E447">
        <v>1247</v>
      </c>
      <c r="F447">
        <v>951</v>
      </c>
      <c r="G447">
        <v>32305</v>
      </c>
    </row>
    <row r="448" spans="1:7" x14ac:dyDescent="0.3">
      <c r="A448">
        <v>2005</v>
      </c>
      <c r="B448" t="s">
        <v>23</v>
      </c>
      <c r="C448" t="s">
        <v>14</v>
      </c>
      <c r="D448">
        <v>20894</v>
      </c>
      <c r="E448">
        <v>582</v>
      </c>
      <c r="F448">
        <v>424</v>
      </c>
      <c r="G448">
        <v>21730</v>
      </c>
    </row>
    <row r="449" spans="1:7" x14ac:dyDescent="0.3">
      <c r="A449">
        <v>2005</v>
      </c>
      <c r="B449" t="s">
        <v>23</v>
      </c>
      <c r="C449" t="s">
        <v>15</v>
      </c>
      <c r="D449">
        <v>27196</v>
      </c>
      <c r="E449">
        <v>859</v>
      </c>
      <c r="F449">
        <v>771</v>
      </c>
      <c r="G449">
        <v>32106</v>
      </c>
    </row>
    <row r="450" spans="1:7" x14ac:dyDescent="0.3">
      <c r="A450">
        <v>2005</v>
      </c>
      <c r="B450" t="s">
        <v>23</v>
      </c>
      <c r="C450" t="s">
        <v>16</v>
      </c>
      <c r="D450">
        <v>337</v>
      </c>
      <c r="E450">
        <v>968</v>
      </c>
      <c r="F450">
        <v>808</v>
      </c>
      <c r="G450">
        <v>354</v>
      </c>
    </row>
    <row r="451" spans="1:7" x14ac:dyDescent="0.3">
      <c r="A451">
        <v>2005</v>
      </c>
      <c r="B451" t="s">
        <v>23</v>
      </c>
      <c r="C451" t="s">
        <v>17</v>
      </c>
      <c r="D451">
        <v>339386</v>
      </c>
      <c r="E451">
        <v>560</v>
      </c>
      <c r="F451">
        <v>516</v>
      </c>
      <c r="G451">
        <v>341259</v>
      </c>
    </row>
    <row r="452" spans="1:7" x14ac:dyDescent="0.3">
      <c r="A452">
        <v>2005</v>
      </c>
      <c r="B452" t="s">
        <v>23</v>
      </c>
      <c r="C452" t="s">
        <v>18</v>
      </c>
      <c r="D452">
        <v>7612</v>
      </c>
      <c r="E452">
        <v>287</v>
      </c>
      <c r="F452">
        <v>283</v>
      </c>
      <c r="G452">
        <v>6952</v>
      </c>
    </row>
    <row r="453" spans="1:7" x14ac:dyDescent="0.3">
      <c r="A453">
        <v>2005</v>
      </c>
      <c r="B453" t="s">
        <v>24</v>
      </c>
      <c r="C453" t="s">
        <v>8</v>
      </c>
      <c r="D453">
        <v>133984</v>
      </c>
      <c r="E453">
        <v>211</v>
      </c>
      <c r="F453">
        <v>212</v>
      </c>
      <c r="G453">
        <v>130131</v>
      </c>
    </row>
    <row r="454" spans="1:7" x14ac:dyDescent="0.3">
      <c r="A454">
        <v>2005</v>
      </c>
      <c r="B454" t="s">
        <v>24</v>
      </c>
      <c r="C454" t="s">
        <v>9</v>
      </c>
      <c r="D454">
        <v>112562</v>
      </c>
      <c r="E454">
        <v>241</v>
      </c>
      <c r="F454">
        <v>173</v>
      </c>
      <c r="G454">
        <v>106428</v>
      </c>
    </row>
    <row r="455" spans="1:7" x14ac:dyDescent="0.3">
      <c r="A455">
        <v>2005</v>
      </c>
      <c r="B455" t="s">
        <v>24</v>
      </c>
      <c r="C455" t="s">
        <v>10</v>
      </c>
      <c r="D455">
        <v>16667</v>
      </c>
      <c r="E455">
        <v>1135</v>
      </c>
      <c r="F455">
        <v>894</v>
      </c>
      <c r="G455">
        <v>15884</v>
      </c>
    </row>
    <row r="456" spans="1:7" x14ac:dyDescent="0.3">
      <c r="A456">
        <v>2005</v>
      </c>
      <c r="B456" t="s">
        <v>24</v>
      </c>
      <c r="C456" t="s">
        <v>11</v>
      </c>
      <c r="D456">
        <v>26644</v>
      </c>
      <c r="E456">
        <v>1179</v>
      </c>
      <c r="F456">
        <v>876</v>
      </c>
      <c r="G456">
        <v>27876</v>
      </c>
    </row>
    <row r="457" spans="1:7" x14ac:dyDescent="0.3">
      <c r="A457">
        <v>2005</v>
      </c>
      <c r="B457" t="s">
        <v>24</v>
      </c>
      <c r="C457" t="s">
        <v>12</v>
      </c>
      <c r="D457">
        <v>7758</v>
      </c>
      <c r="E457">
        <v>1611</v>
      </c>
      <c r="F457">
        <v>1307</v>
      </c>
      <c r="G457">
        <v>7526</v>
      </c>
    </row>
    <row r="458" spans="1:7" x14ac:dyDescent="0.3">
      <c r="A458">
        <v>2005</v>
      </c>
      <c r="B458" t="s">
        <v>24</v>
      </c>
      <c r="C458" t="s">
        <v>13</v>
      </c>
      <c r="D458">
        <v>11296</v>
      </c>
      <c r="E458">
        <v>1198</v>
      </c>
      <c r="F458">
        <v>934</v>
      </c>
      <c r="G458">
        <v>10876</v>
      </c>
    </row>
    <row r="459" spans="1:7" x14ac:dyDescent="0.3">
      <c r="A459">
        <v>2005</v>
      </c>
      <c r="B459" t="s">
        <v>24</v>
      </c>
      <c r="C459" t="s">
        <v>14</v>
      </c>
      <c r="D459">
        <v>7337</v>
      </c>
      <c r="E459">
        <v>600</v>
      </c>
      <c r="F459">
        <v>479</v>
      </c>
      <c r="G459">
        <v>7520</v>
      </c>
    </row>
    <row r="460" spans="1:7" x14ac:dyDescent="0.3">
      <c r="A460">
        <v>2005</v>
      </c>
      <c r="B460" t="s">
        <v>24</v>
      </c>
      <c r="C460" t="s">
        <v>15</v>
      </c>
      <c r="D460">
        <v>9542</v>
      </c>
      <c r="E460">
        <v>854</v>
      </c>
      <c r="F460">
        <v>662</v>
      </c>
      <c r="G460">
        <v>9347</v>
      </c>
    </row>
    <row r="461" spans="1:7" x14ac:dyDescent="0.3">
      <c r="A461">
        <v>2005</v>
      </c>
      <c r="B461" t="s">
        <v>24</v>
      </c>
      <c r="C461" t="s">
        <v>16</v>
      </c>
      <c r="D461">
        <v>112</v>
      </c>
      <c r="E461">
        <v>917</v>
      </c>
      <c r="F461">
        <v>788</v>
      </c>
      <c r="G461">
        <v>99</v>
      </c>
    </row>
    <row r="462" spans="1:7" x14ac:dyDescent="0.3">
      <c r="A462">
        <v>2005</v>
      </c>
      <c r="B462" t="s">
        <v>24</v>
      </c>
      <c r="C462" t="s">
        <v>17</v>
      </c>
      <c r="D462">
        <v>119367</v>
      </c>
      <c r="E462">
        <v>562</v>
      </c>
      <c r="F462">
        <v>474</v>
      </c>
      <c r="G462">
        <v>123267</v>
      </c>
    </row>
    <row r="463" spans="1:7" x14ac:dyDescent="0.3">
      <c r="A463">
        <v>2005</v>
      </c>
      <c r="B463" t="s">
        <v>24</v>
      </c>
      <c r="C463" t="s">
        <v>18</v>
      </c>
      <c r="D463">
        <v>2690</v>
      </c>
      <c r="E463">
        <v>305</v>
      </c>
      <c r="F463">
        <v>222</v>
      </c>
      <c r="G463">
        <v>2339</v>
      </c>
    </row>
    <row r="464" spans="1:7" x14ac:dyDescent="0.3">
      <c r="A464">
        <v>2006</v>
      </c>
      <c r="B464" t="s">
        <v>7</v>
      </c>
      <c r="C464" t="s">
        <v>8</v>
      </c>
      <c r="D464">
        <v>190438</v>
      </c>
      <c r="E464">
        <v>216</v>
      </c>
      <c r="F464">
        <v>133</v>
      </c>
      <c r="G464">
        <v>202699</v>
      </c>
    </row>
    <row r="465" spans="1:7" x14ac:dyDescent="0.3">
      <c r="A465">
        <v>2006</v>
      </c>
      <c r="B465" t="s">
        <v>7</v>
      </c>
      <c r="C465" t="s">
        <v>9</v>
      </c>
      <c r="D465">
        <v>155454</v>
      </c>
      <c r="E465">
        <v>277</v>
      </c>
      <c r="F465">
        <v>143</v>
      </c>
      <c r="G465">
        <v>171962</v>
      </c>
    </row>
    <row r="466" spans="1:7" x14ac:dyDescent="0.3">
      <c r="A466">
        <v>2006</v>
      </c>
      <c r="B466" t="s">
        <v>7</v>
      </c>
      <c r="C466" t="s">
        <v>10</v>
      </c>
      <c r="D466">
        <v>21863</v>
      </c>
      <c r="E466">
        <v>1117</v>
      </c>
      <c r="F466">
        <v>994</v>
      </c>
      <c r="G466">
        <v>22816</v>
      </c>
    </row>
    <row r="467" spans="1:7" x14ac:dyDescent="0.3">
      <c r="A467">
        <v>2006</v>
      </c>
      <c r="B467" t="s">
        <v>7</v>
      </c>
      <c r="C467" t="s">
        <v>11</v>
      </c>
      <c r="D467">
        <v>35164</v>
      </c>
      <c r="E467">
        <v>1054</v>
      </c>
      <c r="F467">
        <v>784</v>
      </c>
      <c r="G467">
        <v>36261</v>
      </c>
    </row>
    <row r="468" spans="1:7" x14ac:dyDescent="0.3">
      <c r="A468">
        <v>2006</v>
      </c>
      <c r="B468" t="s">
        <v>7</v>
      </c>
      <c r="C468" t="s">
        <v>12</v>
      </c>
      <c r="D468">
        <v>10076</v>
      </c>
      <c r="E468">
        <v>1583</v>
      </c>
      <c r="F468">
        <v>1244</v>
      </c>
      <c r="G468">
        <v>10673</v>
      </c>
    </row>
    <row r="469" spans="1:7" x14ac:dyDescent="0.3">
      <c r="A469">
        <v>2006</v>
      </c>
      <c r="B469" t="s">
        <v>7</v>
      </c>
      <c r="C469" t="s">
        <v>13</v>
      </c>
      <c r="D469">
        <v>15554</v>
      </c>
      <c r="E469">
        <v>1361</v>
      </c>
      <c r="F469">
        <v>1101</v>
      </c>
      <c r="G469">
        <v>14005</v>
      </c>
    </row>
    <row r="470" spans="1:7" x14ac:dyDescent="0.3">
      <c r="A470">
        <v>2006</v>
      </c>
      <c r="B470" t="s">
        <v>7</v>
      </c>
      <c r="C470" t="s">
        <v>14</v>
      </c>
      <c r="D470">
        <v>9465</v>
      </c>
      <c r="E470">
        <v>630</v>
      </c>
      <c r="F470">
        <v>525</v>
      </c>
      <c r="G470">
        <v>9376</v>
      </c>
    </row>
    <row r="471" spans="1:7" x14ac:dyDescent="0.3">
      <c r="A471">
        <v>2006</v>
      </c>
      <c r="B471" t="s">
        <v>7</v>
      </c>
      <c r="C471" t="s">
        <v>15</v>
      </c>
      <c r="D471">
        <v>13309</v>
      </c>
      <c r="E471">
        <v>896</v>
      </c>
      <c r="F471">
        <v>729</v>
      </c>
      <c r="G471">
        <v>12046</v>
      </c>
    </row>
    <row r="472" spans="1:7" x14ac:dyDescent="0.3">
      <c r="A472">
        <v>2006</v>
      </c>
      <c r="B472" t="s">
        <v>7</v>
      </c>
      <c r="C472" t="s">
        <v>16</v>
      </c>
      <c r="D472">
        <v>205</v>
      </c>
      <c r="E472">
        <v>931</v>
      </c>
      <c r="F472">
        <v>727</v>
      </c>
      <c r="G472">
        <v>221</v>
      </c>
    </row>
    <row r="473" spans="1:7" x14ac:dyDescent="0.3">
      <c r="A473">
        <v>2006</v>
      </c>
      <c r="B473" t="s">
        <v>7</v>
      </c>
      <c r="C473" t="s">
        <v>17</v>
      </c>
      <c r="D473">
        <v>166457</v>
      </c>
      <c r="E473">
        <v>604</v>
      </c>
      <c r="F473">
        <v>417</v>
      </c>
      <c r="G473">
        <v>178921</v>
      </c>
    </row>
    <row r="474" spans="1:7" x14ac:dyDescent="0.3">
      <c r="A474">
        <v>2006</v>
      </c>
      <c r="B474" t="s">
        <v>7</v>
      </c>
      <c r="C474" t="s">
        <v>18</v>
      </c>
      <c r="D474">
        <v>3809</v>
      </c>
      <c r="E474">
        <v>321</v>
      </c>
      <c r="F474">
        <v>288</v>
      </c>
      <c r="G474">
        <v>4617</v>
      </c>
    </row>
    <row r="475" spans="1:7" x14ac:dyDescent="0.3">
      <c r="A475">
        <v>2006</v>
      </c>
      <c r="B475" t="s">
        <v>19</v>
      </c>
      <c r="C475" t="s">
        <v>8</v>
      </c>
      <c r="D475">
        <v>137310</v>
      </c>
      <c r="E475">
        <v>196</v>
      </c>
      <c r="F475">
        <v>209</v>
      </c>
      <c r="G475">
        <v>114565</v>
      </c>
    </row>
    <row r="476" spans="1:7" x14ac:dyDescent="0.3">
      <c r="A476">
        <v>2006</v>
      </c>
      <c r="B476" t="s">
        <v>19</v>
      </c>
      <c r="C476" t="s">
        <v>9</v>
      </c>
      <c r="D476">
        <v>112080</v>
      </c>
      <c r="E476">
        <v>284</v>
      </c>
      <c r="F476">
        <v>212</v>
      </c>
      <c r="G476">
        <v>121488</v>
      </c>
    </row>
    <row r="477" spans="1:7" x14ac:dyDescent="0.3">
      <c r="A477">
        <v>2006</v>
      </c>
      <c r="B477" t="s">
        <v>19</v>
      </c>
      <c r="C477" t="s">
        <v>10</v>
      </c>
      <c r="D477">
        <v>15725</v>
      </c>
      <c r="E477">
        <v>1115</v>
      </c>
      <c r="F477">
        <v>816</v>
      </c>
      <c r="G477">
        <v>13873</v>
      </c>
    </row>
    <row r="478" spans="1:7" x14ac:dyDescent="0.3">
      <c r="A478">
        <v>2006</v>
      </c>
      <c r="B478" t="s">
        <v>19</v>
      </c>
      <c r="C478" t="s">
        <v>11</v>
      </c>
      <c r="D478">
        <v>25464</v>
      </c>
      <c r="E478">
        <v>1241</v>
      </c>
      <c r="F478">
        <v>980</v>
      </c>
      <c r="G478">
        <v>26550</v>
      </c>
    </row>
    <row r="479" spans="1:7" x14ac:dyDescent="0.3">
      <c r="A479">
        <v>2006</v>
      </c>
      <c r="B479" t="s">
        <v>19</v>
      </c>
      <c r="C479" t="s">
        <v>12</v>
      </c>
      <c r="D479">
        <v>7299</v>
      </c>
      <c r="E479">
        <v>1701</v>
      </c>
      <c r="F479">
        <v>1423</v>
      </c>
      <c r="G479">
        <v>7664</v>
      </c>
    </row>
    <row r="480" spans="1:7" x14ac:dyDescent="0.3">
      <c r="A480">
        <v>2006</v>
      </c>
      <c r="B480" t="s">
        <v>19</v>
      </c>
      <c r="C480" t="s">
        <v>13</v>
      </c>
      <c r="D480">
        <v>11214</v>
      </c>
      <c r="E480">
        <v>1285</v>
      </c>
      <c r="F480">
        <v>1067</v>
      </c>
      <c r="G480">
        <v>13052</v>
      </c>
    </row>
    <row r="481" spans="1:7" x14ac:dyDescent="0.3">
      <c r="A481">
        <v>2006</v>
      </c>
      <c r="B481" t="s">
        <v>19</v>
      </c>
      <c r="C481" t="s">
        <v>14</v>
      </c>
      <c r="D481">
        <v>6820</v>
      </c>
      <c r="E481">
        <v>632</v>
      </c>
      <c r="F481">
        <v>519</v>
      </c>
      <c r="G481">
        <v>7704</v>
      </c>
    </row>
    <row r="482" spans="1:7" x14ac:dyDescent="0.3">
      <c r="A482">
        <v>2006</v>
      </c>
      <c r="B482" t="s">
        <v>19</v>
      </c>
      <c r="C482" t="s">
        <v>15</v>
      </c>
      <c r="D482">
        <v>9594</v>
      </c>
      <c r="E482">
        <v>894</v>
      </c>
      <c r="F482">
        <v>718</v>
      </c>
      <c r="G482">
        <v>7445</v>
      </c>
    </row>
    <row r="483" spans="1:7" x14ac:dyDescent="0.3">
      <c r="A483">
        <v>2006</v>
      </c>
      <c r="B483" t="s">
        <v>19</v>
      </c>
      <c r="C483" t="s">
        <v>16</v>
      </c>
      <c r="D483">
        <v>179</v>
      </c>
      <c r="E483">
        <v>978</v>
      </c>
      <c r="F483">
        <v>782</v>
      </c>
      <c r="G483">
        <v>166</v>
      </c>
    </row>
    <row r="484" spans="1:7" x14ac:dyDescent="0.3">
      <c r="A484">
        <v>2006</v>
      </c>
      <c r="B484" t="s">
        <v>19</v>
      </c>
      <c r="C484" t="s">
        <v>17</v>
      </c>
      <c r="D484">
        <v>120016</v>
      </c>
      <c r="E484">
        <v>624</v>
      </c>
      <c r="F484">
        <v>407</v>
      </c>
      <c r="G484">
        <v>126404</v>
      </c>
    </row>
    <row r="485" spans="1:7" x14ac:dyDescent="0.3">
      <c r="A485">
        <v>2006</v>
      </c>
      <c r="B485" t="s">
        <v>19</v>
      </c>
      <c r="C485" t="s">
        <v>18</v>
      </c>
      <c r="D485">
        <v>2745</v>
      </c>
      <c r="E485">
        <v>307</v>
      </c>
      <c r="F485">
        <v>271</v>
      </c>
      <c r="G485">
        <v>2708</v>
      </c>
    </row>
    <row r="486" spans="1:7" x14ac:dyDescent="0.3">
      <c r="A486">
        <v>2006</v>
      </c>
      <c r="B486" t="s">
        <v>20</v>
      </c>
      <c r="C486" t="s">
        <v>8</v>
      </c>
      <c r="D486">
        <v>216762</v>
      </c>
      <c r="E486">
        <v>198</v>
      </c>
      <c r="F486">
        <v>176</v>
      </c>
      <c r="G486">
        <v>220782</v>
      </c>
    </row>
    <row r="487" spans="1:7" x14ac:dyDescent="0.3">
      <c r="A487">
        <v>2006</v>
      </c>
      <c r="B487" t="s">
        <v>20</v>
      </c>
      <c r="C487" t="s">
        <v>9</v>
      </c>
      <c r="D487">
        <v>176957</v>
      </c>
      <c r="E487">
        <v>263</v>
      </c>
      <c r="F487">
        <v>249</v>
      </c>
      <c r="G487">
        <v>184338</v>
      </c>
    </row>
    <row r="488" spans="1:7" x14ac:dyDescent="0.3">
      <c r="A488">
        <v>2006</v>
      </c>
      <c r="B488" t="s">
        <v>20</v>
      </c>
      <c r="C488" t="s">
        <v>10</v>
      </c>
      <c r="D488">
        <v>24898</v>
      </c>
      <c r="E488">
        <v>1123</v>
      </c>
      <c r="F488">
        <v>869</v>
      </c>
      <c r="G488">
        <v>24549</v>
      </c>
    </row>
    <row r="489" spans="1:7" x14ac:dyDescent="0.3">
      <c r="A489">
        <v>2006</v>
      </c>
      <c r="B489" t="s">
        <v>20</v>
      </c>
      <c r="C489" t="s">
        <v>11</v>
      </c>
      <c r="D489">
        <v>40162</v>
      </c>
      <c r="E489">
        <v>1100</v>
      </c>
      <c r="F489">
        <v>897</v>
      </c>
      <c r="G489">
        <v>43812</v>
      </c>
    </row>
    <row r="490" spans="1:7" x14ac:dyDescent="0.3">
      <c r="A490">
        <v>2006</v>
      </c>
      <c r="B490" t="s">
        <v>20</v>
      </c>
      <c r="C490" t="s">
        <v>12</v>
      </c>
      <c r="D490">
        <v>11590</v>
      </c>
      <c r="E490">
        <v>1605</v>
      </c>
      <c r="F490">
        <v>1312</v>
      </c>
      <c r="G490">
        <v>13568</v>
      </c>
    </row>
    <row r="491" spans="1:7" x14ac:dyDescent="0.3">
      <c r="A491">
        <v>2006</v>
      </c>
      <c r="B491" t="s">
        <v>20</v>
      </c>
      <c r="C491" t="s">
        <v>13</v>
      </c>
      <c r="D491">
        <v>17691</v>
      </c>
      <c r="E491">
        <v>1334</v>
      </c>
      <c r="F491">
        <v>1085</v>
      </c>
      <c r="G491">
        <v>17319</v>
      </c>
    </row>
    <row r="492" spans="1:7" x14ac:dyDescent="0.3">
      <c r="A492">
        <v>2006</v>
      </c>
      <c r="B492" t="s">
        <v>20</v>
      </c>
      <c r="C492" t="s">
        <v>14</v>
      </c>
      <c r="D492">
        <v>10737</v>
      </c>
      <c r="E492">
        <v>608</v>
      </c>
      <c r="F492">
        <v>493</v>
      </c>
      <c r="G492">
        <v>9424</v>
      </c>
    </row>
    <row r="493" spans="1:7" x14ac:dyDescent="0.3">
      <c r="A493">
        <v>2006</v>
      </c>
      <c r="B493" t="s">
        <v>20</v>
      </c>
      <c r="C493" t="s">
        <v>15</v>
      </c>
      <c r="D493">
        <v>15187</v>
      </c>
      <c r="E493">
        <v>904</v>
      </c>
      <c r="F493">
        <v>729</v>
      </c>
      <c r="G493">
        <v>17247</v>
      </c>
    </row>
    <row r="494" spans="1:7" x14ac:dyDescent="0.3">
      <c r="A494">
        <v>2006</v>
      </c>
      <c r="B494" t="s">
        <v>20</v>
      </c>
      <c r="C494" t="s">
        <v>16</v>
      </c>
      <c r="D494">
        <v>209</v>
      </c>
      <c r="E494">
        <v>982</v>
      </c>
      <c r="F494">
        <v>816</v>
      </c>
      <c r="G494">
        <v>187</v>
      </c>
    </row>
    <row r="495" spans="1:7" x14ac:dyDescent="0.3">
      <c r="A495">
        <v>2006</v>
      </c>
      <c r="B495" t="s">
        <v>20</v>
      </c>
      <c r="C495" t="s">
        <v>17</v>
      </c>
      <c r="D495">
        <v>189468</v>
      </c>
      <c r="E495">
        <v>613</v>
      </c>
      <c r="F495">
        <v>440</v>
      </c>
      <c r="G495">
        <v>172554</v>
      </c>
    </row>
    <row r="496" spans="1:7" x14ac:dyDescent="0.3">
      <c r="A496">
        <v>2006</v>
      </c>
      <c r="B496" t="s">
        <v>20</v>
      </c>
      <c r="C496" t="s">
        <v>18</v>
      </c>
      <c r="D496">
        <v>4332</v>
      </c>
      <c r="E496">
        <v>321</v>
      </c>
      <c r="F496">
        <v>286</v>
      </c>
      <c r="G496">
        <v>3447</v>
      </c>
    </row>
    <row r="497" spans="1:7" x14ac:dyDescent="0.3">
      <c r="A497">
        <v>2006</v>
      </c>
      <c r="B497" t="s">
        <v>21</v>
      </c>
      <c r="C497" t="s">
        <v>8</v>
      </c>
      <c r="D497">
        <v>178512</v>
      </c>
      <c r="E497">
        <v>199</v>
      </c>
      <c r="F497">
        <v>110</v>
      </c>
      <c r="G497">
        <v>166226</v>
      </c>
    </row>
    <row r="498" spans="1:7" x14ac:dyDescent="0.3">
      <c r="A498">
        <v>2006</v>
      </c>
      <c r="B498" t="s">
        <v>21</v>
      </c>
      <c r="C498" t="s">
        <v>9</v>
      </c>
      <c r="D498">
        <v>145730</v>
      </c>
      <c r="E498">
        <v>265</v>
      </c>
      <c r="F498">
        <v>115</v>
      </c>
      <c r="G498">
        <v>138461</v>
      </c>
    </row>
    <row r="499" spans="1:7" x14ac:dyDescent="0.3">
      <c r="A499">
        <v>2006</v>
      </c>
      <c r="B499" t="s">
        <v>21</v>
      </c>
      <c r="C499" t="s">
        <v>10</v>
      </c>
      <c r="D499">
        <v>20510</v>
      </c>
      <c r="E499">
        <v>1096</v>
      </c>
      <c r="F499">
        <v>933</v>
      </c>
      <c r="G499">
        <v>19866</v>
      </c>
    </row>
    <row r="500" spans="1:7" x14ac:dyDescent="0.3">
      <c r="A500">
        <v>2006</v>
      </c>
      <c r="B500" t="s">
        <v>21</v>
      </c>
      <c r="C500" t="s">
        <v>11</v>
      </c>
      <c r="D500">
        <v>33049</v>
      </c>
      <c r="E500">
        <v>1090</v>
      </c>
      <c r="F500">
        <v>791</v>
      </c>
      <c r="G500">
        <v>31495</v>
      </c>
    </row>
    <row r="501" spans="1:7" x14ac:dyDescent="0.3">
      <c r="A501">
        <v>2006</v>
      </c>
      <c r="B501" t="s">
        <v>21</v>
      </c>
      <c r="C501" t="s">
        <v>12</v>
      </c>
      <c r="D501">
        <v>9610</v>
      </c>
      <c r="E501">
        <v>1630</v>
      </c>
      <c r="F501">
        <v>1260</v>
      </c>
      <c r="G501">
        <v>9696</v>
      </c>
    </row>
    <row r="502" spans="1:7" x14ac:dyDescent="0.3">
      <c r="A502">
        <v>2006</v>
      </c>
      <c r="B502" t="s">
        <v>21</v>
      </c>
      <c r="C502" t="s">
        <v>13</v>
      </c>
      <c r="D502">
        <v>14532</v>
      </c>
      <c r="E502">
        <v>1298</v>
      </c>
      <c r="F502">
        <v>979</v>
      </c>
      <c r="G502">
        <v>15572</v>
      </c>
    </row>
    <row r="503" spans="1:7" x14ac:dyDescent="0.3">
      <c r="A503">
        <v>2006</v>
      </c>
      <c r="B503" t="s">
        <v>21</v>
      </c>
      <c r="C503" t="s">
        <v>14</v>
      </c>
      <c r="D503">
        <v>8877</v>
      </c>
      <c r="E503">
        <v>599</v>
      </c>
      <c r="F503">
        <v>460</v>
      </c>
      <c r="G503">
        <v>8794</v>
      </c>
    </row>
    <row r="504" spans="1:7" x14ac:dyDescent="0.3">
      <c r="A504">
        <v>2006</v>
      </c>
      <c r="B504" t="s">
        <v>21</v>
      </c>
      <c r="C504" t="s">
        <v>15</v>
      </c>
      <c r="D504">
        <v>12491</v>
      </c>
      <c r="E504">
        <v>864</v>
      </c>
      <c r="F504">
        <v>683</v>
      </c>
      <c r="G504">
        <v>11397</v>
      </c>
    </row>
    <row r="505" spans="1:7" x14ac:dyDescent="0.3">
      <c r="A505">
        <v>2006</v>
      </c>
      <c r="B505" t="s">
        <v>21</v>
      </c>
      <c r="C505" t="s">
        <v>16</v>
      </c>
      <c r="D505">
        <v>123</v>
      </c>
      <c r="E505">
        <v>978</v>
      </c>
      <c r="F505">
        <v>777</v>
      </c>
      <c r="G505">
        <v>132</v>
      </c>
    </row>
    <row r="506" spans="1:7" x14ac:dyDescent="0.3">
      <c r="A506">
        <v>2006</v>
      </c>
      <c r="B506" t="s">
        <v>21</v>
      </c>
      <c r="C506" t="s">
        <v>17</v>
      </c>
      <c r="D506">
        <v>156024</v>
      </c>
      <c r="E506">
        <v>612</v>
      </c>
      <c r="F506">
        <v>522</v>
      </c>
      <c r="G506">
        <v>171736</v>
      </c>
    </row>
    <row r="507" spans="1:7" x14ac:dyDescent="0.3">
      <c r="A507">
        <v>2006</v>
      </c>
      <c r="B507" t="s">
        <v>21</v>
      </c>
      <c r="C507" t="s">
        <v>18</v>
      </c>
      <c r="D507">
        <v>3571</v>
      </c>
      <c r="E507">
        <v>310</v>
      </c>
      <c r="F507">
        <v>262</v>
      </c>
      <c r="G507">
        <v>2855</v>
      </c>
    </row>
    <row r="508" spans="1:7" x14ac:dyDescent="0.3">
      <c r="A508">
        <v>2006</v>
      </c>
      <c r="B508" t="s">
        <v>22</v>
      </c>
      <c r="C508" t="s">
        <v>8</v>
      </c>
      <c r="D508">
        <v>156157</v>
      </c>
      <c r="E508">
        <v>207</v>
      </c>
      <c r="F508">
        <v>98</v>
      </c>
      <c r="G508">
        <v>142548</v>
      </c>
    </row>
    <row r="509" spans="1:7" x14ac:dyDescent="0.3">
      <c r="A509">
        <v>2006</v>
      </c>
      <c r="B509" t="s">
        <v>22</v>
      </c>
      <c r="C509" t="s">
        <v>9</v>
      </c>
      <c r="D509">
        <v>127496</v>
      </c>
      <c r="E509">
        <v>284</v>
      </c>
      <c r="F509">
        <v>278</v>
      </c>
      <c r="G509">
        <v>119335</v>
      </c>
    </row>
    <row r="510" spans="1:7" x14ac:dyDescent="0.3">
      <c r="A510">
        <v>2006</v>
      </c>
      <c r="B510" t="s">
        <v>22</v>
      </c>
      <c r="C510" t="s">
        <v>10</v>
      </c>
      <c r="D510">
        <v>17944</v>
      </c>
      <c r="E510">
        <v>1092</v>
      </c>
      <c r="F510">
        <v>851</v>
      </c>
      <c r="G510">
        <v>17856</v>
      </c>
    </row>
    <row r="511" spans="1:7" x14ac:dyDescent="0.3">
      <c r="A511">
        <v>2006</v>
      </c>
      <c r="B511" t="s">
        <v>22</v>
      </c>
      <c r="C511" t="s">
        <v>11</v>
      </c>
      <c r="D511">
        <v>28919</v>
      </c>
      <c r="E511">
        <v>1114</v>
      </c>
      <c r="F511">
        <v>878</v>
      </c>
      <c r="G511">
        <v>27495</v>
      </c>
    </row>
    <row r="512" spans="1:7" x14ac:dyDescent="0.3">
      <c r="A512">
        <v>2006</v>
      </c>
      <c r="B512" t="s">
        <v>22</v>
      </c>
      <c r="C512" t="s">
        <v>12</v>
      </c>
      <c r="D512">
        <v>8392</v>
      </c>
      <c r="E512">
        <v>1734</v>
      </c>
      <c r="F512">
        <v>1363</v>
      </c>
      <c r="G512">
        <v>7518</v>
      </c>
    </row>
    <row r="513" spans="1:7" x14ac:dyDescent="0.3">
      <c r="A513">
        <v>2006</v>
      </c>
      <c r="B513" t="s">
        <v>22</v>
      </c>
      <c r="C513" t="s">
        <v>13</v>
      </c>
      <c r="D513">
        <v>12709</v>
      </c>
      <c r="E513">
        <v>1285</v>
      </c>
      <c r="F513">
        <v>1039</v>
      </c>
      <c r="G513">
        <v>14363</v>
      </c>
    </row>
    <row r="514" spans="1:7" x14ac:dyDescent="0.3">
      <c r="A514">
        <v>2006</v>
      </c>
      <c r="B514" t="s">
        <v>22</v>
      </c>
      <c r="C514" t="s">
        <v>14</v>
      </c>
      <c r="D514">
        <v>7767</v>
      </c>
      <c r="E514">
        <v>606</v>
      </c>
      <c r="F514">
        <v>498</v>
      </c>
      <c r="G514">
        <v>7447</v>
      </c>
    </row>
    <row r="515" spans="1:7" x14ac:dyDescent="0.3">
      <c r="A515">
        <v>2006</v>
      </c>
      <c r="B515" t="s">
        <v>22</v>
      </c>
      <c r="C515" t="s">
        <v>15</v>
      </c>
      <c r="D515">
        <v>10977</v>
      </c>
      <c r="E515">
        <v>905</v>
      </c>
      <c r="F515">
        <v>797</v>
      </c>
      <c r="G515">
        <v>12302</v>
      </c>
    </row>
    <row r="516" spans="1:7" x14ac:dyDescent="0.3">
      <c r="A516">
        <v>2006</v>
      </c>
      <c r="B516" t="s">
        <v>22</v>
      </c>
      <c r="C516" t="s">
        <v>16</v>
      </c>
      <c r="D516">
        <v>144</v>
      </c>
      <c r="E516">
        <v>932</v>
      </c>
      <c r="F516">
        <v>753</v>
      </c>
      <c r="G516">
        <v>159</v>
      </c>
    </row>
    <row r="517" spans="1:7" x14ac:dyDescent="0.3">
      <c r="A517">
        <v>2006</v>
      </c>
      <c r="B517" t="s">
        <v>22</v>
      </c>
      <c r="C517" t="s">
        <v>17</v>
      </c>
      <c r="D517">
        <v>136510</v>
      </c>
      <c r="E517">
        <v>631</v>
      </c>
      <c r="F517">
        <v>495</v>
      </c>
      <c r="G517">
        <v>146994</v>
      </c>
    </row>
    <row r="518" spans="1:7" x14ac:dyDescent="0.3">
      <c r="A518">
        <v>2006</v>
      </c>
      <c r="B518" t="s">
        <v>22</v>
      </c>
      <c r="C518" t="s">
        <v>18</v>
      </c>
      <c r="D518">
        <v>3131</v>
      </c>
      <c r="E518">
        <v>315</v>
      </c>
      <c r="F518">
        <v>293</v>
      </c>
      <c r="G518">
        <v>2930</v>
      </c>
    </row>
    <row r="519" spans="1:7" x14ac:dyDescent="0.3">
      <c r="A519">
        <v>2006</v>
      </c>
      <c r="B519" t="s">
        <v>23</v>
      </c>
      <c r="C519" t="s">
        <v>8</v>
      </c>
      <c r="D519">
        <v>399958</v>
      </c>
      <c r="E519">
        <v>218</v>
      </c>
      <c r="F519">
        <v>198</v>
      </c>
      <c r="G519">
        <v>402092</v>
      </c>
    </row>
    <row r="520" spans="1:7" x14ac:dyDescent="0.3">
      <c r="A520">
        <v>2006</v>
      </c>
      <c r="B520" t="s">
        <v>23</v>
      </c>
      <c r="C520" t="s">
        <v>9</v>
      </c>
      <c r="D520">
        <v>326498</v>
      </c>
      <c r="E520">
        <v>269</v>
      </c>
      <c r="F520">
        <v>285</v>
      </c>
      <c r="G520">
        <v>307298</v>
      </c>
    </row>
    <row r="521" spans="1:7" x14ac:dyDescent="0.3">
      <c r="A521">
        <v>2006</v>
      </c>
      <c r="B521" t="s">
        <v>23</v>
      </c>
      <c r="C521" t="s">
        <v>10</v>
      </c>
      <c r="D521">
        <v>45935</v>
      </c>
      <c r="E521">
        <v>1147</v>
      </c>
      <c r="F521">
        <v>898</v>
      </c>
      <c r="G521">
        <v>44682</v>
      </c>
    </row>
    <row r="522" spans="1:7" x14ac:dyDescent="0.3">
      <c r="A522">
        <v>2006</v>
      </c>
      <c r="B522" t="s">
        <v>23</v>
      </c>
      <c r="C522" t="s">
        <v>11</v>
      </c>
      <c r="D522">
        <v>74025</v>
      </c>
      <c r="E522">
        <v>1213</v>
      </c>
      <c r="F522">
        <v>1031</v>
      </c>
      <c r="G522">
        <v>76196</v>
      </c>
    </row>
    <row r="523" spans="1:7" x14ac:dyDescent="0.3">
      <c r="A523">
        <v>2006</v>
      </c>
      <c r="B523" t="s">
        <v>23</v>
      </c>
      <c r="C523" t="s">
        <v>12</v>
      </c>
      <c r="D523">
        <v>21321</v>
      </c>
      <c r="E523">
        <v>1648</v>
      </c>
      <c r="F523">
        <v>1362</v>
      </c>
      <c r="G523">
        <v>23749</v>
      </c>
    </row>
    <row r="524" spans="1:7" x14ac:dyDescent="0.3">
      <c r="A524">
        <v>2006</v>
      </c>
      <c r="B524" t="s">
        <v>23</v>
      </c>
      <c r="C524" t="s">
        <v>13</v>
      </c>
      <c r="D524">
        <v>32632</v>
      </c>
      <c r="E524">
        <v>1260</v>
      </c>
      <c r="F524">
        <v>998</v>
      </c>
      <c r="G524">
        <v>29812</v>
      </c>
    </row>
    <row r="525" spans="1:7" x14ac:dyDescent="0.3">
      <c r="A525">
        <v>2006</v>
      </c>
      <c r="B525" t="s">
        <v>23</v>
      </c>
      <c r="C525" t="s">
        <v>14</v>
      </c>
      <c r="D525">
        <v>19859</v>
      </c>
      <c r="E525">
        <v>606</v>
      </c>
      <c r="F525">
        <v>427</v>
      </c>
      <c r="G525">
        <v>18864</v>
      </c>
    </row>
    <row r="526" spans="1:7" x14ac:dyDescent="0.3">
      <c r="A526">
        <v>2006</v>
      </c>
      <c r="B526" t="s">
        <v>23</v>
      </c>
      <c r="C526" t="s">
        <v>15</v>
      </c>
      <c r="D526">
        <v>27964</v>
      </c>
      <c r="E526">
        <v>927</v>
      </c>
      <c r="F526">
        <v>735</v>
      </c>
      <c r="G526">
        <v>24407</v>
      </c>
    </row>
    <row r="527" spans="1:7" x14ac:dyDescent="0.3">
      <c r="A527">
        <v>2006</v>
      </c>
      <c r="B527" t="s">
        <v>23</v>
      </c>
      <c r="C527" t="s">
        <v>16</v>
      </c>
      <c r="D527">
        <v>401</v>
      </c>
      <c r="E527">
        <v>968</v>
      </c>
      <c r="F527">
        <v>794</v>
      </c>
      <c r="G527">
        <v>359</v>
      </c>
    </row>
    <row r="528" spans="1:7" x14ac:dyDescent="0.3">
      <c r="A528">
        <v>2006</v>
      </c>
      <c r="B528" t="s">
        <v>23</v>
      </c>
      <c r="C528" t="s">
        <v>17</v>
      </c>
      <c r="D528">
        <v>349588</v>
      </c>
      <c r="E528">
        <v>614</v>
      </c>
      <c r="F528">
        <v>562</v>
      </c>
      <c r="G528">
        <v>331217</v>
      </c>
    </row>
    <row r="529" spans="1:7" x14ac:dyDescent="0.3">
      <c r="A529">
        <v>2006</v>
      </c>
      <c r="B529" t="s">
        <v>23</v>
      </c>
      <c r="C529" t="s">
        <v>18</v>
      </c>
      <c r="D529">
        <v>8003</v>
      </c>
      <c r="E529">
        <v>312</v>
      </c>
      <c r="F529">
        <v>212</v>
      </c>
      <c r="G529">
        <v>8451</v>
      </c>
    </row>
    <row r="530" spans="1:7" x14ac:dyDescent="0.3">
      <c r="A530">
        <v>2006</v>
      </c>
      <c r="B530" t="s">
        <v>24</v>
      </c>
      <c r="C530" t="s">
        <v>8</v>
      </c>
      <c r="D530">
        <v>140670</v>
      </c>
      <c r="E530">
        <v>197</v>
      </c>
      <c r="F530">
        <v>159</v>
      </c>
      <c r="G530">
        <v>165278</v>
      </c>
    </row>
    <row r="531" spans="1:7" x14ac:dyDescent="0.3">
      <c r="A531">
        <v>2006</v>
      </c>
      <c r="B531" t="s">
        <v>24</v>
      </c>
      <c r="C531" t="s">
        <v>9</v>
      </c>
      <c r="D531">
        <v>114832</v>
      </c>
      <c r="E531">
        <v>288</v>
      </c>
      <c r="F531">
        <v>220</v>
      </c>
      <c r="G531">
        <v>124129</v>
      </c>
    </row>
    <row r="532" spans="1:7" x14ac:dyDescent="0.3">
      <c r="A532">
        <v>2006</v>
      </c>
      <c r="B532" t="s">
        <v>24</v>
      </c>
      <c r="C532" t="s">
        <v>10</v>
      </c>
      <c r="D532">
        <v>16141</v>
      </c>
      <c r="E532">
        <v>1065</v>
      </c>
      <c r="F532">
        <v>843</v>
      </c>
      <c r="G532">
        <v>17497</v>
      </c>
    </row>
    <row r="533" spans="1:7" x14ac:dyDescent="0.3">
      <c r="A533">
        <v>2006</v>
      </c>
      <c r="B533" t="s">
        <v>24</v>
      </c>
      <c r="C533" t="s">
        <v>11</v>
      </c>
      <c r="D533">
        <v>26038</v>
      </c>
      <c r="E533">
        <v>1158</v>
      </c>
      <c r="F533">
        <v>913</v>
      </c>
      <c r="G533">
        <v>22888</v>
      </c>
    </row>
    <row r="534" spans="1:7" x14ac:dyDescent="0.3">
      <c r="A534">
        <v>2006</v>
      </c>
      <c r="B534" t="s">
        <v>24</v>
      </c>
      <c r="C534" t="s">
        <v>12</v>
      </c>
      <c r="D534">
        <v>7501</v>
      </c>
      <c r="E534">
        <v>1698</v>
      </c>
      <c r="F534">
        <v>1408</v>
      </c>
      <c r="G534">
        <v>7307</v>
      </c>
    </row>
    <row r="535" spans="1:7" x14ac:dyDescent="0.3">
      <c r="A535">
        <v>2006</v>
      </c>
      <c r="B535" t="s">
        <v>24</v>
      </c>
      <c r="C535" t="s">
        <v>13</v>
      </c>
      <c r="D535">
        <v>11482</v>
      </c>
      <c r="E535">
        <v>1268</v>
      </c>
      <c r="F535">
        <v>1056</v>
      </c>
      <c r="G535">
        <v>10989</v>
      </c>
    </row>
    <row r="536" spans="1:7" x14ac:dyDescent="0.3">
      <c r="A536">
        <v>2006</v>
      </c>
      <c r="B536" t="s">
        <v>24</v>
      </c>
      <c r="C536" t="s">
        <v>14</v>
      </c>
      <c r="D536">
        <v>6974</v>
      </c>
      <c r="E536">
        <v>641</v>
      </c>
      <c r="F536">
        <v>441</v>
      </c>
      <c r="G536">
        <v>7236</v>
      </c>
    </row>
    <row r="537" spans="1:7" x14ac:dyDescent="0.3">
      <c r="A537">
        <v>2006</v>
      </c>
      <c r="B537" t="s">
        <v>24</v>
      </c>
      <c r="C537" t="s">
        <v>15</v>
      </c>
      <c r="D537">
        <v>9818</v>
      </c>
      <c r="E537">
        <v>953</v>
      </c>
      <c r="F537">
        <v>846</v>
      </c>
      <c r="G537">
        <v>8812</v>
      </c>
    </row>
    <row r="538" spans="1:7" x14ac:dyDescent="0.3">
      <c r="A538">
        <v>2006</v>
      </c>
      <c r="B538" t="s">
        <v>24</v>
      </c>
      <c r="C538" t="s">
        <v>16</v>
      </c>
      <c r="D538">
        <v>118</v>
      </c>
      <c r="E538">
        <v>967</v>
      </c>
      <c r="F538">
        <v>796</v>
      </c>
      <c r="G538">
        <v>132</v>
      </c>
    </row>
    <row r="539" spans="1:7" x14ac:dyDescent="0.3">
      <c r="A539">
        <v>2006</v>
      </c>
      <c r="B539" t="s">
        <v>24</v>
      </c>
      <c r="C539" t="s">
        <v>17</v>
      </c>
      <c r="D539">
        <v>122953</v>
      </c>
      <c r="E539">
        <v>609</v>
      </c>
      <c r="F539">
        <v>471</v>
      </c>
      <c r="G539">
        <v>123696</v>
      </c>
    </row>
    <row r="540" spans="1:7" x14ac:dyDescent="0.3">
      <c r="A540">
        <v>2006</v>
      </c>
      <c r="B540" t="s">
        <v>24</v>
      </c>
      <c r="C540" t="s">
        <v>18</v>
      </c>
      <c r="D540">
        <v>2823</v>
      </c>
      <c r="E540">
        <v>317</v>
      </c>
      <c r="F540">
        <v>256</v>
      </c>
      <c r="G540">
        <v>3203</v>
      </c>
    </row>
    <row r="541" spans="1:7" x14ac:dyDescent="0.3">
      <c r="A541">
        <v>2007</v>
      </c>
      <c r="B541" t="s">
        <v>7</v>
      </c>
      <c r="C541" t="s">
        <v>8</v>
      </c>
      <c r="D541">
        <v>199950</v>
      </c>
      <c r="E541">
        <v>214</v>
      </c>
      <c r="F541">
        <v>174</v>
      </c>
      <c r="G541">
        <v>152771</v>
      </c>
    </row>
    <row r="542" spans="1:7" x14ac:dyDescent="0.3">
      <c r="A542">
        <v>2007</v>
      </c>
      <c r="B542" t="s">
        <v>7</v>
      </c>
      <c r="C542" t="s">
        <v>9</v>
      </c>
      <c r="D542">
        <v>158580</v>
      </c>
      <c r="E542">
        <v>287</v>
      </c>
      <c r="F542">
        <v>196</v>
      </c>
      <c r="G542">
        <v>151278</v>
      </c>
    </row>
    <row r="543" spans="1:7" x14ac:dyDescent="0.3">
      <c r="A543">
        <v>2007</v>
      </c>
      <c r="B543" t="s">
        <v>7</v>
      </c>
      <c r="C543" t="s">
        <v>10</v>
      </c>
      <c r="D543">
        <v>21236</v>
      </c>
      <c r="E543">
        <v>1133</v>
      </c>
      <c r="F543">
        <v>939</v>
      </c>
      <c r="G543">
        <v>17346</v>
      </c>
    </row>
    <row r="544" spans="1:7" x14ac:dyDescent="0.3">
      <c r="A544">
        <v>2007</v>
      </c>
      <c r="B544" t="s">
        <v>7</v>
      </c>
      <c r="C544" t="s">
        <v>11</v>
      </c>
      <c r="D544">
        <v>34545</v>
      </c>
      <c r="E544">
        <v>1216</v>
      </c>
      <c r="F544">
        <v>979</v>
      </c>
      <c r="G544">
        <v>33645</v>
      </c>
    </row>
    <row r="545" spans="1:7" x14ac:dyDescent="0.3">
      <c r="A545">
        <v>2007</v>
      </c>
      <c r="B545" t="s">
        <v>7</v>
      </c>
      <c r="C545" t="s">
        <v>12</v>
      </c>
      <c r="D545">
        <v>9829</v>
      </c>
      <c r="E545">
        <v>1805</v>
      </c>
      <c r="F545">
        <v>1449</v>
      </c>
      <c r="G545">
        <v>10718</v>
      </c>
    </row>
    <row r="546" spans="1:7" x14ac:dyDescent="0.3">
      <c r="A546">
        <v>2007</v>
      </c>
      <c r="B546" t="s">
        <v>7</v>
      </c>
      <c r="C546" t="s">
        <v>13</v>
      </c>
      <c r="D546">
        <v>15805</v>
      </c>
      <c r="E546">
        <v>1339</v>
      </c>
      <c r="F546">
        <v>1004</v>
      </c>
      <c r="G546">
        <v>15099</v>
      </c>
    </row>
    <row r="547" spans="1:7" x14ac:dyDescent="0.3">
      <c r="A547">
        <v>2007</v>
      </c>
      <c r="B547" t="s">
        <v>7</v>
      </c>
      <c r="C547" t="s">
        <v>14</v>
      </c>
      <c r="D547">
        <v>8973</v>
      </c>
      <c r="E547">
        <v>658</v>
      </c>
      <c r="F547">
        <v>571</v>
      </c>
      <c r="G547">
        <v>6358</v>
      </c>
    </row>
    <row r="548" spans="1:7" x14ac:dyDescent="0.3">
      <c r="A548">
        <v>2007</v>
      </c>
      <c r="B548" t="s">
        <v>7</v>
      </c>
      <c r="C548" t="s">
        <v>15</v>
      </c>
      <c r="D548">
        <v>13742</v>
      </c>
      <c r="E548">
        <v>952</v>
      </c>
      <c r="F548">
        <v>787</v>
      </c>
      <c r="G548">
        <v>13245</v>
      </c>
    </row>
    <row r="549" spans="1:7" x14ac:dyDescent="0.3">
      <c r="A549">
        <v>2007</v>
      </c>
      <c r="B549" t="s">
        <v>7</v>
      </c>
      <c r="C549" t="s">
        <v>16</v>
      </c>
      <c r="D549">
        <v>218</v>
      </c>
      <c r="E549">
        <v>1108</v>
      </c>
      <c r="F549">
        <v>920</v>
      </c>
      <c r="G549">
        <v>216</v>
      </c>
    </row>
    <row r="550" spans="1:7" x14ac:dyDescent="0.3">
      <c r="A550">
        <v>2007</v>
      </c>
      <c r="B550" t="s">
        <v>7</v>
      </c>
      <c r="C550" t="s">
        <v>17</v>
      </c>
      <c r="D550">
        <v>171446</v>
      </c>
      <c r="E550">
        <v>639</v>
      </c>
      <c r="F550">
        <v>528</v>
      </c>
      <c r="G550">
        <v>175257</v>
      </c>
    </row>
    <row r="551" spans="1:7" x14ac:dyDescent="0.3">
      <c r="A551">
        <v>2007</v>
      </c>
      <c r="B551" t="s">
        <v>7</v>
      </c>
      <c r="C551" t="s">
        <v>18</v>
      </c>
      <c r="D551">
        <v>4011</v>
      </c>
      <c r="E551">
        <v>342</v>
      </c>
      <c r="F551">
        <v>320</v>
      </c>
      <c r="G551">
        <v>4045</v>
      </c>
    </row>
    <row r="552" spans="1:7" x14ac:dyDescent="0.3">
      <c r="A552">
        <v>2007</v>
      </c>
      <c r="B552" t="s">
        <v>19</v>
      </c>
      <c r="C552" t="s">
        <v>8</v>
      </c>
      <c r="D552">
        <v>144160</v>
      </c>
      <c r="E552">
        <v>229</v>
      </c>
      <c r="F552">
        <v>157</v>
      </c>
      <c r="G552">
        <v>146617</v>
      </c>
    </row>
    <row r="553" spans="1:7" x14ac:dyDescent="0.3">
      <c r="A553">
        <v>2007</v>
      </c>
      <c r="B553" t="s">
        <v>19</v>
      </c>
      <c r="C553" t="s">
        <v>9</v>
      </c>
      <c r="D553">
        <v>114333</v>
      </c>
      <c r="E553">
        <v>307</v>
      </c>
      <c r="F553">
        <v>265</v>
      </c>
      <c r="G553">
        <v>116043</v>
      </c>
    </row>
    <row r="554" spans="1:7" x14ac:dyDescent="0.3">
      <c r="A554">
        <v>2007</v>
      </c>
      <c r="B554" t="s">
        <v>19</v>
      </c>
      <c r="C554" t="s">
        <v>10</v>
      </c>
      <c r="D554">
        <v>15313</v>
      </c>
      <c r="E554">
        <v>1073</v>
      </c>
      <c r="F554">
        <v>833</v>
      </c>
      <c r="G554">
        <v>13976</v>
      </c>
    </row>
    <row r="555" spans="1:7" x14ac:dyDescent="0.3">
      <c r="A555">
        <v>2007</v>
      </c>
      <c r="B555" t="s">
        <v>19</v>
      </c>
      <c r="C555" t="s">
        <v>11</v>
      </c>
      <c r="D555">
        <v>24856</v>
      </c>
      <c r="E555">
        <v>1165</v>
      </c>
      <c r="F555">
        <v>902</v>
      </c>
      <c r="G555">
        <v>22093</v>
      </c>
    </row>
    <row r="556" spans="1:7" x14ac:dyDescent="0.3">
      <c r="A556">
        <v>2007</v>
      </c>
      <c r="B556" t="s">
        <v>19</v>
      </c>
      <c r="C556" t="s">
        <v>12</v>
      </c>
      <c r="D556">
        <v>7076</v>
      </c>
      <c r="E556">
        <v>1772</v>
      </c>
      <c r="F556">
        <v>1445</v>
      </c>
      <c r="G556">
        <v>6834</v>
      </c>
    </row>
    <row r="557" spans="1:7" x14ac:dyDescent="0.3">
      <c r="A557">
        <v>2007</v>
      </c>
      <c r="B557" t="s">
        <v>19</v>
      </c>
      <c r="C557" t="s">
        <v>13</v>
      </c>
      <c r="D557">
        <v>11424</v>
      </c>
      <c r="E557">
        <v>1322</v>
      </c>
      <c r="F557">
        <v>1086</v>
      </c>
      <c r="G557">
        <v>11057</v>
      </c>
    </row>
    <row r="558" spans="1:7" x14ac:dyDescent="0.3">
      <c r="A558">
        <v>2007</v>
      </c>
      <c r="B558" t="s">
        <v>19</v>
      </c>
      <c r="C558" t="s">
        <v>14</v>
      </c>
      <c r="D558">
        <v>6502</v>
      </c>
      <c r="E558">
        <v>638</v>
      </c>
      <c r="F558">
        <v>513</v>
      </c>
      <c r="G558">
        <v>6320</v>
      </c>
    </row>
    <row r="559" spans="1:7" x14ac:dyDescent="0.3">
      <c r="A559">
        <v>2007</v>
      </c>
      <c r="B559" t="s">
        <v>19</v>
      </c>
      <c r="C559" t="s">
        <v>15</v>
      </c>
      <c r="D559">
        <v>9867</v>
      </c>
      <c r="E559">
        <v>940</v>
      </c>
      <c r="F559">
        <v>732</v>
      </c>
      <c r="G559">
        <v>9999</v>
      </c>
    </row>
    <row r="560" spans="1:7" x14ac:dyDescent="0.3">
      <c r="A560">
        <v>2007</v>
      </c>
      <c r="B560" t="s">
        <v>19</v>
      </c>
      <c r="C560" t="s">
        <v>16</v>
      </c>
      <c r="D560">
        <v>173</v>
      </c>
      <c r="E560">
        <v>1027</v>
      </c>
      <c r="F560">
        <v>777</v>
      </c>
      <c r="G560">
        <v>174</v>
      </c>
    </row>
    <row r="561" spans="1:7" x14ac:dyDescent="0.3">
      <c r="A561">
        <v>2007</v>
      </c>
      <c r="B561" t="s">
        <v>19</v>
      </c>
      <c r="C561" t="s">
        <v>17</v>
      </c>
      <c r="D561">
        <v>123616</v>
      </c>
      <c r="E561">
        <v>638</v>
      </c>
      <c r="F561">
        <v>550</v>
      </c>
      <c r="G561">
        <v>111717</v>
      </c>
    </row>
    <row r="562" spans="1:7" x14ac:dyDescent="0.3">
      <c r="A562">
        <v>2007</v>
      </c>
      <c r="B562" t="s">
        <v>19</v>
      </c>
      <c r="C562" t="s">
        <v>18</v>
      </c>
      <c r="D562">
        <v>2868</v>
      </c>
      <c r="E562">
        <v>335</v>
      </c>
      <c r="F562">
        <v>315</v>
      </c>
      <c r="G562">
        <v>3178</v>
      </c>
    </row>
    <row r="563" spans="1:7" x14ac:dyDescent="0.3">
      <c r="A563">
        <v>2007</v>
      </c>
      <c r="B563" t="s">
        <v>20</v>
      </c>
      <c r="C563" t="s">
        <v>8</v>
      </c>
      <c r="D563">
        <v>227601</v>
      </c>
      <c r="E563">
        <v>226</v>
      </c>
      <c r="F563">
        <v>193</v>
      </c>
      <c r="G563">
        <v>259105</v>
      </c>
    </row>
    <row r="564" spans="1:7" x14ac:dyDescent="0.3">
      <c r="A564">
        <v>2007</v>
      </c>
      <c r="B564" t="s">
        <v>20</v>
      </c>
      <c r="C564" t="s">
        <v>9</v>
      </c>
      <c r="D564">
        <v>180466</v>
      </c>
      <c r="E564">
        <v>305</v>
      </c>
      <c r="F564">
        <v>257</v>
      </c>
      <c r="G564">
        <v>203622</v>
      </c>
    </row>
    <row r="565" spans="1:7" x14ac:dyDescent="0.3">
      <c r="A565">
        <v>2007</v>
      </c>
      <c r="B565" t="s">
        <v>20</v>
      </c>
      <c r="C565" t="s">
        <v>10</v>
      </c>
      <c r="D565">
        <v>24160</v>
      </c>
      <c r="E565">
        <v>1137</v>
      </c>
      <c r="F565">
        <v>958</v>
      </c>
      <c r="G565">
        <v>23164</v>
      </c>
    </row>
    <row r="566" spans="1:7" x14ac:dyDescent="0.3">
      <c r="A566">
        <v>2007</v>
      </c>
      <c r="B566" t="s">
        <v>20</v>
      </c>
      <c r="C566" t="s">
        <v>11</v>
      </c>
      <c r="D566">
        <v>39253</v>
      </c>
      <c r="E566">
        <v>1150</v>
      </c>
      <c r="F566">
        <v>921</v>
      </c>
      <c r="G566">
        <v>42135</v>
      </c>
    </row>
    <row r="567" spans="1:7" x14ac:dyDescent="0.3">
      <c r="A567">
        <v>2007</v>
      </c>
      <c r="B567" t="s">
        <v>20</v>
      </c>
      <c r="C567" t="s">
        <v>12</v>
      </c>
      <c r="D567">
        <v>11152</v>
      </c>
      <c r="E567">
        <v>1785</v>
      </c>
      <c r="F567">
        <v>1457</v>
      </c>
      <c r="G567">
        <v>11124</v>
      </c>
    </row>
    <row r="568" spans="1:7" x14ac:dyDescent="0.3">
      <c r="A568">
        <v>2007</v>
      </c>
      <c r="B568" t="s">
        <v>20</v>
      </c>
      <c r="C568" t="s">
        <v>13</v>
      </c>
      <c r="D568">
        <v>17971</v>
      </c>
      <c r="E568">
        <v>1275</v>
      </c>
      <c r="F568">
        <v>977</v>
      </c>
      <c r="G568">
        <v>16030</v>
      </c>
    </row>
    <row r="569" spans="1:7" x14ac:dyDescent="0.3">
      <c r="A569">
        <v>2007</v>
      </c>
      <c r="B569" t="s">
        <v>20</v>
      </c>
      <c r="C569" t="s">
        <v>14</v>
      </c>
      <c r="D569">
        <v>10215</v>
      </c>
      <c r="E569">
        <v>657</v>
      </c>
      <c r="F569">
        <v>553</v>
      </c>
      <c r="G569">
        <v>10443</v>
      </c>
    </row>
    <row r="570" spans="1:7" x14ac:dyDescent="0.3">
      <c r="A570">
        <v>2007</v>
      </c>
      <c r="B570" t="s">
        <v>20</v>
      </c>
      <c r="C570" t="s">
        <v>15</v>
      </c>
      <c r="D570">
        <v>15551</v>
      </c>
      <c r="E570">
        <v>873</v>
      </c>
      <c r="F570">
        <v>707</v>
      </c>
      <c r="G570">
        <v>13186</v>
      </c>
    </row>
    <row r="571" spans="1:7" x14ac:dyDescent="0.3">
      <c r="A571">
        <v>2007</v>
      </c>
      <c r="B571" t="s">
        <v>20</v>
      </c>
      <c r="C571" t="s">
        <v>16</v>
      </c>
      <c r="D571">
        <v>226</v>
      </c>
      <c r="E571">
        <v>1022</v>
      </c>
      <c r="F571">
        <v>866</v>
      </c>
      <c r="G571">
        <v>249</v>
      </c>
    </row>
    <row r="572" spans="1:7" x14ac:dyDescent="0.3">
      <c r="A572">
        <v>2007</v>
      </c>
      <c r="B572" t="s">
        <v>20</v>
      </c>
      <c r="C572" t="s">
        <v>17</v>
      </c>
      <c r="D572">
        <v>195145</v>
      </c>
      <c r="E572">
        <v>664</v>
      </c>
      <c r="F572">
        <v>422</v>
      </c>
      <c r="G572">
        <v>185437</v>
      </c>
    </row>
    <row r="573" spans="1:7" x14ac:dyDescent="0.3">
      <c r="A573">
        <v>2007</v>
      </c>
      <c r="B573" t="s">
        <v>20</v>
      </c>
      <c r="C573" t="s">
        <v>18</v>
      </c>
      <c r="D573">
        <v>4545</v>
      </c>
      <c r="E573">
        <v>311</v>
      </c>
      <c r="F573">
        <v>255</v>
      </c>
      <c r="G573">
        <v>4042</v>
      </c>
    </row>
    <row r="574" spans="1:7" x14ac:dyDescent="0.3">
      <c r="A574">
        <v>2007</v>
      </c>
      <c r="B574" t="s">
        <v>21</v>
      </c>
      <c r="C574" t="s">
        <v>8</v>
      </c>
      <c r="D574">
        <v>187439</v>
      </c>
      <c r="E574">
        <v>227</v>
      </c>
      <c r="F574">
        <v>256</v>
      </c>
      <c r="G574">
        <v>163210</v>
      </c>
    </row>
    <row r="575" spans="1:7" x14ac:dyDescent="0.3">
      <c r="A575">
        <v>2007</v>
      </c>
      <c r="B575" t="s">
        <v>21</v>
      </c>
      <c r="C575" t="s">
        <v>9</v>
      </c>
      <c r="D575">
        <v>148635</v>
      </c>
      <c r="E575">
        <v>306</v>
      </c>
      <c r="F575">
        <v>227</v>
      </c>
      <c r="G575">
        <v>168177</v>
      </c>
    </row>
    <row r="576" spans="1:7" x14ac:dyDescent="0.3">
      <c r="A576">
        <v>2007</v>
      </c>
      <c r="B576" t="s">
        <v>21</v>
      </c>
      <c r="C576" t="s">
        <v>10</v>
      </c>
      <c r="D576">
        <v>19881</v>
      </c>
      <c r="E576">
        <v>1158</v>
      </c>
      <c r="F576">
        <v>941</v>
      </c>
      <c r="G576">
        <v>17565</v>
      </c>
    </row>
    <row r="577" spans="1:7" x14ac:dyDescent="0.3">
      <c r="A577">
        <v>2007</v>
      </c>
      <c r="B577" t="s">
        <v>21</v>
      </c>
      <c r="C577" t="s">
        <v>11</v>
      </c>
      <c r="D577">
        <v>32494</v>
      </c>
      <c r="E577">
        <v>1172</v>
      </c>
      <c r="F577">
        <v>917</v>
      </c>
      <c r="G577">
        <v>36050</v>
      </c>
    </row>
    <row r="578" spans="1:7" x14ac:dyDescent="0.3">
      <c r="A578">
        <v>2007</v>
      </c>
      <c r="B578" t="s">
        <v>21</v>
      </c>
      <c r="C578" t="s">
        <v>12</v>
      </c>
      <c r="D578">
        <v>9131</v>
      </c>
      <c r="E578">
        <v>1854</v>
      </c>
      <c r="F578">
        <v>1435</v>
      </c>
      <c r="G578">
        <v>7110</v>
      </c>
    </row>
    <row r="579" spans="1:7" x14ac:dyDescent="0.3">
      <c r="A579">
        <v>2007</v>
      </c>
      <c r="B579" t="s">
        <v>21</v>
      </c>
      <c r="C579" t="s">
        <v>13</v>
      </c>
      <c r="D579">
        <v>14885</v>
      </c>
      <c r="E579">
        <v>1333</v>
      </c>
      <c r="F579">
        <v>1016</v>
      </c>
      <c r="G579">
        <v>12949</v>
      </c>
    </row>
    <row r="580" spans="1:7" x14ac:dyDescent="0.3">
      <c r="A580">
        <v>2007</v>
      </c>
      <c r="B580" t="s">
        <v>21</v>
      </c>
      <c r="C580" t="s">
        <v>14</v>
      </c>
      <c r="D580">
        <v>8449</v>
      </c>
      <c r="E580">
        <v>628</v>
      </c>
      <c r="F580">
        <v>502</v>
      </c>
      <c r="G580">
        <v>7777</v>
      </c>
    </row>
    <row r="581" spans="1:7" x14ac:dyDescent="0.3">
      <c r="A581">
        <v>2007</v>
      </c>
      <c r="B581" t="s">
        <v>21</v>
      </c>
      <c r="C581" t="s">
        <v>15</v>
      </c>
      <c r="D581">
        <v>12870</v>
      </c>
      <c r="E581">
        <v>880</v>
      </c>
      <c r="F581">
        <v>693</v>
      </c>
      <c r="G581">
        <v>12359</v>
      </c>
    </row>
    <row r="582" spans="1:7" x14ac:dyDescent="0.3">
      <c r="A582">
        <v>2007</v>
      </c>
      <c r="B582" t="s">
        <v>21</v>
      </c>
      <c r="C582" t="s">
        <v>16</v>
      </c>
      <c r="D582">
        <v>162</v>
      </c>
      <c r="E582">
        <v>1026</v>
      </c>
      <c r="F582">
        <v>860</v>
      </c>
      <c r="G582">
        <v>157</v>
      </c>
    </row>
    <row r="583" spans="1:7" x14ac:dyDescent="0.3">
      <c r="A583">
        <v>2007</v>
      </c>
      <c r="B583" t="s">
        <v>21</v>
      </c>
      <c r="C583" t="s">
        <v>17</v>
      </c>
      <c r="D583">
        <v>160706</v>
      </c>
      <c r="E583">
        <v>670</v>
      </c>
      <c r="F583">
        <v>547</v>
      </c>
      <c r="G583">
        <v>172509</v>
      </c>
    </row>
    <row r="584" spans="1:7" x14ac:dyDescent="0.3">
      <c r="A584">
        <v>2007</v>
      </c>
      <c r="B584" t="s">
        <v>21</v>
      </c>
      <c r="C584" t="s">
        <v>18</v>
      </c>
      <c r="D584">
        <v>3750</v>
      </c>
      <c r="E584">
        <v>319</v>
      </c>
      <c r="F584">
        <v>158</v>
      </c>
      <c r="G584">
        <v>3576</v>
      </c>
    </row>
    <row r="585" spans="1:7" x14ac:dyDescent="0.3">
      <c r="A585">
        <v>2007</v>
      </c>
      <c r="B585" t="s">
        <v>22</v>
      </c>
      <c r="C585" t="s">
        <v>8</v>
      </c>
      <c r="D585">
        <v>163947</v>
      </c>
      <c r="E585">
        <v>224</v>
      </c>
      <c r="F585">
        <v>133</v>
      </c>
      <c r="G585">
        <v>184534</v>
      </c>
    </row>
    <row r="586" spans="1:7" x14ac:dyDescent="0.3">
      <c r="A586">
        <v>2007</v>
      </c>
      <c r="B586" t="s">
        <v>22</v>
      </c>
      <c r="C586" t="s">
        <v>9</v>
      </c>
      <c r="D586">
        <v>130049</v>
      </c>
      <c r="E586">
        <v>291</v>
      </c>
      <c r="F586">
        <v>240</v>
      </c>
      <c r="G586">
        <v>131066</v>
      </c>
    </row>
    <row r="587" spans="1:7" x14ac:dyDescent="0.3">
      <c r="A587">
        <v>2007</v>
      </c>
      <c r="B587" t="s">
        <v>22</v>
      </c>
      <c r="C587" t="s">
        <v>10</v>
      </c>
      <c r="D587">
        <v>17413</v>
      </c>
      <c r="E587">
        <v>1134</v>
      </c>
      <c r="F587">
        <v>889</v>
      </c>
      <c r="G587">
        <v>19430</v>
      </c>
    </row>
    <row r="588" spans="1:7" x14ac:dyDescent="0.3">
      <c r="A588">
        <v>2007</v>
      </c>
      <c r="B588" t="s">
        <v>22</v>
      </c>
      <c r="C588" t="s">
        <v>11</v>
      </c>
      <c r="D588">
        <v>28279</v>
      </c>
      <c r="E588">
        <v>1106</v>
      </c>
      <c r="F588">
        <v>850</v>
      </c>
      <c r="G588">
        <v>23497</v>
      </c>
    </row>
    <row r="589" spans="1:7" x14ac:dyDescent="0.3">
      <c r="A589">
        <v>2007</v>
      </c>
      <c r="B589" t="s">
        <v>22</v>
      </c>
      <c r="C589" t="s">
        <v>12</v>
      </c>
      <c r="D589">
        <v>8027</v>
      </c>
      <c r="E589">
        <v>1631</v>
      </c>
      <c r="F589">
        <v>1228</v>
      </c>
      <c r="G589">
        <v>8408</v>
      </c>
    </row>
    <row r="590" spans="1:7" x14ac:dyDescent="0.3">
      <c r="A590">
        <v>2007</v>
      </c>
      <c r="B590" t="s">
        <v>22</v>
      </c>
      <c r="C590" t="s">
        <v>13</v>
      </c>
      <c r="D590">
        <v>13024</v>
      </c>
      <c r="E590">
        <v>1352</v>
      </c>
      <c r="F590">
        <v>1134</v>
      </c>
      <c r="G590">
        <v>9467</v>
      </c>
    </row>
    <row r="591" spans="1:7" x14ac:dyDescent="0.3">
      <c r="A591">
        <v>2007</v>
      </c>
      <c r="B591" t="s">
        <v>22</v>
      </c>
      <c r="C591" t="s">
        <v>14</v>
      </c>
      <c r="D591">
        <v>7370</v>
      </c>
      <c r="E591">
        <v>642</v>
      </c>
      <c r="F591">
        <v>515</v>
      </c>
      <c r="G591">
        <v>7486</v>
      </c>
    </row>
    <row r="592" spans="1:7" x14ac:dyDescent="0.3">
      <c r="A592">
        <v>2007</v>
      </c>
      <c r="B592" t="s">
        <v>22</v>
      </c>
      <c r="C592" t="s">
        <v>15</v>
      </c>
      <c r="D592">
        <v>11252</v>
      </c>
      <c r="E592">
        <v>913</v>
      </c>
      <c r="F592">
        <v>755</v>
      </c>
      <c r="G592">
        <v>12644</v>
      </c>
    </row>
    <row r="593" spans="1:7" x14ac:dyDescent="0.3">
      <c r="A593">
        <v>2007</v>
      </c>
      <c r="B593" t="s">
        <v>22</v>
      </c>
      <c r="C593" t="s">
        <v>16</v>
      </c>
      <c r="D593">
        <v>124</v>
      </c>
      <c r="E593">
        <v>1022</v>
      </c>
      <c r="F593">
        <v>809</v>
      </c>
      <c r="G593">
        <v>118</v>
      </c>
    </row>
    <row r="594" spans="1:7" x14ac:dyDescent="0.3">
      <c r="A594">
        <v>2007</v>
      </c>
      <c r="B594" t="s">
        <v>22</v>
      </c>
      <c r="C594" t="s">
        <v>17</v>
      </c>
      <c r="D594">
        <v>140597</v>
      </c>
      <c r="E594">
        <v>656</v>
      </c>
      <c r="F594">
        <v>548</v>
      </c>
      <c r="G594">
        <v>152832</v>
      </c>
    </row>
    <row r="595" spans="1:7" x14ac:dyDescent="0.3">
      <c r="A595">
        <v>2007</v>
      </c>
      <c r="B595" t="s">
        <v>22</v>
      </c>
      <c r="C595" t="s">
        <v>18</v>
      </c>
      <c r="D595">
        <v>3287</v>
      </c>
      <c r="E595">
        <v>321</v>
      </c>
      <c r="F595">
        <v>236</v>
      </c>
      <c r="G595">
        <v>3378</v>
      </c>
    </row>
    <row r="596" spans="1:7" x14ac:dyDescent="0.3">
      <c r="A596">
        <v>2007</v>
      </c>
      <c r="B596" t="s">
        <v>23</v>
      </c>
      <c r="C596" t="s">
        <v>8</v>
      </c>
      <c r="D596">
        <v>419961</v>
      </c>
      <c r="E596">
        <v>230</v>
      </c>
      <c r="F596">
        <v>255</v>
      </c>
      <c r="G596">
        <v>328776</v>
      </c>
    </row>
    <row r="597" spans="1:7" x14ac:dyDescent="0.3">
      <c r="A597">
        <v>2007</v>
      </c>
      <c r="B597" t="s">
        <v>23</v>
      </c>
      <c r="C597" t="s">
        <v>9</v>
      </c>
      <c r="D597">
        <v>333026</v>
      </c>
      <c r="E597">
        <v>324</v>
      </c>
      <c r="F597">
        <v>303</v>
      </c>
      <c r="G597">
        <v>362240</v>
      </c>
    </row>
    <row r="598" spans="1:7" x14ac:dyDescent="0.3">
      <c r="A598">
        <v>2007</v>
      </c>
      <c r="B598" t="s">
        <v>23</v>
      </c>
      <c r="C598" t="s">
        <v>10</v>
      </c>
      <c r="D598">
        <v>44608</v>
      </c>
      <c r="E598">
        <v>1107</v>
      </c>
      <c r="F598">
        <v>872</v>
      </c>
      <c r="G598">
        <v>46069</v>
      </c>
    </row>
    <row r="599" spans="1:7" x14ac:dyDescent="0.3">
      <c r="A599">
        <v>2007</v>
      </c>
      <c r="B599" t="s">
        <v>23</v>
      </c>
      <c r="C599" t="s">
        <v>11</v>
      </c>
      <c r="D599">
        <v>72479</v>
      </c>
      <c r="E599">
        <v>1127</v>
      </c>
      <c r="F599">
        <v>901</v>
      </c>
      <c r="G599">
        <v>86579</v>
      </c>
    </row>
    <row r="600" spans="1:7" x14ac:dyDescent="0.3">
      <c r="A600">
        <v>2007</v>
      </c>
      <c r="B600" t="s">
        <v>23</v>
      </c>
      <c r="C600" t="s">
        <v>12</v>
      </c>
      <c r="D600">
        <v>20476</v>
      </c>
      <c r="E600">
        <v>1750</v>
      </c>
      <c r="F600">
        <v>1331</v>
      </c>
      <c r="G600">
        <v>21364</v>
      </c>
    </row>
    <row r="601" spans="1:7" x14ac:dyDescent="0.3">
      <c r="A601">
        <v>2007</v>
      </c>
      <c r="B601" t="s">
        <v>23</v>
      </c>
      <c r="C601" t="s">
        <v>13</v>
      </c>
      <c r="D601">
        <v>33337</v>
      </c>
      <c r="E601">
        <v>1307</v>
      </c>
      <c r="F601">
        <v>1012</v>
      </c>
      <c r="G601">
        <v>32296</v>
      </c>
    </row>
    <row r="602" spans="1:7" x14ac:dyDescent="0.3">
      <c r="A602">
        <v>2007</v>
      </c>
      <c r="B602" t="s">
        <v>23</v>
      </c>
      <c r="C602" t="s">
        <v>14</v>
      </c>
      <c r="D602">
        <v>18848</v>
      </c>
      <c r="E602">
        <v>666</v>
      </c>
      <c r="F602">
        <v>600</v>
      </c>
      <c r="G602">
        <v>18086</v>
      </c>
    </row>
    <row r="603" spans="1:7" x14ac:dyDescent="0.3">
      <c r="A603">
        <v>2007</v>
      </c>
      <c r="B603" t="s">
        <v>23</v>
      </c>
      <c r="C603" t="s">
        <v>15</v>
      </c>
      <c r="D603">
        <v>28756</v>
      </c>
      <c r="E603">
        <v>949</v>
      </c>
      <c r="F603">
        <v>751</v>
      </c>
      <c r="G603">
        <v>26968</v>
      </c>
    </row>
    <row r="604" spans="1:7" x14ac:dyDescent="0.3">
      <c r="A604">
        <v>2007</v>
      </c>
      <c r="B604" t="s">
        <v>23</v>
      </c>
      <c r="C604" t="s">
        <v>16</v>
      </c>
      <c r="D604">
        <v>413</v>
      </c>
      <c r="E604">
        <v>1021</v>
      </c>
      <c r="F604">
        <v>744</v>
      </c>
      <c r="G604">
        <v>404</v>
      </c>
    </row>
    <row r="605" spans="1:7" x14ac:dyDescent="0.3">
      <c r="A605">
        <v>2007</v>
      </c>
      <c r="B605" t="s">
        <v>23</v>
      </c>
      <c r="C605" t="s">
        <v>17</v>
      </c>
      <c r="D605">
        <v>360073</v>
      </c>
      <c r="E605">
        <v>647</v>
      </c>
      <c r="F605">
        <v>503</v>
      </c>
      <c r="G605">
        <v>346223</v>
      </c>
    </row>
    <row r="606" spans="1:7" x14ac:dyDescent="0.3">
      <c r="A606">
        <v>2007</v>
      </c>
      <c r="B606" t="s">
        <v>23</v>
      </c>
      <c r="C606" t="s">
        <v>18</v>
      </c>
      <c r="D606">
        <v>8415</v>
      </c>
      <c r="E606">
        <v>322</v>
      </c>
      <c r="F606">
        <v>239</v>
      </c>
      <c r="G606">
        <v>8686</v>
      </c>
    </row>
    <row r="607" spans="1:7" x14ac:dyDescent="0.3">
      <c r="A607">
        <v>2007</v>
      </c>
      <c r="B607" t="s">
        <v>24</v>
      </c>
      <c r="C607" t="s">
        <v>8</v>
      </c>
      <c r="D607">
        <v>147696</v>
      </c>
      <c r="E607">
        <v>241</v>
      </c>
      <c r="F607">
        <v>271</v>
      </c>
      <c r="G607">
        <v>151962</v>
      </c>
    </row>
    <row r="608" spans="1:7" x14ac:dyDescent="0.3">
      <c r="A608">
        <v>2007</v>
      </c>
      <c r="B608" t="s">
        <v>24</v>
      </c>
      <c r="C608" t="s">
        <v>9</v>
      </c>
      <c r="D608">
        <v>117139</v>
      </c>
      <c r="E608">
        <v>309</v>
      </c>
      <c r="F608">
        <v>164</v>
      </c>
      <c r="G608">
        <v>137486</v>
      </c>
    </row>
    <row r="609" spans="1:7" x14ac:dyDescent="0.3">
      <c r="A609">
        <v>2007</v>
      </c>
      <c r="B609" t="s">
        <v>24</v>
      </c>
      <c r="C609" t="s">
        <v>10</v>
      </c>
      <c r="D609">
        <v>15679</v>
      </c>
      <c r="E609">
        <v>1146</v>
      </c>
      <c r="F609">
        <v>878</v>
      </c>
      <c r="G609">
        <v>16463</v>
      </c>
    </row>
    <row r="610" spans="1:7" x14ac:dyDescent="0.3">
      <c r="A610">
        <v>2007</v>
      </c>
      <c r="B610" t="s">
        <v>24</v>
      </c>
      <c r="C610" t="s">
        <v>11</v>
      </c>
      <c r="D610">
        <v>25417</v>
      </c>
      <c r="E610">
        <v>1146</v>
      </c>
      <c r="F610">
        <v>888</v>
      </c>
      <c r="G610">
        <v>20792</v>
      </c>
    </row>
    <row r="611" spans="1:7" x14ac:dyDescent="0.3">
      <c r="A611">
        <v>2007</v>
      </c>
      <c r="B611" t="s">
        <v>24</v>
      </c>
      <c r="C611" t="s">
        <v>12</v>
      </c>
      <c r="D611">
        <v>7180</v>
      </c>
      <c r="E611">
        <v>1744</v>
      </c>
      <c r="F611">
        <v>1375</v>
      </c>
      <c r="G611">
        <v>8073</v>
      </c>
    </row>
    <row r="612" spans="1:7" x14ac:dyDescent="0.3">
      <c r="A612">
        <v>2007</v>
      </c>
      <c r="B612" t="s">
        <v>24</v>
      </c>
      <c r="C612" t="s">
        <v>13</v>
      </c>
      <c r="D612">
        <v>11772</v>
      </c>
      <c r="E612">
        <v>1325</v>
      </c>
      <c r="F612">
        <v>1080</v>
      </c>
      <c r="G612">
        <v>11235</v>
      </c>
    </row>
    <row r="613" spans="1:7" x14ac:dyDescent="0.3">
      <c r="A613">
        <v>2007</v>
      </c>
      <c r="B613" t="s">
        <v>24</v>
      </c>
      <c r="C613" t="s">
        <v>14</v>
      </c>
      <c r="D613">
        <v>6676</v>
      </c>
      <c r="E613">
        <v>596</v>
      </c>
      <c r="F613">
        <v>504</v>
      </c>
      <c r="G613">
        <v>7483</v>
      </c>
    </row>
    <row r="614" spans="1:7" x14ac:dyDescent="0.3">
      <c r="A614">
        <v>2007</v>
      </c>
      <c r="B614" t="s">
        <v>24</v>
      </c>
      <c r="C614" t="s">
        <v>15</v>
      </c>
      <c r="D614">
        <v>10129</v>
      </c>
      <c r="E614">
        <v>905</v>
      </c>
      <c r="F614">
        <v>700</v>
      </c>
      <c r="G614">
        <v>9877</v>
      </c>
    </row>
    <row r="615" spans="1:7" x14ac:dyDescent="0.3">
      <c r="A615">
        <v>2007</v>
      </c>
      <c r="B615" t="s">
        <v>24</v>
      </c>
      <c r="C615" t="s">
        <v>16</v>
      </c>
      <c r="D615">
        <v>116</v>
      </c>
      <c r="E615">
        <v>1074</v>
      </c>
      <c r="F615">
        <v>790</v>
      </c>
      <c r="G615">
        <v>105</v>
      </c>
    </row>
    <row r="616" spans="1:7" x14ac:dyDescent="0.3">
      <c r="A616">
        <v>2007</v>
      </c>
      <c r="B616" t="s">
        <v>24</v>
      </c>
      <c r="C616" t="s">
        <v>17</v>
      </c>
      <c r="D616">
        <v>126642</v>
      </c>
      <c r="E616">
        <v>661</v>
      </c>
      <c r="F616">
        <v>489</v>
      </c>
      <c r="G616">
        <v>115915</v>
      </c>
    </row>
    <row r="617" spans="1:7" x14ac:dyDescent="0.3">
      <c r="A617">
        <v>2007</v>
      </c>
      <c r="B617" t="s">
        <v>24</v>
      </c>
      <c r="C617" t="s">
        <v>18</v>
      </c>
      <c r="D617">
        <v>2954</v>
      </c>
      <c r="E617">
        <v>330</v>
      </c>
      <c r="F617">
        <v>364</v>
      </c>
      <c r="G617">
        <v>2988</v>
      </c>
    </row>
    <row r="618" spans="1:7" x14ac:dyDescent="0.3">
      <c r="A618">
        <v>2008</v>
      </c>
      <c r="B618" t="s">
        <v>7</v>
      </c>
      <c r="C618" t="s">
        <v>8</v>
      </c>
      <c r="D618">
        <v>209960</v>
      </c>
      <c r="E618">
        <v>239</v>
      </c>
      <c r="F618">
        <v>115</v>
      </c>
      <c r="G618">
        <v>224668</v>
      </c>
    </row>
    <row r="619" spans="1:7" x14ac:dyDescent="0.3">
      <c r="A619">
        <v>2008</v>
      </c>
      <c r="B619" t="s">
        <v>7</v>
      </c>
      <c r="C619" t="s">
        <v>9</v>
      </c>
      <c r="D619">
        <v>161743</v>
      </c>
      <c r="E619">
        <v>324</v>
      </c>
      <c r="F619">
        <v>303</v>
      </c>
      <c r="G619">
        <v>154759</v>
      </c>
    </row>
    <row r="620" spans="1:7" x14ac:dyDescent="0.3">
      <c r="A620">
        <v>2008</v>
      </c>
      <c r="B620" t="s">
        <v>7</v>
      </c>
      <c r="C620" t="s">
        <v>10</v>
      </c>
      <c r="D620">
        <v>20581</v>
      </c>
      <c r="E620">
        <v>1139</v>
      </c>
      <c r="F620">
        <v>891</v>
      </c>
      <c r="G620">
        <v>21235</v>
      </c>
    </row>
    <row r="621" spans="1:7" x14ac:dyDescent="0.3">
      <c r="A621">
        <v>2008</v>
      </c>
      <c r="B621" t="s">
        <v>7</v>
      </c>
      <c r="C621" t="s">
        <v>11</v>
      </c>
      <c r="D621">
        <v>33768</v>
      </c>
      <c r="E621">
        <v>1140</v>
      </c>
      <c r="F621">
        <v>951</v>
      </c>
      <c r="G621">
        <v>36373</v>
      </c>
    </row>
    <row r="622" spans="1:7" x14ac:dyDescent="0.3">
      <c r="A622">
        <v>2008</v>
      </c>
      <c r="B622" t="s">
        <v>7</v>
      </c>
      <c r="C622" t="s">
        <v>12</v>
      </c>
      <c r="D622">
        <v>9341</v>
      </c>
      <c r="E622">
        <v>1765</v>
      </c>
      <c r="F622">
        <v>1436</v>
      </c>
      <c r="G622">
        <v>9851</v>
      </c>
    </row>
    <row r="623" spans="1:7" x14ac:dyDescent="0.3">
      <c r="A623">
        <v>2008</v>
      </c>
      <c r="B623" t="s">
        <v>7</v>
      </c>
      <c r="C623" t="s">
        <v>13</v>
      </c>
      <c r="D623">
        <v>16261</v>
      </c>
      <c r="E623">
        <v>1352</v>
      </c>
      <c r="F623">
        <v>1110</v>
      </c>
      <c r="G623">
        <v>17811</v>
      </c>
    </row>
    <row r="624" spans="1:7" x14ac:dyDescent="0.3">
      <c r="A624">
        <v>2008</v>
      </c>
      <c r="B624" t="s">
        <v>7</v>
      </c>
      <c r="C624" t="s">
        <v>14</v>
      </c>
      <c r="D624">
        <v>8530</v>
      </c>
      <c r="E624">
        <v>668</v>
      </c>
      <c r="F624">
        <v>510</v>
      </c>
      <c r="G624">
        <v>8978</v>
      </c>
    </row>
    <row r="625" spans="1:7" x14ac:dyDescent="0.3">
      <c r="A625">
        <v>2008</v>
      </c>
      <c r="B625" t="s">
        <v>7</v>
      </c>
      <c r="C625" t="s">
        <v>15</v>
      </c>
      <c r="D625">
        <v>14140</v>
      </c>
      <c r="E625">
        <v>941</v>
      </c>
      <c r="F625">
        <v>659</v>
      </c>
      <c r="G625">
        <v>12608</v>
      </c>
    </row>
    <row r="626" spans="1:7" x14ac:dyDescent="0.3">
      <c r="A626">
        <v>2008</v>
      </c>
      <c r="B626" t="s">
        <v>7</v>
      </c>
      <c r="C626" t="s">
        <v>16</v>
      </c>
      <c r="D626">
        <v>197</v>
      </c>
      <c r="E626">
        <v>1046</v>
      </c>
      <c r="F626">
        <v>853</v>
      </c>
      <c r="G626">
        <v>195</v>
      </c>
    </row>
    <row r="627" spans="1:7" x14ac:dyDescent="0.3">
      <c r="A627">
        <v>2008</v>
      </c>
      <c r="B627" t="s">
        <v>7</v>
      </c>
      <c r="C627" t="s">
        <v>17</v>
      </c>
      <c r="D627">
        <v>176593</v>
      </c>
      <c r="E627">
        <v>716</v>
      </c>
      <c r="F627">
        <v>605</v>
      </c>
      <c r="G627">
        <v>186125</v>
      </c>
    </row>
    <row r="628" spans="1:7" x14ac:dyDescent="0.3">
      <c r="A628">
        <v>2008</v>
      </c>
      <c r="B628" t="s">
        <v>7</v>
      </c>
      <c r="C628" t="s">
        <v>18</v>
      </c>
      <c r="D628">
        <v>4193</v>
      </c>
      <c r="E628">
        <v>337</v>
      </c>
      <c r="F628">
        <v>254</v>
      </c>
      <c r="G628">
        <v>4331</v>
      </c>
    </row>
    <row r="629" spans="1:7" x14ac:dyDescent="0.3">
      <c r="A629">
        <v>2008</v>
      </c>
      <c r="B629" t="s">
        <v>19</v>
      </c>
      <c r="C629" t="s">
        <v>8</v>
      </c>
      <c r="D629">
        <v>151406</v>
      </c>
      <c r="E629">
        <v>248</v>
      </c>
      <c r="F629">
        <v>95</v>
      </c>
      <c r="G629">
        <v>139038</v>
      </c>
    </row>
    <row r="630" spans="1:7" x14ac:dyDescent="0.3">
      <c r="A630">
        <v>2008</v>
      </c>
      <c r="B630" t="s">
        <v>19</v>
      </c>
      <c r="C630" t="s">
        <v>9</v>
      </c>
      <c r="D630">
        <v>116622</v>
      </c>
      <c r="E630">
        <v>319</v>
      </c>
      <c r="F630">
        <v>174</v>
      </c>
      <c r="G630">
        <v>119389</v>
      </c>
    </row>
    <row r="631" spans="1:7" x14ac:dyDescent="0.3">
      <c r="A631">
        <v>2008</v>
      </c>
      <c r="B631" t="s">
        <v>19</v>
      </c>
      <c r="C631" t="s">
        <v>10</v>
      </c>
      <c r="D631">
        <v>14807</v>
      </c>
      <c r="E631">
        <v>1159</v>
      </c>
      <c r="F631">
        <v>958</v>
      </c>
      <c r="G631">
        <v>15959</v>
      </c>
    </row>
    <row r="632" spans="1:7" x14ac:dyDescent="0.3">
      <c r="A632">
        <v>2008</v>
      </c>
      <c r="B632" t="s">
        <v>19</v>
      </c>
      <c r="C632" t="s">
        <v>11</v>
      </c>
      <c r="D632">
        <v>24393</v>
      </c>
      <c r="E632">
        <v>1187</v>
      </c>
      <c r="F632">
        <v>870</v>
      </c>
      <c r="G632">
        <v>25209</v>
      </c>
    </row>
    <row r="633" spans="1:7" x14ac:dyDescent="0.3">
      <c r="A633">
        <v>2008</v>
      </c>
      <c r="B633" t="s">
        <v>19</v>
      </c>
      <c r="C633" t="s">
        <v>12</v>
      </c>
      <c r="D633">
        <v>6797</v>
      </c>
      <c r="E633">
        <v>1863</v>
      </c>
      <c r="F633">
        <v>1500</v>
      </c>
      <c r="G633">
        <v>7406</v>
      </c>
    </row>
    <row r="634" spans="1:7" x14ac:dyDescent="0.3">
      <c r="A634">
        <v>2008</v>
      </c>
      <c r="B634" t="s">
        <v>19</v>
      </c>
      <c r="C634" t="s">
        <v>13</v>
      </c>
      <c r="D634">
        <v>11651</v>
      </c>
      <c r="E634">
        <v>1392</v>
      </c>
      <c r="F634">
        <v>1192</v>
      </c>
      <c r="G634">
        <v>12856</v>
      </c>
    </row>
    <row r="635" spans="1:7" x14ac:dyDescent="0.3">
      <c r="A635">
        <v>2008</v>
      </c>
      <c r="B635" t="s">
        <v>19</v>
      </c>
      <c r="C635" t="s">
        <v>14</v>
      </c>
      <c r="D635">
        <v>6152</v>
      </c>
      <c r="E635">
        <v>667</v>
      </c>
      <c r="F635">
        <v>547</v>
      </c>
      <c r="G635">
        <v>5813</v>
      </c>
    </row>
    <row r="636" spans="1:7" x14ac:dyDescent="0.3">
      <c r="A636">
        <v>2008</v>
      </c>
      <c r="B636" t="s">
        <v>19</v>
      </c>
      <c r="C636" t="s">
        <v>15</v>
      </c>
      <c r="D636">
        <v>10181</v>
      </c>
      <c r="E636">
        <v>981</v>
      </c>
      <c r="F636">
        <v>713</v>
      </c>
      <c r="G636">
        <v>9913</v>
      </c>
    </row>
    <row r="637" spans="1:7" x14ac:dyDescent="0.3">
      <c r="A637">
        <v>2008</v>
      </c>
      <c r="B637" t="s">
        <v>19</v>
      </c>
      <c r="C637" t="s">
        <v>16</v>
      </c>
      <c r="D637">
        <v>128</v>
      </c>
      <c r="E637">
        <v>1047</v>
      </c>
      <c r="F637">
        <v>959</v>
      </c>
      <c r="G637">
        <v>107</v>
      </c>
    </row>
    <row r="638" spans="1:7" x14ac:dyDescent="0.3">
      <c r="A638">
        <v>2008</v>
      </c>
      <c r="B638" t="s">
        <v>19</v>
      </c>
      <c r="C638" t="s">
        <v>17</v>
      </c>
      <c r="D638">
        <v>127316</v>
      </c>
      <c r="E638">
        <v>694</v>
      </c>
      <c r="F638">
        <v>496</v>
      </c>
      <c r="G638">
        <v>129711</v>
      </c>
    </row>
    <row r="639" spans="1:7" x14ac:dyDescent="0.3">
      <c r="A639">
        <v>2008</v>
      </c>
      <c r="B639" t="s">
        <v>19</v>
      </c>
      <c r="C639" t="s">
        <v>18</v>
      </c>
      <c r="D639">
        <v>3033</v>
      </c>
      <c r="E639">
        <v>328</v>
      </c>
      <c r="F639">
        <v>244</v>
      </c>
      <c r="G639">
        <v>2494</v>
      </c>
    </row>
    <row r="640" spans="1:7" x14ac:dyDescent="0.3">
      <c r="A640">
        <v>2008</v>
      </c>
      <c r="B640" t="s">
        <v>20</v>
      </c>
      <c r="C640" t="s">
        <v>8</v>
      </c>
      <c r="D640">
        <v>238976</v>
      </c>
      <c r="E640">
        <v>228</v>
      </c>
      <c r="F640">
        <v>70</v>
      </c>
      <c r="G640">
        <v>238968</v>
      </c>
    </row>
    <row r="641" spans="1:7" x14ac:dyDescent="0.3">
      <c r="A641">
        <v>2008</v>
      </c>
      <c r="B641" t="s">
        <v>20</v>
      </c>
      <c r="C641" t="s">
        <v>9</v>
      </c>
      <c r="D641">
        <v>184090</v>
      </c>
      <c r="E641">
        <v>324</v>
      </c>
      <c r="F641">
        <v>307</v>
      </c>
      <c r="G641">
        <v>185215</v>
      </c>
    </row>
    <row r="642" spans="1:7" x14ac:dyDescent="0.3">
      <c r="A642">
        <v>2008</v>
      </c>
      <c r="B642" t="s">
        <v>20</v>
      </c>
      <c r="C642" t="s">
        <v>10</v>
      </c>
      <c r="D642">
        <v>23424</v>
      </c>
      <c r="E642">
        <v>1164</v>
      </c>
      <c r="F642">
        <v>942</v>
      </c>
      <c r="G642">
        <v>25807</v>
      </c>
    </row>
    <row r="643" spans="1:7" x14ac:dyDescent="0.3">
      <c r="A643">
        <v>2008</v>
      </c>
      <c r="B643" t="s">
        <v>20</v>
      </c>
      <c r="C643" t="s">
        <v>11</v>
      </c>
      <c r="D643">
        <v>38472</v>
      </c>
      <c r="E643">
        <v>1044</v>
      </c>
      <c r="F643">
        <v>792</v>
      </c>
      <c r="G643">
        <v>34324</v>
      </c>
    </row>
    <row r="644" spans="1:7" x14ac:dyDescent="0.3">
      <c r="A644">
        <v>2008</v>
      </c>
      <c r="B644" t="s">
        <v>20</v>
      </c>
      <c r="C644" t="s">
        <v>12</v>
      </c>
      <c r="D644">
        <v>10656</v>
      </c>
      <c r="E644">
        <v>1873</v>
      </c>
      <c r="F644">
        <v>1488</v>
      </c>
      <c r="G644">
        <v>11595</v>
      </c>
    </row>
    <row r="645" spans="1:7" x14ac:dyDescent="0.3">
      <c r="A645">
        <v>2008</v>
      </c>
      <c r="B645" t="s">
        <v>20</v>
      </c>
      <c r="C645" t="s">
        <v>13</v>
      </c>
      <c r="D645">
        <v>18365</v>
      </c>
      <c r="E645">
        <v>1388</v>
      </c>
      <c r="F645">
        <v>1149</v>
      </c>
      <c r="G645">
        <v>18025</v>
      </c>
    </row>
    <row r="646" spans="1:7" x14ac:dyDescent="0.3">
      <c r="A646">
        <v>2008</v>
      </c>
      <c r="B646" t="s">
        <v>20</v>
      </c>
      <c r="C646" t="s">
        <v>14</v>
      </c>
      <c r="D646">
        <v>9703</v>
      </c>
      <c r="E646">
        <v>649</v>
      </c>
      <c r="F646">
        <v>503</v>
      </c>
      <c r="G646">
        <v>9844</v>
      </c>
    </row>
    <row r="647" spans="1:7" x14ac:dyDescent="0.3">
      <c r="A647">
        <v>2008</v>
      </c>
      <c r="B647" t="s">
        <v>20</v>
      </c>
      <c r="C647" t="s">
        <v>15</v>
      </c>
      <c r="D647">
        <v>16092</v>
      </c>
      <c r="E647">
        <v>907</v>
      </c>
      <c r="F647">
        <v>695</v>
      </c>
      <c r="G647">
        <v>18039</v>
      </c>
    </row>
    <row r="648" spans="1:7" x14ac:dyDescent="0.3">
      <c r="A648">
        <v>2008</v>
      </c>
      <c r="B648" t="s">
        <v>20</v>
      </c>
      <c r="C648" t="s">
        <v>16</v>
      </c>
      <c r="D648">
        <v>231</v>
      </c>
      <c r="E648">
        <v>1080</v>
      </c>
      <c r="F648">
        <v>776</v>
      </c>
      <c r="G648">
        <v>234</v>
      </c>
    </row>
    <row r="649" spans="1:7" x14ac:dyDescent="0.3">
      <c r="A649">
        <v>2008</v>
      </c>
      <c r="B649" t="s">
        <v>20</v>
      </c>
      <c r="C649" t="s">
        <v>17</v>
      </c>
      <c r="D649">
        <v>200991</v>
      </c>
      <c r="E649">
        <v>706</v>
      </c>
      <c r="F649">
        <v>631</v>
      </c>
      <c r="G649">
        <v>225611</v>
      </c>
    </row>
    <row r="650" spans="1:7" x14ac:dyDescent="0.3">
      <c r="A650">
        <v>2008</v>
      </c>
      <c r="B650" t="s">
        <v>20</v>
      </c>
      <c r="C650" t="s">
        <v>18</v>
      </c>
      <c r="D650">
        <v>4788</v>
      </c>
      <c r="E650">
        <v>339</v>
      </c>
      <c r="F650">
        <v>206</v>
      </c>
      <c r="G650">
        <v>4495</v>
      </c>
    </row>
    <row r="651" spans="1:7" x14ac:dyDescent="0.3">
      <c r="A651">
        <v>2008</v>
      </c>
      <c r="B651" t="s">
        <v>21</v>
      </c>
      <c r="C651" t="s">
        <v>8</v>
      </c>
      <c r="D651">
        <v>196809</v>
      </c>
      <c r="E651">
        <v>241</v>
      </c>
      <c r="F651">
        <v>218</v>
      </c>
      <c r="G651">
        <v>197337</v>
      </c>
    </row>
    <row r="652" spans="1:7" x14ac:dyDescent="0.3">
      <c r="A652">
        <v>2008</v>
      </c>
      <c r="B652" t="s">
        <v>21</v>
      </c>
      <c r="C652" t="s">
        <v>9</v>
      </c>
      <c r="D652">
        <v>151621</v>
      </c>
      <c r="E652">
        <v>331</v>
      </c>
      <c r="F652">
        <v>191</v>
      </c>
      <c r="G652">
        <v>134070</v>
      </c>
    </row>
    <row r="653" spans="1:7" x14ac:dyDescent="0.3">
      <c r="A653">
        <v>2008</v>
      </c>
      <c r="B653" t="s">
        <v>21</v>
      </c>
      <c r="C653" t="s">
        <v>10</v>
      </c>
      <c r="D653">
        <v>19318</v>
      </c>
      <c r="E653">
        <v>1130</v>
      </c>
      <c r="F653">
        <v>899</v>
      </c>
      <c r="G653">
        <v>18512</v>
      </c>
    </row>
    <row r="654" spans="1:7" x14ac:dyDescent="0.3">
      <c r="A654">
        <v>2008</v>
      </c>
      <c r="B654" t="s">
        <v>21</v>
      </c>
      <c r="C654" t="s">
        <v>11</v>
      </c>
      <c r="D654">
        <v>31766</v>
      </c>
      <c r="E654">
        <v>1205</v>
      </c>
      <c r="F654">
        <v>966</v>
      </c>
      <c r="G654">
        <v>31690</v>
      </c>
    </row>
    <row r="655" spans="1:7" x14ac:dyDescent="0.3">
      <c r="A655">
        <v>2008</v>
      </c>
      <c r="B655" t="s">
        <v>21</v>
      </c>
      <c r="C655" t="s">
        <v>12</v>
      </c>
      <c r="D655">
        <v>8860</v>
      </c>
      <c r="E655">
        <v>1879</v>
      </c>
      <c r="F655">
        <v>1489</v>
      </c>
      <c r="G655">
        <v>9081</v>
      </c>
    </row>
    <row r="656" spans="1:7" x14ac:dyDescent="0.3">
      <c r="A656">
        <v>2008</v>
      </c>
      <c r="B656" t="s">
        <v>21</v>
      </c>
      <c r="C656" t="s">
        <v>13</v>
      </c>
      <c r="D656">
        <v>15142</v>
      </c>
      <c r="E656">
        <v>1336</v>
      </c>
      <c r="F656">
        <v>1064</v>
      </c>
      <c r="G656">
        <v>16807</v>
      </c>
    </row>
    <row r="657" spans="1:7" x14ac:dyDescent="0.3">
      <c r="A657">
        <v>2008</v>
      </c>
      <c r="B657" t="s">
        <v>21</v>
      </c>
      <c r="C657" t="s">
        <v>14</v>
      </c>
      <c r="D657">
        <v>8002</v>
      </c>
      <c r="E657">
        <v>657</v>
      </c>
      <c r="F657">
        <v>452</v>
      </c>
      <c r="G657">
        <v>8829</v>
      </c>
    </row>
    <row r="658" spans="1:7" x14ac:dyDescent="0.3">
      <c r="A658">
        <v>2008</v>
      </c>
      <c r="B658" t="s">
        <v>21</v>
      </c>
      <c r="C658" t="s">
        <v>15</v>
      </c>
      <c r="D658">
        <v>13259</v>
      </c>
      <c r="E658">
        <v>953</v>
      </c>
      <c r="F658">
        <v>752</v>
      </c>
      <c r="G658">
        <v>12700</v>
      </c>
    </row>
    <row r="659" spans="1:7" x14ac:dyDescent="0.3">
      <c r="A659">
        <v>2008</v>
      </c>
      <c r="B659" t="s">
        <v>21</v>
      </c>
      <c r="C659" t="s">
        <v>16</v>
      </c>
      <c r="D659">
        <v>199</v>
      </c>
      <c r="E659">
        <v>1058</v>
      </c>
      <c r="F659">
        <v>803</v>
      </c>
      <c r="G659">
        <v>236</v>
      </c>
    </row>
    <row r="660" spans="1:7" x14ac:dyDescent="0.3">
      <c r="A660">
        <v>2008</v>
      </c>
      <c r="B660" t="s">
        <v>21</v>
      </c>
      <c r="C660" t="s">
        <v>17</v>
      </c>
      <c r="D660">
        <v>165514</v>
      </c>
      <c r="E660">
        <v>706</v>
      </c>
      <c r="F660">
        <v>451</v>
      </c>
      <c r="G660">
        <v>156982</v>
      </c>
    </row>
    <row r="661" spans="1:7" x14ac:dyDescent="0.3">
      <c r="A661">
        <v>2008</v>
      </c>
      <c r="B661" t="s">
        <v>21</v>
      </c>
      <c r="C661" t="s">
        <v>18</v>
      </c>
      <c r="D661">
        <v>3922</v>
      </c>
      <c r="E661">
        <v>344</v>
      </c>
      <c r="F661">
        <v>209</v>
      </c>
      <c r="G661">
        <v>3862</v>
      </c>
    </row>
    <row r="662" spans="1:7" x14ac:dyDescent="0.3">
      <c r="A662">
        <v>2008</v>
      </c>
      <c r="B662" t="s">
        <v>22</v>
      </c>
      <c r="C662" t="s">
        <v>8</v>
      </c>
      <c r="D662">
        <v>172189</v>
      </c>
      <c r="E662">
        <v>257</v>
      </c>
      <c r="F662">
        <v>326</v>
      </c>
      <c r="G662">
        <v>172546</v>
      </c>
    </row>
    <row r="663" spans="1:7" x14ac:dyDescent="0.3">
      <c r="A663">
        <v>2008</v>
      </c>
      <c r="B663" t="s">
        <v>22</v>
      </c>
      <c r="C663" t="s">
        <v>9</v>
      </c>
      <c r="D663">
        <v>132643</v>
      </c>
      <c r="E663">
        <v>351</v>
      </c>
      <c r="F663">
        <v>272</v>
      </c>
      <c r="G663">
        <v>132790</v>
      </c>
    </row>
    <row r="664" spans="1:7" x14ac:dyDescent="0.3">
      <c r="A664">
        <v>2008</v>
      </c>
      <c r="B664" t="s">
        <v>22</v>
      </c>
      <c r="C664" t="s">
        <v>10</v>
      </c>
      <c r="D664">
        <v>16870</v>
      </c>
      <c r="E664">
        <v>1145</v>
      </c>
      <c r="F664">
        <v>968</v>
      </c>
      <c r="G664">
        <v>16065</v>
      </c>
    </row>
    <row r="665" spans="1:7" x14ac:dyDescent="0.3">
      <c r="A665">
        <v>2008</v>
      </c>
      <c r="B665" t="s">
        <v>22</v>
      </c>
      <c r="C665" t="s">
        <v>11</v>
      </c>
      <c r="D665">
        <v>27720</v>
      </c>
      <c r="E665">
        <v>1200</v>
      </c>
      <c r="F665">
        <v>1011</v>
      </c>
      <c r="G665">
        <v>21958</v>
      </c>
    </row>
    <row r="666" spans="1:7" x14ac:dyDescent="0.3">
      <c r="A666">
        <v>2008</v>
      </c>
      <c r="B666" t="s">
        <v>22</v>
      </c>
      <c r="C666" t="s">
        <v>12</v>
      </c>
      <c r="D666">
        <v>7671</v>
      </c>
      <c r="E666">
        <v>1797</v>
      </c>
      <c r="F666">
        <v>1302</v>
      </c>
      <c r="G666">
        <v>7173</v>
      </c>
    </row>
    <row r="667" spans="1:7" x14ac:dyDescent="0.3">
      <c r="A667">
        <v>2008</v>
      </c>
      <c r="B667" t="s">
        <v>22</v>
      </c>
      <c r="C667" t="s">
        <v>13</v>
      </c>
      <c r="D667">
        <v>13305</v>
      </c>
      <c r="E667">
        <v>1412</v>
      </c>
      <c r="F667">
        <v>1119</v>
      </c>
      <c r="G667">
        <v>14782</v>
      </c>
    </row>
    <row r="668" spans="1:7" x14ac:dyDescent="0.3">
      <c r="A668">
        <v>2008</v>
      </c>
      <c r="B668" t="s">
        <v>22</v>
      </c>
      <c r="C668" t="s">
        <v>14</v>
      </c>
      <c r="D668">
        <v>6973</v>
      </c>
      <c r="E668">
        <v>643</v>
      </c>
      <c r="F668">
        <v>515</v>
      </c>
      <c r="G668">
        <v>8382</v>
      </c>
    </row>
    <row r="669" spans="1:7" x14ac:dyDescent="0.3">
      <c r="A669">
        <v>2008</v>
      </c>
      <c r="B669" t="s">
        <v>22</v>
      </c>
      <c r="C669" t="s">
        <v>15</v>
      </c>
      <c r="D669">
        <v>11583</v>
      </c>
      <c r="E669">
        <v>940</v>
      </c>
      <c r="F669">
        <v>739</v>
      </c>
      <c r="G669">
        <v>11304</v>
      </c>
    </row>
    <row r="670" spans="1:7" x14ac:dyDescent="0.3">
      <c r="A670">
        <v>2008</v>
      </c>
      <c r="B670" t="s">
        <v>22</v>
      </c>
      <c r="C670" t="s">
        <v>16</v>
      </c>
      <c r="D670">
        <v>192</v>
      </c>
      <c r="E670">
        <v>1115</v>
      </c>
      <c r="F670">
        <v>868</v>
      </c>
      <c r="G670">
        <v>201</v>
      </c>
    </row>
    <row r="671" spans="1:7" x14ac:dyDescent="0.3">
      <c r="A671">
        <v>2008</v>
      </c>
      <c r="B671" t="s">
        <v>22</v>
      </c>
      <c r="C671" t="s">
        <v>17</v>
      </c>
      <c r="D671">
        <v>144823</v>
      </c>
      <c r="E671">
        <v>687</v>
      </c>
      <c r="F671">
        <v>599</v>
      </c>
      <c r="G671">
        <v>127220</v>
      </c>
    </row>
    <row r="672" spans="1:7" x14ac:dyDescent="0.3">
      <c r="A672">
        <v>2008</v>
      </c>
      <c r="B672" t="s">
        <v>22</v>
      </c>
      <c r="C672" t="s">
        <v>18</v>
      </c>
      <c r="D672">
        <v>3438</v>
      </c>
      <c r="E672">
        <v>357</v>
      </c>
      <c r="F672">
        <v>300</v>
      </c>
      <c r="G672">
        <v>3139</v>
      </c>
    </row>
    <row r="673" spans="1:7" x14ac:dyDescent="0.3">
      <c r="A673">
        <v>2008</v>
      </c>
      <c r="B673" t="s">
        <v>23</v>
      </c>
      <c r="C673" t="s">
        <v>8</v>
      </c>
      <c r="D673">
        <v>440941</v>
      </c>
      <c r="E673">
        <v>260</v>
      </c>
      <c r="F673">
        <v>158</v>
      </c>
      <c r="G673">
        <v>388871</v>
      </c>
    </row>
    <row r="674" spans="1:7" x14ac:dyDescent="0.3">
      <c r="A674">
        <v>2008</v>
      </c>
      <c r="B674" t="s">
        <v>23</v>
      </c>
      <c r="C674" t="s">
        <v>9</v>
      </c>
      <c r="D674">
        <v>339690</v>
      </c>
      <c r="E674">
        <v>326</v>
      </c>
      <c r="F674">
        <v>319</v>
      </c>
      <c r="G674">
        <v>346558</v>
      </c>
    </row>
    <row r="675" spans="1:7" x14ac:dyDescent="0.3">
      <c r="A675">
        <v>2008</v>
      </c>
      <c r="B675" t="s">
        <v>23</v>
      </c>
      <c r="C675" t="s">
        <v>10</v>
      </c>
      <c r="D675">
        <v>43225</v>
      </c>
      <c r="E675">
        <v>1149</v>
      </c>
      <c r="F675">
        <v>923</v>
      </c>
      <c r="G675">
        <v>48623</v>
      </c>
    </row>
    <row r="676" spans="1:7" x14ac:dyDescent="0.3">
      <c r="A676">
        <v>2008</v>
      </c>
      <c r="B676" t="s">
        <v>23</v>
      </c>
      <c r="C676" t="s">
        <v>11</v>
      </c>
      <c r="D676">
        <v>71144</v>
      </c>
      <c r="E676">
        <v>1180</v>
      </c>
      <c r="F676">
        <v>1024</v>
      </c>
      <c r="G676">
        <v>74206</v>
      </c>
    </row>
    <row r="677" spans="1:7" x14ac:dyDescent="0.3">
      <c r="A677">
        <v>2008</v>
      </c>
      <c r="B677" t="s">
        <v>23</v>
      </c>
      <c r="C677" t="s">
        <v>12</v>
      </c>
      <c r="D677">
        <v>19585</v>
      </c>
      <c r="E677">
        <v>1827</v>
      </c>
      <c r="F677">
        <v>1482</v>
      </c>
      <c r="G677">
        <v>19300</v>
      </c>
    </row>
    <row r="678" spans="1:7" x14ac:dyDescent="0.3">
      <c r="A678">
        <v>2008</v>
      </c>
      <c r="B678" t="s">
        <v>23</v>
      </c>
      <c r="C678" t="s">
        <v>13</v>
      </c>
      <c r="D678">
        <v>33966</v>
      </c>
      <c r="E678">
        <v>1377</v>
      </c>
      <c r="F678">
        <v>1242</v>
      </c>
      <c r="G678">
        <v>31408</v>
      </c>
    </row>
    <row r="679" spans="1:7" x14ac:dyDescent="0.3">
      <c r="A679">
        <v>2008</v>
      </c>
      <c r="B679" t="s">
        <v>23</v>
      </c>
      <c r="C679" t="s">
        <v>14</v>
      </c>
      <c r="D679">
        <v>17893</v>
      </c>
      <c r="E679">
        <v>647</v>
      </c>
      <c r="F679">
        <v>514</v>
      </c>
      <c r="G679">
        <v>17447</v>
      </c>
    </row>
    <row r="680" spans="1:7" x14ac:dyDescent="0.3">
      <c r="A680">
        <v>2008</v>
      </c>
      <c r="B680" t="s">
        <v>23</v>
      </c>
      <c r="C680" t="s">
        <v>15</v>
      </c>
      <c r="D680">
        <v>29632</v>
      </c>
      <c r="E680">
        <v>974</v>
      </c>
      <c r="F680">
        <v>727</v>
      </c>
      <c r="G680">
        <v>35656</v>
      </c>
    </row>
    <row r="681" spans="1:7" x14ac:dyDescent="0.3">
      <c r="A681">
        <v>2008</v>
      </c>
      <c r="B681" t="s">
        <v>23</v>
      </c>
      <c r="C681" t="s">
        <v>16</v>
      </c>
      <c r="D681">
        <v>389</v>
      </c>
      <c r="E681">
        <v>1060</v>
      </c>
      <c r="F681">
        <v>856</v>
      </c>
      <c r="G681">
        <v>381</v>
      </c>
    </row>
    <row r="682" spans="1:7" x14ac:dyDescent="0.3">
      <c r="A682">
        <v>2008</v>
      </c>
      <c r="B682" t="s">
        <v>23</v>
      </c>
      <c r="C682" t="s">
        <v>17</v>
      </c>
      <c r="D682">
        <v>370864</v>
      </c>
      <c r="E682">
        <v>704</v>
      </c>
      <c r="F682">
        <v>556</v>
      </c>
      <c r="G682">
        <v>445763</v>
      </c>
    </row>
    <row r="683" spans="1:7" x14ac:dyDescent="0.3">
      <c r="A683">
        <v>2008</v>
      </c>
      <c r="B683" t="s">
        <v>23</v>
      </c>
      <c r="C683" t="s">
        <v>18</v>
      </c>
      <c r="D683">
        <v>8827</v>
      </c>
      <c r="E683">
        <v>347</v>
      </c>
      <c r="F683">
        <v>237</v>
      </c>
      <c r="G683">
        <v>8568</v>
      </c>
    </row>
    <row r="684" spans="1:7" x14ac:dyDescent="0.3">
      <c r="A684">
        <v>2008</v>
      </c>
      <c r="B684" t="s">
        <v>24</v>
      </c>
      <c r="C684" t="s">
        <v>8</v>
      </c>
      <c r="D684">
        <v>155088</v>
      </c>
      <c r="E684">
        <v>259</v>
      </c>
      <c r="F684">
        <v>173</v>
      </c>
      <c r="G684">
        <v>159734</v>
      </c>
    </row>
    <row r="685" spans="1:7" x14ac:dyDescent="0.3">
      <c r="A685">
        <v>2008</v>
      </c>
      <c r="B685" t="s">
        <v>24</v>
      </c>
      <c r="C685" t="s">
        <v>9</v>
      </c>
      <c r="D685">
        <v>119467</v>
      </c>
      <c r="E685">
        <v>342</v>
      </c>
      <c r="F685">
        <v>281</v>
      </c>
      <c r="G685">
        <v>125546</v>
      </c>
    </row>
    <row r="686" spans="1:7" x14ac:dyDescent="0.3">
      <c r="A686">
        <v>2008</v>
      </c>
      <c r="B686" t="s">
        <v>24</v>
      </c>
      <c r="C686" t="s">
        <v>10</v>
      </c>
      <c r="D686">
        <v>15175</v>
      </c>
      <c r="E686">
        <v>1165</v>
      </c>
      <c r="F686">
        <v>923</v>
      </c>
      <c r="G686">
        <v>12855</v>
      </c>
    </row>
    <row r="687" spans="1:7" x14ac:dyDescent="0.3">
      <c r="A687">
        <v>2008</v>
      </c>
      <c r="B687" t="s">
        <v>24</v>
      </c>
      <c r="C687" t="s">
        <v>11</v>
      </c>
      <c r="D687">
        <v>24982</v>
      </c>
      <c r="E687">
        <v>1158</v>
      </c>
      <c r="F687">
        <v>935</v>
      </c>
      <c r="G687">
        <v>26817</v>
      </c>
    </row>
    <row r="688" spans="1:7" x14ac:dyDescent="0.3">
      <c r="A688">
        <v>2008</v>
      </c>
      <c r="B688" t="s">
        <v>24</v>
      </c>
      <c r="C688" t="s">
        <v>12</v>
      </c>
      <c r="D688">
        <v>6940</v>
      </c>
      <c r="E688">
        <v>1877</v>
      </c>
      <c r="F688">
        <v>1445</v>
      </c>
      <c r="G688">
        <v>8480</v>
      </c>
    </row>
    <row r="689" spans="1:7" x14ac:dyDescent="0.3">
      <c r="A689">
        <v>2008</v>
      </c>
      <c r="B689" t="s">
        <v>24</v>
      </c>
      <c r="C689" t="s">
        <v>13</v>
      </c>
      <c r="D689">
        <v>11927</v>
      </c>
      <c r="E689">
        <v>1447</v>
      </c>
      <c r="F689">
        <v>1105</v>
      </c>
      <c r="G689">
        <v>11528</v>
      </c>
    </row>
    <row r="690" spans="1:7" x14ac:dyDescent="0.3">
      <c r="A690">
        <v>2008</v>
      </c>
      <c r="B690" t="s">
        <v>24</v>
      </c>
      <c r="C690" t="s">
        <v>14</v>
      </c>
      <c r="D690">
        <v>6310</v>
      </c>
      <c r="E690">
        <v>672</v>
      </c>
      <c r="F690">
        <v>545</v>
      </c>
      <c r="G690">
        <v>6993</v>
      </c>
    </row>
    <row r="691" spans="1:7" x14ac:dyDescent="0.3">
      <c r="A691">
        <v>2008</v>
      </c>
      <c r="B691" t="s">
        <v>24</v>
      </c>
      <c r="C691" t="s">
        <v>15</v>
      </c>
      <c r="D691">
        <v>10396</v>
      </c>
      <c r="E691">
        <v>972</v>
      </c>
      <c r="F691">
        <v>873</v>
      </c>
      <c r="G691">
        <v>10347</v>
      </c>
    </row>
    <row r="692" spans="1:7" x14ac:dyDescent="0.3">
      <c r="A692">
        <v>2008</v>
      </c>
      <c r="B692" t="s">
        <v>24</v>
      </c>
      <c r="C692" t="s">
        <v>16</v>
      </c>
      <c r="D692">
        <v>160</v>
      </c>
      <c r="E692">
        <v>1113</v>
      </c>
      <c r="F692">
        <v>913</v>
      </c>
      <c r="G692">
        <v>153</v>
      </c>
    </row>
    <row r="693" spans="1:7" x14ac:dyDescent="0.3">
      <c r="A693">
        <v>2008</v>
      </c>
      <c r="B693" t="s">
        <v>24</v>
      </c>
      <c r="C693" t="s">
        <v>17</v>
      </c>
      <c r="D693">
        <v>130434</v>
      </c>
      <c r="E693">
        <v>706</v>
      </c>
      <c r="F693">
        <v>614</v>
      </c>
      <c r="G693">
        <v>115439</v>
      </c>
    </row>
    <row r="694" spans="1:7" x14ac:dyDescent="0.3">
      <c r="A694">
        <v>2008</v>
      </c>
      <c r="B694" t="s">
        <v>24</v>
      </c>
      <c r="C694" t="s">
        <v>18</v>
      </c>
      <c r="D694">
        <v>3094</v>
      </c>
      <c r="E694">
        <v>341</v>
      </c>
      <c r="F694">
        <v>265</v>
      </c>
      <c r="G694">
        <v>3155</v>
      </c>
    </row>
    <row r="695" spans="1:7" x14ac:dyDescent="0.3">
      <c r="A695">
        <v>2009</v>
      </c>
      <c r="B695" t="s">
        <v>7</v>
      </c>
      <c r="C695" t="s">
        <v>8</v>
      </c>
      <c r="D695">
        <v>220486</v>
      </c>
      <c r="E695">
        <v>274</v>
      </c>
      <c r="F695">
        <v>201</v>
      </c>
      <c r="G695">
        <v>228740</v>
      </c>
    </row>
    <row r="696" spans="1:7" x14ac:dyDescent="0.3">
      <c r="A696">
        <v>2009</v>
      </c>
      <c r="B696" t="s">
        <v>7</v>
      </c>
      <c r="C696" t="s">
        <v>9</v>
      </c>
      <c r="D696">
        <v>164971</v>
      </c>
      <c r="E696">
        <v>356</v>
      </c>
      <c r="F696">
        <v>267</v>
      </c>
      <c r="G696">
        <v>180162</v>
      </c>
    </row>
    <row r="697" spans="1:7" x14ac:dyDescent="0.3">
      <c r="A697">
        <v>2009</v>
      </c>
      <c r="B697" t="s">
        <v>7</v>
      </c>
      <c r="C697" t="s">
        <v>10</v>
      </c>
      <c r="D697">
        <v>19988</v>
      </c>
      <c r="E697">
        <v>1209</v>
      </c>
      <c r="F697">
        <v>998</v>
      </c>
      <c r="G697">
        <v>18767</v>
      </c>
    </row>
    <row r="698" spans="1:7" x14ac:dyDescent="0.3">
      <c r="A698">
        <v>2009</v>
      </c>
      <c r="B698" t="s">
        <v>7</v>
      </c>
      <c r="C698" t="s">
        <v>11</v>
      </c>
      <c r="D698">
        <v>33137</v>
      </c>
      <c r="E698">
        <v>1307</v>
      </c>
      <c r="F698">
        <v>968</v>
      </c>
      <c r="G698">
        <v>35987</v>
      </c>
    </row>
    <row r="699" spans="1:7" x14ac:dyDescent="0.3">
      <c r="A699">
        <v>2009</v>
      </c>
      <c r="B699" t="s">
        <v>7</v>
      </c>
      <c r="C699" t="s">
        <v>12</v>
      </c>
      <c r="D699">
        <v>9020</v>
      </c>
      <c r="E699">
        <v>1911</v>
      </c>
      <c r="F699">
        <v>1531</v>
      </c>
      <c r="G699">
        <v>7992</v>
      </c>
    </row>
    <row r="700" spans="1:7" x14ac:dyDescent="0.3">
      <c r="A700">
        <v>2009</v>
      </c>
      <c r="B700" t="s">
        <v>7</v>
      </c>
      <c r="C700" t="s">
        <v>13</v>
      </c>
      <c r="D700">
        <v>16488</v>
      </c>
      <c r="E700">
        <v>1435</v>
      </c>
      <c r="F700">
        <v>1173</v>
      </c>
      <c r="G700">
        <v>15672</v>
      </c>
    </row>
    <row r="701" spans="1:7" x14ac:dyDescent="0.3">
      <c r="A701">
        <v>2009</v>
      </c>
      <c r="B701" t="s">
        <v>7</v>
      </c>
      <c r="C701" t="s">
        <v>14</v>
      </c>
      <c r="D701">
        <v>8102</v>
      </c>
      <c r="E701">
        <v>686</v>
      </c>
      <c r="F701">
        <v>572</v>
      </c>
      <c r="G701">
        <v>7500</v>
      </c>
    </row>
    <row r="702" spans="1:7" x14ac:dyDescent="0.3">
      <c r="A702">
        <v>2009</v>
      </c>
      <c r="B702" t="s">
        <v>7</v>
      </c>
      <c r="C702" t="s">
        <v>15</v>
      </c>
      <c r="D702">
        <v>14552</v>
      </c>
      <c r="E702">
        <v>974</v>
      </c>
      <c r="F702">
        <v>711</v>
      </c>
      <c r="G702">
        <v>12096</v>
      </c>
    </row>
    <row r="703" spans="1:7" x14ac:dyDescent="0.3">
      <c r="A703">
        <v>2009</v>
      </c>
      <c r="B703" t="s">
        <v>7</v>
      </c>
      <c r="C703" t="s">
        <v>16</v>
      </c>
      <c r="D703">
        <v>208</v>
      </c>
      <c r="E703">
        <v>1079</v>
      </c>
      <c r="F703">
        <v>833</v>
      </c>
      <c r="G703">
        <v>215</v>
      </c>
    </row>
    <row r="704" spans="1:7" x14ac:dyDescent="0.3">
      <c r="A704">
        <v>2009</v>
      </c>
      <c r="B704" t="s">
        <v>7</v>
      </c>
      <c r="C704" t="s">
        <v>17</v>
      </c>
      <c r="D704">
        <v>181888</v>
      </c>
      <c r="E704">
        <v>758</v>
      </c>
      <c r="F704">
        <v>630</v>
      </c>
      <c r="G704">
        <v>203174</v>
      </c>
    </row>
    <row r="705" spans="1:7" x14ac:dyDescent="0.3">
      <c r="A705">
        <v>2009</v>
      </c>
      <c r="B705" t="s">
        <v>7</v>
      </c>
      <c r="C705" t="s">
        <v>18</v>
      </c>
      <c r="D705">
        <v>4397</v>
      </c>
      <c r="E705">
        <v>370</v>
      </c>
      <c r="F705">
        <v>238</v>
      </c>
      <c r="G705">
        <v>4090</v>
      </c>
    </row>
    <row r="706" spans="1:7" x14ac:dyDescent="0.3">
      <c r="A706">
        <v>2009</v>
      </c>
      <c r="B706" t="s">
        <v>19</v>
      </c>
      <c r="C706" t="s">
        <v>8</v>
      </c>
      <c r="D706">
        <v>158963</v>
      </c>
      <c r="E706">
        <v>272</v>
      </c>
      <c r="F706">
        <v>134</v>
      </c>
      <c r="G706">
        <v>146442</v>
      </c>
    </row>
    <row r="707" spans="1:7" x14ac:dyDescent="0.3">
      <c r="A707">
        <v>2009</v>
      </c>
      <c r="B707" t="s">
        <v>19</v>
      </c>
      <c r="C707" t="s">
        <v>9</v>
      </c>
      <c r="D707">
        <v>118964</v>
      </c>
      <c r="E707">
        <v>350</v>
      </c>
      <c r="F707">
        <v>251</v>
      </c>
      <c r="G707">
        <v>115608</v>
      </c>
    </row>
    <row r="708" spans="1:7" x14ac:dyDescent="0.3">
      <c r="A708">
        <v>2009</v>
      </c>
      <c r="B708" t="s">
        <v>19</v>
      </c>
      <c r="C708" t="s">
        <v>10</v>
      </c>
      <c r="D708">
        <v>14407</v>
      </c>
      <c r="E708">
        <v>1145</v>
      </c>
      <c r="F708">
        <v>899</v>
      </c>
      <c r="G708">
        <v>14116</v>
      </c>
    </row>
    <row r="709" spans="1:7" x14ac:dyDescent="0.3">
      <c r="A709">
        <v>2009</v>
      </c>
      <c r="B709" t="s">
        <v>19</v>
      </c>
      <c r="C709" t="s">
        <v>11</v>
      </c>
      <c r="D709">
        <v>23947</v>
      </c>
      <c r="E709">
        <v>1270</v>
      </c>
      <c r="F709">
        <v>1036</v>
      </c>
      <c r="G709">
        <v>23717</v>
      </c>
    </row>
    <row r="710" spans="1:7" x14ac:dyDescent="0.3">
      <c r="A710">
        <v>2009</v>
      </c>
      <c r="B710" t="s">
        <v>19</v>
      </c>
      <c r="C710" t="s">
        <v>12</v>
      </c>
      <c r="D710">
        <v>6614</v>
      </c>
      <c r="E710">
        <v>1932</v>
      </c>
      <c r="F710">
        <v>1513</v>
      </c>
      <c r="G710">
        <v>6204</v>
      </c>
    </row>
    <row r="711" spans="1:7" x14ac:dyDescent="0.3">
      <c r="A711">
        <v>2009</v>
      </c>
      <c r="B711" t="s">
        <v>19</v>
      </c>
      <c r="C711" t="s">
        <v>13</v>
      </c>
      <c r="D711">
        <v>11872</v>
      </c>
      <c r="E711">
        <v>1465</v>
      </c>
      <c r="F711">
        <v>1171</v>
      </c>
      <c r="G711">
        <v>12997</v>
      </c>
    </row>
    <row r="712" spans="1:7" x14ac:dyDescent="0.3">
      <c r="A712">
        <v>2009</v>
      </c>
      <c r="B712" t="s">
        <v>19</v>
      </c>
      <c r="C712" t="s">
        <v>14</v>
      </c>
      <c r="D712">
        <v>5870</v>
      </c>
      <c r="E712">
        <v>648</v>
      </c>
      <c r="F712">
        <v>515</v>
      </c>
      <c r="G712">
        <v>5064</v>
      </c>
    </row>
    <row r="713" spans="1:7" x14ac:dyDescent="0.3">
      <c r="A713">
        <v>2009</v>
      </c>
      <c r="B713" t="s">
        <v>19</v>
      </c>
      <c r="C713" t="s">
        <v>15</v>
      </c>
      <c r="D713">
        <v>10477</v>
      </c>
      <c r="E713">
        <v>967</v>
      </c>
      <c r="F713">
        <v>759</v>
      </c>
      <c r="G713">
        <v>12009</v>
      </c>
    </row>
    <row r="714" spans="1:7" x14ac:dyDescent="0.3">
      <c r="A714">
        <v>2009</v>
      </c>
      <c r="B714" t="s">
        <v>19</v>
      </c>
      <c r="C714" t="s">
        <v>16</v>
      </c>
      <c r="D714">
        <v>158</v>
      </c>
      <c r="E714">
        <v>1186</v>
      </c>
      <c r="F714">
        <v>966</v>
      </c>
      <c r="G714">
        <v>153</v>
      </c>
    </row>
    <row r="715" spans="1:7" x14ac:dyDescent="0.3">
      <c r="A715">
        <v>2009</v>
      </c>
      <c r="B715" t="s">
        <v>19</v>
      </c>
      <c r="C715" t="s">
        <v>17</v>
      </c>
      <c r="D715">
        <v>131155</v>
      </c>
      <c r="E715">
        <v>730</v>
      </c>
      <c r="F715">
        <v>640</v>
      </c>
      <c r="G715">
        <v>124558</v>
      </c>
    </row>
    <row r="716" spans="1:7" x14ac:dyDescent="0.3">
      <c r="A716">
        <v>2009</v>
      </c>
      <c r="B716" t="s">
        <v>19</v>
      </c>
      <c r="C716" t="s">
        <v>18</v>
      </c>
      <c r="D716">
        <v>3174</v>
      </c>
      <c r="E716">
        <v>365</v>
      </c>
      <c r="F716">
        <v>282</v>
      </c>
      <c r="G716">
        <v>3397</v>
      </c>
    </row>
    <row r="717" spans="1:7" x14ac:dyDescent="0.3">
      <c r="A717">
        <v>2009</v>
      </c>
      <c r="B717" t="s">
        <v>20</v>
      </c>
      <c r="C717" t="s">
        <v>8</v>
      </c>
      <c r="D717">
        <v>250908</v>
      </c>
      <c r="E717">
        <v>263</v>
      </c>
      <c r="F717">
        <v>210</v>
      </c>
      <c r="G717">
        <v>267078</v>
      </c>
    </row>
    <row r="718" spans="1:7" x14ac:dyDescent="0.3">
      <c r="A718">
        <v>2009</v>
      </c>
      <c r="B718" t="s">
        <v>20</v>
      </c>
      <c r="C718" t="s">
        <v>9</v>
      </c>
      <c r="D718">
        <v>187780</v>
      </c>
      <c r="E718">
        <v>361</v>
      </c>
      <c r="F718">
        <v>221</v>
      </c>
      <c r="G718">
        <v>214409</v>
      </c>
    </row>
    <row r="719" spans="1:7" x14ac:dyDescent="0.3">
      <c r="A719">
        <v>2009</v>
      </c>
      <c r="B719" t="s">
        <v>20</v>
      </c>
      <c r="C719" t="s">
        <v>10</v>
      </c>
      <c r="D719">
        <v>22706</v>
      </c>
      <c r="E719">
        <v>1178</v>
      </c>
      <c r="F719">
        <v>940</v>
      </c>
      <c r="G719">
        <v>21584</v>
      </c>
    </row>
    <row r="720" spans="1:7" x14ac:dyDescent="0.3">
      <c r="A720">
        <v>2009</v>
      </c>
      <c r="B720" t="s">
        <v>20</v>
      </c>
      <c r="C720" t="s">
        <v>11</v>
      </c>
      <c r="D720">
        <v>37801</v>
      </c>
      <c r="E720">
        <v>1180</v>
      </c>
      <c r="F720">
        <v>1001</v>
      </c>
      <c r="G720">
        <v>36608</v>
      </c>
    </row>
    <row r="721" spans="1:7" x14ac:dyDescent="0.3">
      <c r="A721">
        <v>2009</v>
      </c>
      <c r="B721" t="s">
        <v>20</v>
      </c>
      <c r="C721" t="s">
        <v>12</v>
      </c>
      <c r="D721">
        <v>10288</v>
      </c>
      <c r="E721">
        <v>1944</v>
      </c>
      <c r="F721">
        <v>1563</v>
      </c>
      <c r="G721">
        <v>10211</v>
      </c>
    </row>
    <row r="722" spans="1:7" x14ac:dyDescent="0.3">
      <c r="A722">
        <v>2009</v>
      </c>
      <c r="B722" t="s">
        <v>20</v>
      </c>
      <c r="C722" t="s">
        <v>13</v>
      </c>
      <c r="D722">
        <v>18729</v>
      </c>
      <c r="E722">
        <v>1328</v>
      </c>
      <c r="F722">
        <v>993</v>
      </c>
      <c r="G722">
        <v>18288</v>
      </c>
    </row>
    <row r="723" spans="1:7" x14ac:dyDescent="0.3">
      <c r="A723">
        <v>2009</v>
      </c>
      <c r="B723" t="s">
        <v>20</v>
      </c>
      <c r="C723" t="s">
        <v>14</v>
      </c>
      <c r="D723">
        <v>9186</v>
      </c>
      <c r="E723">
        <v>684</v>
      </c>
      <c r="F723">
        <v>542</v>
      </c>
      <c r="G723">
        <v>11004</v>
      </c>
    </row>
    <row r="724" spans="1:7" x14ac:dyDescent="0.3">
      <c r="A724">
        <v>2009</v>
      </c>
      <c r="B724" t="s">
        <v>20</v>
      </c>
      <c r="C724" t="s">
        <v>15</v>
      </c>
      <c r="D724">
        <v>16544</v>
      </c>
      <c r="E724">
        <v>999</v>
      </c>
      <c r="F724">
        <v>844</v>
      </c>
      <c r="G724">
        <v>17250</v>
      </c>
    </row>
    <row r="725" spans="1:7" x14ac:dyDescent="0.3">
      <c r="A725">
        <v>2009</v>
      </c>
      <c r="B725" t="s">
        <v>20</v>
      </c>
      <c r="C725" t="s">
        <v>16</v>
      </c>
      <c r="D725">
        <v>225</v>
      </c>
      <c r="E725">
        <v>1145</v>
      </c>
      <c r="F725">
        <v>937</v>
      </c>
      <c r="G725">
        <v>235</v>
      </c>
    </row>
    <row r="726" spans="1:7" x14ac:dyDescent="0.3">
      <c r="A726">
        <v>2009</v>
      </c>
      <c r="B726" t="s">
        <v>20</v>
      </c>
      <c r="C726" t="s">
        <v>17</v>
      </c>
      <c r="D726">
        <v>207041</v>
      </c>
      <c r="E726">
        <v>757</v>
      </c>
      <c r="F726">
        <v>616</v>
      </c>
      <c r="G726">
        <v>211999</v>
      </c>
    </row>
    <row r="727" spans="1:7" x14ac:dyDescent="0.3">
      <c r="A727">
        <v>2009</v>
      </c>
      <c r="B727" t="s">
        <v>20</v>
      </c>
      <c r="C727" t="s">
        <v>18</v>
      </c>
      <c r="D727">
        <v>5017</v>
      </c>
      <c r="E727">
        <v>356</v>
      </c>
      <c r="F727">
        <v>226</v>
      </c>
      <c r="G727">
        <v>5539</v>
      </c>
    </row>
    <row r="728" spans="1:7" x14ac:dyDescent="0.3">
      <c r="A728">
        <v>2009</v>
      </c>
      <c r="B728" t="s">
        <v>21</v>
      </c>
      <c r="C728" t="s">
        <v>8</v>
      </c>
      <c r="D728">
        <v>206664</v>
      </c>
      <c r="E728">
        <v>282</v>
      </c>
      <c r="F728">
        <v>235</v>
      </c>
      <c r="G728">
        <v>207309</v>
      </c>
    </row>
    <row r="729" spans="1:7" x14ac:dyDescent="0.3">
      <c r="A729">
        <v>2009</v>
      </c>
      <c r="B729" t="s">
        <v>21</v>
      </c>
      <c r="C729" t="s">
        <v>9</v>
      </c>
      <c r="D729">
        <v>154638</v>
      </c>
      <c r="E729">
        <v>358</v>
      </c>
      <c r="F729">
        <v>379</v>
      </c>
      <c r="G729">
        <v>161552</v>
      </c>
    </row>
    <row r="730" spans="1:7" x14ac:dyDescent="0.3">
      <c r="A730">
        <v>2009</v>
      </c>
      <c r="B730" t="s">
        <v>21</v>
      </c>
      <c r="C730" t="s">
        <v>10</v>
      </c>
      <c r="D730">
        <v>18750</v>
      </c>
      <c r="E730">
        <v>1148</v>
      </c>
      <c r="F730">
        <v>802</v>
      </c>
      <c r="G730">
        <v>22825</v>
      </c>
    </row>
    <row r="731" spans="1:7" x14ac:dyDescent="0.3">
      <c r="A731">
        <v>2009</v>
      </c>
      <c r="B731" t="s">
        <v>21</v>
      </c>
      <c r="C731" t="s">
        <v>11</v>
      </c>
      <c r="D731">
        <v>31190</v>
      </c>
      <c r="E731">
        <v>1149</v>
      </c>
      <c r="F731">
        <v>849</v>
      </c>
      <c r="G731">
        <v>28027</v>
      </c>
    </row>
    <row r="732" spans="1:7" x14ac:dyDescent="0.3">
      <c r="A732">
        <v>2009</v>
      </c>
      <c r="B732" t="s">
        <v>21</v>
      </c>
      <c r="C732" t="s">
        <v>12</v>
      </c>
      <c r="D732">
        <v>8529</v>
      </c>
      <c r="E732">
        <v>1830</v>
      </c>
      <c r="F732">
        <v>1412</v>
      </c>
      <c r="G732">
        <v>10312</v>
      </c>
    </row>
    <row r="733" spans="1:7" x14ac:dyDescent="0.3">
      <c r="A733">
        <v>2009</v>
      </c>
      <c r="B733" t="s">
        <v>21</v>
      </c>
      <c r="C733" t="s">
        <v>13</v>
      </c>
      <c r="D733">
        <v>15504</v>
      </c>
      <c r="E733">
        <v>1312</v>
      </c>
      <c r="F733">
        <v>905</v>
      </c>
      <c r="G733">
        <v>15725</v>
      </c>
    </row>
    <row r="734" spans="1:7" x14ac:dyDescent="0.3">
      <c r="A734">
        <v>2009</v>
      </c>
      <c r="B734" t="s">
        <v>21</v>
      </c>
      <c r="C734" t="s">
        <v>14</v>
      </c>
      <c r="D734">
        <v>7593</v>
      </c>
      <c r="E734">
        <v>677</v>
      </c>
      <c r="F734">
        <v>508</v>
      </c>
      <c r="G734">
        <v>7674</v>
      </c>
    </row>
    <row r="735" spans="1:7" x14ac:dyDescent="0.3">
      <c r="A735">
        <v>2009</v>
      </c>
      <c r="B735" t="s">
        <v>21</v>
      </c>
      <c r="C735" t="s">
        <v>15</v>
      </c>
      <c r="D735">
        <v>13685</v>
      </c>
      <c r="E735">
        <v>986</v>
      </c>
      <c r="F735">
        <v>735</v>
      </c>
      <c r="G735">
        <v>13777</v>
      </c>
    </row>
    <row r="736" spans="1:7" x14ac:dyDescent="0.3">
      <c r="A736">
        <v>2009</v>
      </c>
      <c r="B736" t="s">
        <v>21</v>
      </c>
      <c r="C736" t="s">
        <v>16</v>
      </c>
      <c r="D736">
        <v>268</v>
      </c>
      <c r="E736">
        <v>1197</v>
      </c>
      <c r="F736">
        <v>943</v>
      </c>
      <c r="G736">
        <v>234</v>
      </c>
    </row>
    <row r="737" spans="1:7" x14ac:dyDescent="0.3">
      <c r="A737">
        <v>2009</v>
      </c>
      <c r="B737" t="s">
        <v>21</v>
      </c>
      <c r="C737" t="s">
        <v>17</v>
      </c>
      <c r="D737">
        <v>170482</v>
      </c>
      <c r="E737">
        <v>755</v>
      </c>
      <c r="F737">
        <v>589</v>
      </c>
      <c r="G737">
        <v>163959</v>
      </c>
    </row>
    <row r="738" spans="1:7" x14ac:dyDescent="0.3">
      <c r="A738">
        <v>2009</v>
      </c>
      <c r="B738" t="s">
        <v>21</v>
      </c>
      <c r="C738" t="s">
        <v>18</v>
      </c>
      <c r="D738">
        <v>4138</v>
      </c>
      <c r="E738">
        <v>384</v>
      </c>
      <c r="F738">
        <v>322</v>
      </c>
      <c r="G738">
        <v>3473</v>
      </c>
    </row>
    <row r="739" spans="1:7" x14ac:dyDescent="0.3">
      <c r="A739">
        <v>2009</v>
      </c>
      <c r="B739" t="s">
        <v>22</v>
      </c>
      <c r="C739" t="s">
        <v>8</v>
      </c>
      <c r="D739">
        <v>180789</v>
      </c>
      <c r="E739">
        <v>275</v>
      </c>
      <c r="F739">
        <v>289</v>
      </c>
      <c r="G739">
        <v>188270</v>
      </c>
    </row>
    <row r="740" spans="1:7" x14ac:dyDescent="0.3">
      <c r="A740">
        <v>2009</v>
      </c>
      <c r="B740" t="s">
        <v>22</v>
      </c>
      <c r="C740" t="s">
        <v>9</v>
      </c>
      <c r="D740">
        <v>135307</v>
      </c>
      <c r="E740">
        <v>360</v>
      </c>
      <c r="F740">
        <v>226</v>
      </c>
      <c r="G740">
        <v>147340</v>
      </c>
    </row>
    <row r="741" spans="1:7" x14ac:dyDescent="0.3">
      <c r="A741">
        <v>2009</v>
      </c>
      <c r="B741" t="s">
        <v>22</v>
      </c>
      <c r="C741" t="s">
        <v>10</v>
      </c>
      <c r="D741">
        <v>16388</v>
      </c>
      <c r="E741">
        <v>1182</v>
      </c>
      <c r="F741">
        <v>960</v>
      </c>
      <c r="G741">
        <v>15752</v>
      </c>
    </row>
    <row r="742" spans="1:7" x14ac:dyDescent="0.3">
      <c r="A742">
        <v>2009</v>
      </c>
      <c r="B742" t="s">
        <v>22</v>
      </c>
      <c r="C742" t="s">
        <v>11</v>
      </c>
      <c r="D742">
        <v>27201</v>
      </c>
      <c r="E742">
        <v>1161</v>
      </c>
      <c r="F742">
        <v>944</v>
      </c>
      <c r="G742">
        <v>22605</v>
      </c>
    </row>
    <row r="743" spans="1:7" x14ac:dyDescent="0.3">
      <c r="A743">
        <v>2009</v>
      </c>
      <c r="B743" t="s">
        <v>22</v>
      </c>
      <c r="C743" t="s">
        <v>12</v>
      </c>
      <c r="D743">
        <v>7388</v>
      </c>
      <c r="E743">
        <v>1934</v>
      </c>
      <c r="F743">
        <v>1506</v>
      </c>
      <c r="G743">
        <v>8978</v>
      </c>
    </row>
    <row r="744" spans="1:7" x14ac:dyDescent="0.3">
      <c r="A744">
        <v>2009</v>
      </c>
      <c r="B744" t="s">
        <v>22</v>
      </c>
      <c r="C744" t="s">
        <v>13</v>
      </c>
      <c r="D744">
        <v>13520</v>
      </c>
      <c r="E744">
        <v>1415</v>
      </c>
      <c r="F744">
        <v>1164</v>
      </c>
      <c r="G744">
        <v>14967</v>
      </c>
    </row>
    <row r="745" spans="1:7" x14ac:dyDescent="0.3">
      <c r="A745">
        <v>2009</v>
      </c>
      <c r="B745" t="s">
        <v>22</v>
      </c>
      <c r="C745" t="s">
        <v>14</v>
      </c>
      <c r="D745">
        <v>6644</v>
      </c>
      <c r="E745">
        <v>665</v>
      </c>
      <c r="F745">
        <v>593</v>
      </c>
      <c r="G745">
        <v>7055</v>
      </c>
    </row>
    <row r="746" spans="1:7" x14ac:dyDescent="0.3">
      <c r="A746">
        <v>2009</v>
      </c>
      <c r="B746" t="s">
        <v>22</v>
      </c>
      <c r="C746" t="s">
        <v>15</v>
      </c>
      <c r="D746">
        <v>11922</v>
      </c>
      <c r="E746">
        <v>976</v>
      </c>
      <c r="F746">
        <v>792</v>
      </c>
      <c r="G746">
        <v>13244</v>
      </c>
    </row>
    <row r="747" spans="1:7" x14ac:dyDescent="0.3">
      <c r="A747">
        <v>2009</v>
      </c>
      <c r="B747" t="s">
        <v>22</v>
      </c>
      <c r="C747" t="s">
        <v>16</v>
      </c>
      <c r="D747">
        <v>201</v>
      </c>
      <c r="E747">
        <v>1160</v>
      </c>
      <c r="F747">
        <v>879</v>
      </c>
      <c r="G747">
        <v>211</v>
      </c>
    </row>
    <row r="748" spans="1:7" x14ac:dyDescent="0.3">
      <c r="A748">
        <v>2009</v>
      </c>
      <c r="B748" t="s">
        <v>22</v>
      </c>
      <c r="C748" t="s">
        <v>17</v>
      </c>
      <c r="D748">
        <v>149165</v>
      </c>
      <c r="E748">
        <v>734</v>
      </c>
      <c r="F748">
        <v>591</v>
      </c>
      <c r="G748">
        <v>156395</v>
      </c>
    </row>
    <row r="749" spans="1:7" x14ac:dyDescent="0.3">
      <c r="A749">
        <v>2009</v>
      </c>
      <c r="B749" t="s">
        <v>22</v>
      </c>
      <c r="C749" t="s">
        <v>18</v>
      </c>
      <c r="D749">
        <v>3595</v>
      </c>
      <c r="E749">
        <v>353</v>
      </c>
      <c r="F749">
        <v>349</v>
      </c>
      <c r="G749">
        <v>3876</v>
      </c>
    </row>
    <row r="750" spans="1:7" x14ac:dyDescent="0.3">
      <c r="A750">
        <v>2009</v>
      </c>
      <c r="B750" t="s">
        <v>23</v>
      </c>
      <c r="C750" t="s">
        <v>8</v>
      </c>
      <c r="D750">
        <v>462991</v>
      </c>
      <c r="E750">
        <v>273</v>
      </c>
      <c r="F750">
        <v>258</v>
      </c>
      <c r="G750">
        <v>435262</v>
      </c>
    </row>
    <row r="751" spans="1:7" x14ac:dyDescent="0.3">
      <c r="A751">
        <v>2009</v>
      </c>
      <c r="B751" t="s">
        <v>23</v>
      </c>
      <c r="C751" t="s">
        <v>9</v>
      </c>
      <c r="D751">
        <v>346486</v>
      </c>
      <c r="E751">
        <v>373</v>
      </c>
      <c r="F751">
        <v>230</v>
      </c>
      <c r="G751">
        <v>282749</v>
      </c>
    </row>
    <row r="752" spans="1:7" x14ac:dyDescent="0.3">
      <c r="A752">
        <v>2009</v>
      </c>
      <c r="B752" t="s">
        <v>23</v>
      </c>
      <c r="C752" t="s">
        <v>10</v>
      </c>
      <c r="D752">
        <v>41866</v>
      </c>
      <c r="E752">
        <v>1257</v>
      </c>
      <c r="F752">
        <v>1028</v>
      </c>
      <c r="G752">
        <v>44831</v>
      </c>
    </row>
    <row r="753" spans="1:7" x14ac:dyDescent="0.3">
      <c r="A753">
        <v>2009</v>
      </c>
      <c r="B753" t="s">
        <v>23</v>
      </c>
      <c r="C753" t="s">
        <v>11</v>
      </c>
      <c r="D753">
        <v>69670</v>
      </c>
      <c r="E753">
        <v>1211</v>
      </c>
      <c r="F753">
        <v>1002</v>
      </c>
      <c r="G753">
        <v>74837</v>
      </c>
    </row>
    <row r="754" spans="1:7" x14ac:dyDescent="0.3">
      <c r="A754">
        <v>2009</v>
      </c>
      <c r="B754" t="s">
        <v>23</v>
      </c>
      <c r="C754" t="s">
        <v>12</v>
      </c>
      <c r="D754">
        <v>18985</v>
      </c>
      <c r="E754">
        <v>1811</v>
      </c>
      <c r="F754">
        <v>1509</v>
      </c>
      <c r="G754">
        <v>17501</v>
      </c>
    </row>
    <row r="755" spans="1:7" x14ac:dyDescent="0.3">
      <c r="A755">
        <v>2009</v>
      </c>
      <c r="B755" t="s">
        <v>23</v>
      </c>
      <c r="C755" t="s">
        <v>13</v>
      </c>
      <c r="D755">
        <v>34643</v>
      </c>
      <c r="E755">
        <v>1408</v>
      </c>
      <c r="F755">
        <v>1153</v>
      </c>
      <c r="G755">
        <v>30532</v>
      </c>
    </row>
    <row r="756" spans="1:7" x14ac:dyDescent="0.3">
      <c r="A756">
        <v>2009</v>
      </c>
      <c r="B756" t="s">
        <v>23</v>
      </c>
      <c r="C756" t="s">
        <v>14</v>
      </c>
      <c r="D756">
        <v>17012</v>
      </c>
      <c r="E756">
        <v>686</v>
      </c>
      <c r="F756">
        <v>619</v>
      </c>
      <c r="G756">
        <v>15132</v>
      </c>
    </row>
    <row r="757" spans="1:7" x14ac:dyDescent="0.3">
      <c r="A757">
        <v>2009</v>
      </c>
      <c r="B757" t="s">
        <v>23</v>
      </c>
      <c r="C757" t="s">
        <v>15</v>
      </c>
      <c r="D757">
        <v>30503</v>
      </c>
      <c r="E757">
        <v>986</v>
      </c>
      <c r="F757">
        <v>800</v>
      </c>
      <c r="G757">
        <v>29860</v>
      </c>
    </row>
    <row r="758" spans="1:7" x14ac:dyDescent="0.3">
      <c r="A758">
        <v>2009</v>
      </c>
      <c r="B758" t="s">
        <v>23</v>
      </c>
      <c r="C758" t="s">
        <v>16</v>
      </c>
      <c r="D758">
        <v>482</v>
      </c>
      <c r="E758">
        <v>1123</v>
      </c>
      <c r="F758">
        <v>879</v>
      </c>
      <c r="G758">
        <v>475</v>
      </c>
    </row>
    <row r="759" spans="1:7" x14ac:dyDescent="0.3">
      <c r="A759">
        <v>2009</v>
      </c>
      <c r="B759" t="s">
        <v>23</v>
      </c>
      <c r="C759" t="s">
        <v>17</v>
      </c>
      <c r="D759">
        <v>381989</v>
      </c>
      <c r="E759">
        <v>748</v>
      </c>
      <c r="F759">
        <v>657</v>
      </c>
      <c r="G759">
        <v>443447</v>
      </c>
    </row>
    <row r="760" spans="1:7" x14ac:dyDescent="0.3">
      <c r="A760">
        <v>2009</v>
      </c>
      <c r="B760" t="s">
        <v>23</v>
      </c>
      <c r="C760" t="s">
        <v>18</v>
      </c>
      <c r="D760">
        <v>9270</v>
      </c>
      <c r="E760">
        <v>368</v>
      </c>
      <c r="F760">
        <v>251</v>
      </c>
      <c r="G760">
        <v>8024</v>
      </c>
    </row>
    <row r="761" spans="1:7" x14ac:dyDescent="0.3">
      <c r="A761">
        <v>2009</v>
      </c>
      <c r="B761" t="s">
        <v>24</v>
      </c>
      <c r="C761" t="s">
        <v>8</v>
      </c>
      <c r="D761">
        <v>162846</v>
      </c>
      <c r="E761">
        <v>283</v>
      </c>
      <c r="F761">
        <v>217</v>
      </c>
      <c r="G761">
        <v>198006</v>
      </c>
    </row>
    <row r="762" spans="1:7" x14ac:dyDescent="0.3">
      <c r="A762">
        <v>2009</v>
      </c>
      <c r="B762" t="s">
        <v>24</v>
      </c>
      <c r="C762" t="s">
        <v>9</v>
      </c>
      <c r="D762">
        <v>121849</v>
      </c>
      <c r="E762">
        <v>365</v>
      </c>
      <c r="F762">
        <v>269</v>
      </c>
      <c r="G762">
        <v>108356</v>
      </c>
    </row>
    <row r="763" spans="1:7" x14ac:dyDescent="0.3">
      <c r="A763">
        <v>2009</v>
      </c>
      <c r="B763" t="s">
        <v>24</v>
      </c>
      <c r="C763" t="s">
        <v>10</v>
      </c>
      <c r="D763">
        <v>14756</v>
      </c>
      <c r="E763">
        <v>1201</v>
      </c>
      <c r="F763">
        <v>939</v>
      </c>
      <c r="G763">
        <v>17526</v>
      </c>
    </row>
    <row r="764" spans="1:7" x14ac:dyDescent="0.3">
      <c r="A764">
        <v>2009</v>
      </c>
      <c r="B764" t="s">
        <v>24</v>
      </c>
      <c r="C764" t="s">
        <v>11</v>
      </c>
      <c r="D764">
        <v>24438</v>
      </c>
      <c r="E764">
        <v>1192</v>
      </c>
      <c r="F764">
        <v>998</v>
      </c>
      <c r="G764">
        <v>21315</v>
      </c>
    </row>
    <row r="765" spans="1:7" x14ac:dyDescent="0.3">
      <c r="A765">
        <v>2009</v>
      </c>
      <c r="B765" t="s">
        <v>24</v>
      </c>
      <c r="C765" t="s">
        <v>12</v>
      </c>
      <c r="D765">
        <v>6658</v>
      </c>
      <c r="E765">
        <v>1832</v>
      </c>
      <c r="F765">
        <v>1473</v>
      </c>
      <c r="G765">
        <v>6190</v>
      </c>
    </row>
    <row r="766" spans="1:7" x14ac:dyDescent="0.3">
      <c r="A766">
        <v>2009</v>
      </c>
      <c r="B766" t="s">
        <v>24</v>
      </c>
      <c r="C766" t="s">
        <v>13</v>
      </c>
      <c r="D766">
        <v>12155</v>
      </c>
      <c r="E766">
        <v>1444</v>
      </c>
      <c r="F766">
        <v>1188</v>
      </c>
      <c r="G766">
        <v>12393</v>
      </c>
    </row>
    <row r="767" spans="1:7" x14ac:dyDescent="0.3">
      <c r="A767">
        <v>2009</v>
      </c>
      <c r="B767" t="s">
        <v>24</v>
      </c>
      <c r="C767" t="s">
        <v>14</v>
      </c>
      <c r="D767">
        <v>5958</v>
      </c>
      <c r="E767">
        <v>653</v>
      </c>
      <c r="F767">
        <v>507</v>
      </c>
      <c r="G767">
        <v>6976</v>
      </c>
    </row>
    <row r="768" spans="1:7" x14ac:dyDescent="0.3">
      <c r="A768">
        <v>2009</v>
      </c>
      <c r="B768" t="s">
        <v>24</v>
      </c>
      <c r="C768" t="s">
        <v>15</v>
      </c>
      <c r="D768">
        <v>10762</v>
      </c>
      <c r="E768">
        <v>984</v>
      </c>
      <c r="F768">
        <v>784</v>
      </c>
      <c r="G768">
        <v>10836</v>
      </c>
    </row>
    <row r="769" spans="1:7" x14ac:dyDescent="0.3">
      <c r="A769">
        <v>2009</v>
      </c>
      <c r="B769" t="s">
        <v>24</v>
      </c>
      <c r="C769" t="s">
        <v>16</v>
      </c>
      <c r="D769">
        <v>160</v>
      </c>
      <c r="E769">
        <v>1162</v>
      </c>
      <c r="F769">
        <v>959</v>
      </c>
      <c r="G769">
        <v>131</v>
      </c>
    </row>
    <row r="770" spans="1:7" x14ac:dyDescent="0.3">
      <c r="A770">
        <v>2009</v>
      </c>
      <c r="B770" t="s">
        <v>24</v>
      </c>
      <c r="C770" t="s">
        <v>17</v>
      </c>
      <c r="D770">
        <v>134373</v>
      </c>
      <c r="E770">
        <v>754</v>
      </c>
      <c r="F770">
        <v>547</v>
      </c>
      <c r="G770">
        <v>155033</v>
      </c>
    </row>
    <row r="771" spans="1:7" x14ac:dyDescent="0.3">
      <c r="A771">
        <v>2009</v>
      </c>
      <c r="B771" t="s">
        <v>24</v>
      </c>
      <c r="C771" t="s">
        <v>18</v>
      </c>
      <c r="D771">
        <v>3258</v>
      </c>
      <c r="E771">
        <v>373</v>
      </c>
      <c r="F771">
        <v>321</v>
      </c>
      <c r="G771">
        <v>2933</v>
      </c>
    </row>
    <row r="772" spans="1:7" x14ac:dyDescent="0.3">
      <c r="A772">
        <v>2010</v>
      </c>
      <c r="B772" t="s">
        <v>7</v>
      </c>
      <c r="C772" t="s">
        <v>8</v>
      </c>
      <c r="D772">
        <v>231474</v>
      </c>
      <c r="E772">
        <v>297</v>
      </c>
      <c r="F772">
        <v>218</v>
      </c>
      <c r="G772">
        <v>231814</v>
      </c>
    </row>
    <row r="773" spans="1:7" x14ac:dyDescent="0.3">
      <c r="A773">
        <v>2010</v>
      </c>
      <c r="B773" t="s">
        <v>7</v>
      </c>
      <c r="C773" t="s">
        <v>9</v>
      </c>
      <c r="D773">
        <v>168264</v>
      </c>
      <c r="E773">
        <v>399</v>
      </c>
      <c r="F773">
        <v>306</v>
      </c>
      <c r="G773">
        <v>154611</v>
      </c>
    </row>
    <row r="774" spans="1:7" x14ac:dyDescent="0.3">
      <c r="A774">
        <v>2010</v>
      </c>
      <c r="B774" t="s">
        <v>7</v>
      </c>
      <c r="C774" t="s">
        <v>10</v>
      </c>
      <c r="D774">
        <v>19359</v>
      </c>
      <c r="E774">
        <v>1204</v>
      </c>
      <c r="F774">
        <v>908</v>
      </c>
      <c r="G774">
        <v>18468</v>
      </c>
    </row>
    <row r="775" spans="1:7" x14ac:dyDescent="0.3">
      <c r="A775">
        <v>2010</v>
      </c>
      <c r="B775" t="s">
        <v>7</v>
      </c>
      <c r="C775" t="s">
        <v>11</v>
      </c>
      <c r="D775">
        <v>32457</v>
      </c>
      <c r="E775">
        <v>1154</v>
      </c>
      <c r="F775">
        <v>858</v>
      </c>
      <c r="G775">
        <v>35292</v>
      </c>
    </row>
    <row r="776" spans="1:7" x14ac:dyDescent="0.3">
      <c r="A776">
        <v>2010</v>
      </c>
      <c r="B776" t="s">
        <v>7</v>
      </c>
      <c r="C776" t="s">
        <v>12</v>
      </c>
      <c r="D776">
        <v>8632</v>
      </c>
      <c r="E776">
        <v>1902</v>
      </c>
      <c r="F776">
        <v>1441</v>
      </c>
      <c r="G776">
        <v>9325</v>
      </c>
    </row>
    <row r="777" spans="1:7" x14ac:dyDescent="0.3">
      <c r="A777">
        <v>2010</v>
      </c>
      <c r="B777" t="s">
        <v>7</v>
      </c>
      <c r="C777" t="s">
        <v>13</v>
      </c>
      <c r="D777">
        <v>16859</v>
      </c>
      <c r="E777">
        <v>1510</v>
      </c>
      <c r="F777">
        <v>1244</v>
      </c>
      <c r="G777">
        <v>16807</v>
      </c>
    </row>
    <row r="778" spans="1:7" x14ac:dyDescent="0.3">
      <c r="A778">
        <v>2010</v>
      </c>
      <c r="B778" t="s">
        <v>7</v>
      </c>
      <c r="C778" t="s">
        <v>14</v>
      </c>
      <c r="D778">
        <v>7696</v>
      </c>
      <c r="E778">
        <v>693</v>
      </c>
      <c r="F778">
        <v>534</v>
      </c>
      <c r="G778">
        <v>7853</v>
      </c>
    </row>
    <row r="779" spans="1:7" x14ac:dyDescent="0.3">
      <c r="A779">
        <v>2010</v>
      </c>
      <c r="B779" t="s">
        <v>7</v>
      </c>
      <c r="C779" t="s">
        <v>15</v>
      </c>
      <c r="D779">
        <v>14963</v>
      </c>
      <c r="E779">
        <v>1043</v>
      </c>
      <c r="F779">
        <v>885</v>
      </c>
      <c r="G779">
        <v>15953</v>
      </c>
    </row>
    <row r="780" spans="1:7" x14ac:dyDescent="0.3">
      <c r="A780">
        <v>2010</v>
      </c>
      <c r="B780" t="s">
        <v>7</v>
      </c>
      <c r="C780" t="s">
        <v>16</v>
      </c>
      <c r="D780">
        <v>228</v>
      </c>
      <c r="E780">
        <v>1138</v>
      </c>
      <c r="F780">
        <v>889</v>
      </c>
      <c r="G780">
        <v>270</v>
      </c>
    </row>
    <row r="781" spans="1:7" x14ac:dyDescent="0.3">
      <c r="A781">
        <v>2010</v>
      </c>
      <c r="B781" t="s">
        <v>7</v>
      </c>
      <c r="C781" t="s">
        <v>17</v>
      </c>
      <c r="D781">
        <v>187335</v>
      </c>
      <c r="E781">
        <v>805</v>
      </c>
      <c r="F781">
        <v>705</v>
      </c>
      <c r="G781">
        <v>194880</v>
      </c>
    </row>
    <row r="782" spans="1:7" x14ac:dyDescent="0.3">
      <c r="A782">
        <v>2010</v>
      </c>
      <c r="B782" t="s">
        <v>7</v>
      </c>
      <c r="C782" t="s">
        <v>18</v>
      </c>
      <c r="D782">
        <v>4628</v>
      </c>
      <c r="E782">
        <v>376</v>
      </c>
      <c r="F782">
        <v>215</v>
      </c>
      <c r="G782">
        <v>4843</v>
      </c>
    </row>
    <row r="783" spans="1:7" x14ac:dyDescent="0.3">
      <c r="A783">
        <v>2010</v>
      </c>
      <c r="B783" t="s">
        <v>19</v>
      </c>
      <c r="C783" t="s">
        <v>8</v>
      </c>
      <c r="D783">
        <v>166904</v>
      </c>
      <c r="E783">
        <v>307</v>
      </c>
      <c r="F783">
        <v>194</v>
      </c>
      <c r="G783">
        <v>167513</v>
      </c>
    </row>
    <row r="784" spans="1:7" x14ac:dyDescent="0.3">
      <c r="A784">
        <v>2010</v>
      </c>
      <c r="B784" t="s">
        <v>19</v>
      </c>
      <c r="C784" t="s">
        <v>9</v>
      </c>
      <c r="D784">
        <v>121341</v>
      </c>
      <c r="E784">
        <v>405</v>
      </c>
      <c r="F784">
        <v>379</v>
      </c>
      <c r="G784">
        <v>105211</v>
      </c>
    </row>
    <row r="785" spans="1:7" x14ac:dyDescent="0.3">
      <c r="A785">
        <v>2010</v>
      </c>
      <c r="B785" t="s">
        <v>19</v>
      </c>
      <c r="C785" t="s">
        <v>10</v>
      </c>
      <c r="D785">
        <v>13962</v>
      </c>
      <c r="E785">
        <v>1184</v>
      </c>
      <c r="F785">
        <v>1069</v>
      </c>
      <c r="G785">
        <v>13679</v>
      </c>
    </row>
    <row r="786" spans="1:7" x14ac:dyDescent="0.3">
      <c r="A786">
        <v>2010</v>
      </c>
      <c r="B786" t="s">
        <v>19</v>
      </c>
      <c r="C786" t="s">
        <v>11</v>
      </c>
      <c r="D786">
        <v>23463</v>
      </c>
      <c r="E786">
        <v>1193</v>
      </c>
      <c r="F786">
        <v>1019</v>
      </c>
      <c r="G786">
        <v>27574</v>
      </c>
    </row>
    <row r="787" spans="1:7" x14ac:dyDescent="0.3">
      <c r="A787">
        <v>2010</v>
      </c>
      <c r="B787" t="s">
        <v>19</v>
      </c>
      <c r="C787" t="s">
        <v>12</v>
      </c>
      <c r="D787">
        <v>6247</v>
      </c>
      <c r="E787">
        <v>2047</v>
      </c>
      <c r="F787">
        <v>1632</v>
      </c>
      <c r="G787">
        <v>6179</v>
      </c>
    </row>
    <row r="788" spans="1:7" x14ac:dyDescent="0.3">
      <c r="A788">
        <v>2010</v>
      </c>
      <c r="B788" t="s">
        <v>19</v>
      </c>
      <c r="C788" t="s">
        <v>13</v>
      </c>
      <c r="D788">
        <v>12164</v>
      </c>
      <c r="E788">
        <v>1466</v>
      </c>
      <c r="F788">
        <v>1170</v>
      </c>
      <c r="G788">
        <v>12549</v>
      </c>
    </row>
    <row r="789" spans="1:7" x14ac:dyDescent="0.3">
      <c r="A789">
        <v>2010</v>
      </c>
      <c r="B789" t="s">
        <v>19</v>
      </c>
      <c r="C789" t="s">
        <v>14</v>
      </c>
      <c r="D789">
        <v>5515</v>
      </c>
      <c r="E789">
        <v>716</v>
      </c>
      <c r="F789">
        <v>597</v>
      </c>
      <c r="G789">
        <v>5758</v>
      </c>
    </row>
    <row r="790" spans="1:7" x14ac:dyDescent="0.3">
      <c r="A790">
        <v>2010</v>
      </c>
      <c r="B790" t="s">
        <v>19</v>
      </c>
      <c r="C790" t="s">
        <v>15</v>
      </c>
      <c r="D790">
        <v>10834</v>
      </c>
      <c r="E790">
        <v>1001</v>
      </c>
      <c r="F790">
        <v>819</v>
      </c>
      <c r="G790">
        <v>9743</v>
      </c>
    </row>
    <row r="791" spans="1:7" x14ac:dyDescent="0.3">
      <c r="A791">
        <v>2010</v>
      </c>
      <c r="B791" t="s">
        <v>19</v>
      </c>
      <c r="C791" t="s">
        <v>16</v>
      </c>
      <c r="D791">
        <v>186</v>
      </c>
      <c r="E791">
        <v>1219</v>
      </c>
      <c r="F791">
        <v>1010</v>
      </c>
      <c r="G791">
        <v>214</v>
      </c>
    </row>
    <row r="792" spans="1:7" x14ac:dyDescent="0.3">
      <c r="A792">
        <v>2010</v>
      </c>
      <c r="B792" t="s">
        <v>19</v>
      </c>
      <c r="C792" t="s">
        <v>17</v>
      </c>
      <c r="D792">
        <v>135052</v>
      </c>
      <c r="E792">
        <v>791</v>
      </c>
      <c r="F792">
        <v>519</v>
      </c>
      <c r="G792">
        <v>148401</v>
      </c>
    </row>
    <row r="793" spans="1:7" x14ac:dyDescent="0.3">
      <c r="A793">
        <v>2010</v>
      </c>
      <c r="B793" t="s">
        <v>19</v>
      </c>
      <c r="C793" t="s">
        <v>18</v>
      </c>
      <c r="D793">
        <v>3350</v>
      </c>
      <c r="E793">
        <v>384</v>
      </c>
      <c r="F793">
        <v>273</v>
      </c>
      <c r="G793">
        <v>3145</v>
      </c>
    </row>
    <row r="794" spans="1:7" x14ac:dyDescent="0.3">
      <c r="A794">
        <v>2010</v>
      </c>
      <c r="B794" t="s">
        <v>20</v>
      </c>
      <c r="C794" t="s">
        <v>8</v>
      </c>
      <c r="D794">
        <v>263445</v>
      </c>
      <c r="E794">
        <v>308</v>
      </c>
      <c r="F794">
        <v>288</v>
      </c>
      <c r="G794">
        <v>207435</v>
      </c>
    </row>
    <row r="795" spans="1:7" x14ac:dyDescent="0.3">
      <c r="A795">
        <v>2010</v>
      </c>
      <c r="B795" t="s">
        <v>20</v>
      </c>
      <c r="C795" t="s">
        <v>9</v>
      </c>
      <c r="D795">
        <v>191516</v>
      </c>
      <c r="E795">
        <v>384</v>
      </c>
      <c r="F795">
        <v>303</v>
      </c>
      <c r="G795">
        <v>187695</v>
      </c>
    </row>
    <row r="796" spans="1:7" x14ac:dyDescent="0.3">
      <c r="A796">
        <v>2010</v>
      </c>
      <c r="B796" t="s">
        <v>20</v>
      </c>
      <c r="C796" t="s">
        <v>10</v>
      </c>
      <c r="D796">
        <v>22027</v>
      </c>
      <c r="E796">
        <v>1234</v>
      </c>
      <c r="F796">
        <v>1002</v>
      </c>
      <c r="G796">
        <v>19582</v>
      </c>
    </row>
    <row r="797" spans="1:7" x14ac:dyDescent="0.3">
      <c r="A797">
        <v>2010</v>
      </c>
      <c r="B797" t="s">
        <v>20</v>
      </c>
      <c r="C797" t="s">
        <v>11</v>
      </c>
      <c r="D797">
        <v>36906</v>
      </c>
      <c r="E797">
        <v>1242</v>
      </c>
      <c r="F797">
        <v>946</v>
      </c>
      <c r="G797">
        <v>35847</v>
      </c>
    </row>
    <row r="798" spans="1:7" x14ac:dyDescent="0.3">
      <c r="A798">
        <v>2010</v>
      </c>
      <c r="B798" t="s">
        <v>20</v>
      </c>
      <c r="C798" t="s">
        <v>12</v>
      </c>
      <c r="D798">
        <v>9848</v>
      </c>
      <c r="E798">
        <v>2030</v>
      </c>
      <c r="F798">
        <v>1641</v>
      </c>
      <c r="G798">
        <v>9532</v>
      </c>
    </row>
    <row r="799" spans="1:7" x14ac:dyDescent="0.3">
      <c r="A799">
        <v>2010</v>
      </c>
      <c r="B799" t="s">
        <v>20</v>
      </c>
      <c r="C799" t="s">
        <v>13</v>
      </c>
      <c r="D799">
        <v>19144</v>
      </c>
      <c r="E799">
        <v>1535</v>
      </c>
      <c r="F799">
        <v>1268</v>
      </c>
      <c r="G799">
        <v>21145</v>
      </c>
    </row>
    <row r="800" spans="1:7" x14ac:dyDescent="0.3">
      <c r="A800">
        <v>2010</v>
      </c>
      <c r="B800" t="s">
        <v>20</v>
      </c>
      <c r="C800" t="s">
        <v>14</v>
      </c>
      <c r="D800">
        <v>8746</v>
      </c>
      <c r="E800">
        <v>719</v>
      </c>
      <c r="F800">
        <v>631</v>
      </c>
      <c r="G800">
        <v>9312</v>
      </c>
    </row>
    <row r="801" spans="1:7" x14ac:dyDescent="0.3">
      <c r="A801">
        <v>2010</v>
      </c>
      <c r="B801" t="s">
        <v>20</v>
      </c>
      <c r="C801" t="s">
        <v>15</v>
      </c>
      <c r="D801">
        <v>17075</v>
      </c>
      <c r="E801">
        <v>989</v>
      </c>
      <c r="F801">
        <v>854</v>
      </c>
      <c r="G801">
        <v>19144</v>
      </c>
    </row>
    <row r="802" spans="1:7" x14ac:dyDescent="0.3">
      <c r="A802">
        <v>2010</v>
      </c>
      <c r="B802" t="s">
        <v>20</v>
      </c>
      <c r="C802" t="s">
        <v>16</v>
      </c>
      <c r="D802">
        <v>291</v>
      </c>
      <c r="E802">
        <v>1254</v>
      </c>
      <c r="F802">
        <v>1020</v>
      </c>
      <c r="G802">
        <v>293</v>
      </c>
    </row>
    <row r="803" spans="1:7" x14ac:dyDescent="0.3">
      <c r="A803">
        <v>2010</v>
      </c>
      <c r="B803" t="s">
        <v>20</v>
      </c>
      <c r="C803" t="s">
        <v>17</v>
      </c>
      <c r="D803">
        <v>213231</v>
      </c>
      <c r="E803">
        <v>799</v>
      </c>
      <c r="F803">
        <v>699</v>
      </c>
      <c r="G803">
        <v>222085</v>
      </c>
    </row>
    <row r="804" spans="1:7" x14ac:dyDescent="0.3">
      <c r="A804">
        <v>2010</v>
      </c>
      <c r="B804" t="s">
        <v>20</v>
      </c>
      <c r="C804" t="s">
        <v>18</v>
      </c>
      <c r="D804">
        <v>5289</v>
      </c>
      <c r="E804">
        <v>384</v>
      </c>
      <c r="F804">
        <v>271</v>
      </c>
      <c r="G804">
        <v>5353</v>
      </c>
    </row>
    <row r="805" spans="1:7" x14ac:dyDescent="0.3">
      <c r="A805">
        <v>2010</v>
      </c>
      <c r="B805" t="s">
        <v>21</v>
      </c>
      <c r="C805" t="s">
        <v>8</v>
      </c>
      <c r="D805">
        <v>216988</v>
      </c>
      <c r="E805">
        <v>289</v>
      </c>
      <c r="F805">
        <v>249</v>
      </c>
      <c r="G805">
        <v>154223</v>
      </c>
    </row>
    <row r="806" spans="1:7" x14ac:dyDescent="0.3">
      <c r="A806">
        <v>2010</v>
      </c>
      <c r="B806" t="s">
        <v>21</v>
      </c>
      <c r="C806" t="s">
        <v>9</v>
      </c>
      <c r="D806">
        <v>157747</v>
      </c>
      <c r="E806">
        <v>402</v>
      </c>
      <c r="F806">
        <v>358</v>
      </c>
      <c r="G806">
        <v>147887</v>
      </c>
    </row>
    <row r="807" spans="1:7" x14ac:dyDescent="0.3">
      <c r="A807">
        <v>2010</v>
      </c>
      <c r="B807" t="s">
        <v>21</v>
      </c>
      <c r="C807" t="s">
        <v>10</v>
      </c>
      <c r="D807">
        <v>18168</v>
      </c>
      <c r="E807">
        <v>1220</v>
      </c>
      <c r="F807">
        <v>905</v>
      </c>
      <c r="G807">
        <v>17290</v>
      </c>
    </row>
    <row r="808" spans="1:7" x14ac:dyDescent="0.3">
      <c r="A808">
        <v>2010</v>
      </c>
      <c r="B808" t="s">
        <v>21</v>
      </c>
      <c r="C808" t="s">
        <v>11</v>
      </c>
      <c r="D808">
        <v>30506</v>
      </c>
      <c r="E808">
        <v>1217</v>
      </c>
      <c r="F808">
        <v>971</v>
      </c>
      <c r="G808">
        <v>28971</v>
      </c>
    </row>
    <row r="809" spans="1:7" x14ac:dyDescent="0.3">
      <c r="A809">
        <v>2010</v>
      </c>
      <c r="B809" t="s">
        <v>21</v>
      </c>
      <c r="C809" t="s">
        <v>12</v>
      </c>
      <c r="D809">
        <v>8029</v>
      </c>
      <c r="E809">
        <v>1992</v>
      </c>
      <c r="F809">
        <v>1644</v>
      </c>
      <c r="G809">
        <v>8300</v>
      </c>
    </row>
    <row r="810" spans="1:7" x14ac:dyDescent="0.3">
      <c r="A810">
        <v>2010</v>
      </c>
      <c r="B810" t="s">
        <v>21</v>
      </c>
      <c r="C810" t="s">
        <v>13</v>
      </c>
      <c r="D810">
        <v>15829</v>
      </c>
      <c r="E810">
        <v>1534</v>
      </c>
      <c r="F810">
        <v>1227</v>
      </c>
      <c r="G810">
        <v>15228</v>
      </c>
    </row>
    <row r="811" spans="1:7" x14ac:dyDescent="0.3">
      <c r="A811">
        <v>2010</v>
      </c>
      <c r="B811" t="s">
        <v>21</v>
      </c>
      <c r="C811" t="s">
        <v>14</v>
      </c>
      <c r="D811">
        <v>7204</v>
      </c>
      <c r="E811">
        <v>682</v>
      </c>
      <c r="F811">
        <v>656</v>
      </c>
      <c r="G811">
        <v>7252</v>
      </c>
    </row>
    <row r="812" spans="1:7" x14ac:dyDescent="0.3">
      <c r="A812">
        <v>2010</v>
      </c>
      <c r="B812" t="s">
        <v>21</v>
      </c>
      <c r="C812" t="s">
        <v>15</v>
      </c>
      <c r="D812">
        <v>14041</v>
      </c>
      <c r="E812">
        <v>1037</v>
      </c>
      <c r="F812">
        <v>895</v>
      </c>
      <c r="G812">
        <v>13614</v>
      </c>
    </row>
    <row r="813" spans="1:7" x14ac:dyDescent="0.3">
      <c r="A813">
        <v>2010</v>
      </c>
      <c r="B813" t="s">
        <v>21</v>
      </c>
      <c r="C813" t="s">
        <v>16</v>
      </c>
      <c r="D813">
        <v>164</v>
      </c>
      <c r="E813">
        <v>1227</v>
      </c>
      <c r="F813">
        <v>905</v>
      </c>
      <c r="G813">
        <v>151</v>
      </c>
    </row>
    <row r="814" spans="1:7" x14ac:dyDescent="0.3">
      <c r="A814">
        <v>2010</v>
      </c>
      <c r="B814" t="s">
        <v>21</v>
      </c>
      <c r="C814" t="s">
        <v>17</v>
      </c>
      <c r="D814">
        <v>175612</v>
      </c>
      <c r="E814">
        <v>784</v>
      </c>
      <c r="F814">
        <v>737</v>
      </c>
      <c r="G814">
        <v>172703</v>
      </c>
    </row>
    <row r="815" spans="1:7" x14ac:dyDescent="0.3">
      <c r="A815">
        <v>2010</v>
      </c>
      <c r="B815" t="s">
        <v>21</v>
      </c>
      <c r="C815" t="s">
        <v>18</v>
      </c>
      <c r="D815">
        <v>4341</v>
      </c>
      <c r="E815">
        <v>364</v>
      </c>
      <c r="F815">
        <v>289</v>
      </c>
      <c r="G815">
        <v>4639</v>
      </c>
    </row>
    <row r="816" spans="1:7" x14ac:dyDescent="0.3">
      <c r="A816">
        <v>2010</v>
      </c>
      <c r="B816" t="s">
        <v>22</v>
      </c>
      <c r="C816" t="s">
        <v>8</v>
      </c>
      <c r="D816">
        <v>189831</v>
      </c>
      <c r="E816">
        <v>298</v>
      </c>
      <c r="F816">
        <v>113</v>
      </c>
      <c r="G816">
        <v>177129</v>
      </c>
    </row>
    <row r="817" spans="1:7" x14ac:dyDescent="0.3">
      <c r="A817">
        <v>2010</v>
      </c>
      <c r="B817" t="s">
        <v>22</v>
      </c>
      <c r="C817" t="s">
        <v>9</v>
      </c>
      <c r="D817">
        <v>137996</v>
      </c>
      <c r="E817">
        <v>402</v>
      </c>
      <c r="F817">
        <v>409</v>
      </c>
      <c r="G817">
        <v>131160</v>
      </c>
    </row>
    <row r="818" spans="1:7" x14ac:dyDescent="0.3">
      <c r="A818">
        <v>2010</v>
      </c>
      <c r="B818" t="s">
        <v>22</v>
      </c>
      <c r="C818" t="s">
        <v>10</v>
      </c>
      <c r="D818">
        <v>15918</v>
      </c>
      <c r="E818">
        <v>1164</v>
      </c>
      <c r="F818">
        <v>1014</v>
      </c>
      <c r="G818">
        <v>17124</v>
      </c>
    </row>
    <row r="819" spans="1:7" x14ac:dyDescent="0.3">
      <c r="A819">
        <v>2010</v>
      </c>
      <c r="B819" t="s">
        <v>22</v>
      </c>
      <c r="C819" t="s">
        <v>11</v>
      </c>
      <c r="D819">
        <v>26687</v>
      </c>
      <c r="E819">
        <v>1144</v>
      </c>
      <c r="F819">
        <v>922</v>
      </c>
      <c r="G819">
        <v>26908</v>
      </c>
    </row>
    <row r="820" spans="1:7" x14ac:dyDescent="0.3">
      <c r="A820">
        <v>2010</v>
      </c>
      <c r="B820" t="s">
        <v>22</v>
      </c>
      <c r="C820" t="s">
        <v>12</v>
      </c>
      <c r="D820">
        <v>7074</v>
      </c>
      <c r="E820">
        <v>2122</v>
      </c>
      <c r="F820">
        <v>1692</v>
      </c>
      <c r="G820">
        <v>6803</v>
      </c>
    </row>
    <row r="821" spans="1:7" x14ac:dyDescent="0.3">
      <c r="A821">
        <v>2010</v>
      </c>
      <c r="B821" t="s">
        <v>22</v>
      </c>
      <c r="C821" t="s">
        <v>13</v>
      </c>
      <c r="D821">
        <v>13775</v>
      </c>
      <c r="E821">
        <v>1505</v>
      </c>
      <c r="F821">
        <v>1233</v>
      </c>
      <c r="G821">
        <v>12437</v>
      </c>
    </row>
    <row r="822" spans="1:7" x14ac:dyDescent="0.3">
      <c r="A822">
        <v>2010</v>
      </c>
      <c r="B822" t="s">
        <v>22</v>
      </c>
      <c r="C822" t="s">
        <v>14</v>
      </c>
      <c r="D822">
        <v>6304</v>
      </c>
      <c r="E822">
        <v>718</v>
      </c>
      <c r="F822">
        <v>503</v>
      </c>
      <c r="G822">
        <v>7139</v>
      </c>
    </row>
    <row r="823" spans="1:7" x14ac:dyDescent="0.3">
      <c r="A823">
        <v>2010</v>
      </c>
      <c r="B823" t="s">
        <v>22</v>
      </c>
      <c r="C823" t="s">
        <v>15</v>
      </c>
      <c r="D823">
        <v>12302</v>
      </c>
      <c r="E823">
        <v>1041</v>
      </c>
      <c r="F823">
        <v>920</v>
      </c>
      <c r="G823">
        <v>12103</v>
      </c>
    </row>
    <row r="824" spans="1:7" x14ac:dyDescent="0.3">
      <c r="A824">
        <v>2010</v>
      </c>
      <c r="B824" t="s">
        <v>22</v>
      </c>
      <c r="C824" t="s">
        <v>16</v>
      </c>
      <c r="D824">
        <v>188</v>
      </c>
      <c r="E824">
        <v>1143</v>
      </c>
      <c r="F824">
        <v>955</v>
      </c>
      <c r="G824">
        <v>190</v>
      </c>
    </row>
    <row r="825" spans="1:7" x14ac:dyDescent="0.3">
      <c r="A825">
        <v>2010</v>
      </c>
      <c r="B825" t="s">
        <v>22</v>
      </c>
      <c r="C825" t="s">
        <v>17</v>
      </c>
      <c r="D825">
        <v>153638</v>
      </c>
      <c r="E825">
        <v>787</v>
      </c>
      <c r="F825">
        <v>662</v>
      </c>
      <c r="G825">
        <v>156846</v>
      </c>
    </row>
    <row r="826" spans="1:7" x14ac:dyDescent="0.3">
      <c r="A826">
        <v>2010</v>
      </c>
      <c r="B826" t="s">
        <v>22</v>
      </c>
      <c r="C826" t="s">
        <v>18</v>
      </c>
      <c r="D826">
        <v>3790</v>
      </c>
      <c r="E826">
        <v>381</v>
      </c>
      <c r="F826">
        <v>307</v>
      </c>
      <c r="G826">
        <v>3735</v>
      </c>
    </row>
    <row r="827" spans="1:7" x14ac:dyDescent="0.3">
      <c r="A827">
        <v>2010</v>
      </c>
      <c r="B827" t="s">
        <v>23</v>
      </c>
      <c r="C827" t="s">
        <v>8</v>
      </c>
      <c r="D827">
        <v>486150</v>
      </c>
      <c r="E827">
        <v>308</v>
      </c>
      <c r="F827">
        <v>226</v>
      </c>
      <c r="G827">
        <v>572797</v>
      </c>
    </row>
    <row r="828" spans="1:7" x14ac:dyDescent="0.3">
      <c r="A828">
        <v>2010</v>
      </c>
      <c r="B828" t="s">
        <v>23</v>
      </c>
      <c r="C828" t="s">
        <v>9</v>
      </c>
      <c r="D828">
        <v>353415</v>
      </c>
      <c r="E828">
        <v>394</v>
      </c>
      <c r="F828">
        <v>321</v>
      </c>
      <c r="G828">
        <v>415329</v>
      </c>
    </row>
    <row r="829" spans="1:7" x14ac:dyDescent="0.3">
      <c r="A829">
        <v>2010</v>
      </c>
      <c r="B829" t="s">
        <v>23</v>
      </c>
      <c r="C829" t="s">
        <v>10</v>
      </c>
      <c r="D829">
        <v>40678</v>
      </c>
      <c r="E829">
        <v>1219</v>
      </c>
      <c r="F829">
        <v>971</v>
      </c>
      <c r="G829">
        <v>41097</v>
      </c>
    </row>
    <row r="830" spans="1:7" x14ac:dyDescent="0.3">
      <c r="A830">
        <v>2010</v>
      </c>
      <c r="B830" t="s">
        <v>23</v>
      </c>
      <c r="C830" t="s">
        <v>11</v>
      </c>
      <c r="D830">
        <v>68245</v>
      </c>
      <c r="E830">
        <v>1189</v>
      </c>
      <c r="F830">
        <v>893</v>
      </c>
      <c r="G830">
        <v>75624</v>
      </c>
    </row>
    <row r="831" spans="1:7" x14ac:dyDescent="0.3">
      <c r="A831">
        <v>2010</v>
      </c>
      <c r="B831" t="s">
        <v>23</v>
      </c>
      <c r="C831" t="s">
        <v>12</v>
      </c>
      <c r="D831">
        <v>18132</v>
      </c>
      <c r="E831">
        <v>2119</v>
      </c>
      <c r="F831">
        <v>1761</v>
      </c>
      <c r="G831">
        <v>16560</v>
      </c>
    </row>
    <row r="832" spans="1:7" x14ac:dyDescent="0.3">
      <c r="A832">
        <v>2010</v>
      </c>
      <c r="B832" t="s">
        <v>23</v>
      </c>
      <c r="C832" t="s">
        <v>13</v>
      </c>
      <c r="D832">
        <v>35296</v>
      </c>
      <c r="E832">
        <v>1555</v>
      </c>
      <c r="F832">
        <v>1338</v>
      </c>
      <c r="G832">
        <v>33785</v>
      </c>
    </row>
    <row r="833" spans="1:7" x14ac:dyDescent="0.3">
      <c r="A833">
        <v>2010</v>
      </c>
      <c r="B833" t="s">
        <v>23</v>
      </c>
      <c r="C833" t="s">
        <v>14</v>
      </c>
      <c r="D833">
        <v>16184</v>
      </c>
      <c r="E833">
        <v>699</v>
      </c>
      <c r="F833">
        <v>572</v>
      </c>
      <c r="G833">
        <v>18195</v>
      </c>
    </row>
    <row r="834" spans="1:7" x14ac:dyDescent="0.3">
      <c r="A834">
        <v>2010</v>
      </c>
      <c r="B834" t="s">
        <v>23</v>
      </c>
      <c r="C834" t="s">
        <v>15</v>
      </c>
      <c r="D834">
        <v>31511</v>
      </c>
      <c r="E834">
        <v>1024</v>
      </c>
      <c r="F834">
        <v>877</v>
      </c>
      <c r="G834">
        <v>28747</v>
      </c>
    </row>
    <row r="835" spans="1:7" x14ac:dyDescent="0.3">
      <c r="A835">
        <v>2010</v>
      </c>
      <c r="B835" t="s">
        <v>23</v>
      </c>
      <c r="C835" t="s">
        <v>16</v>
      </c>
      <c r="D835">
        <v>465</v>
      </c>
      <c r="E835">
        <v>1215</v>
      </c>
      <c r="F835">
        <v>980</v>
      </c>
      <c r="G835">
        <v>544</v>
      </c>
    </row>
    <row r="836" spans="1:7" x14ac:dyDescent="0.3">
      <c r="A836">
        <v>2010</v>
      </c>
      <c r="B836" t="s">
        <v>23</v>
      </c>
      <c r="C836" t="s">
        <v>17</v>
      </c>
      <c r="D836">
        <v>393443</v>
      </c>
      <c r="E836">
        <v>809</v>
      </c>
      <c r="F836">
        <v>673</v>
      </c>
      <c r="G836">
        <v>313379</v>
      </c>
    </row>
    <row r="837" spans="1:7" x14ac:dyDescent="0.3">
      <c r="A837">
        <v>2010</v>
      </c>
      <c r="B837" t="s">
        <v>23</v>
      </c>
      <c r="C837" t="s">
        <v>18</v>
      </c>
      <c r="D837">
        <v>9729</v>
      </c>
      <c r="E837">
        <v>394</v>
      </c>
      <c r="F837">
        <v>305</v>
      </c>
      <c r="G837">
        <v>8134</v>
      </c>
    </row>
    <row r="838" spans="1:7" x14ac:dyDescent="0.3">
      <c r="A838">
        <v>2010</v>
      </c>
      <c r="B838" t="s">
        <v>24</v>
      </c>
      <c r="C838" t="s">
        <v>8</v>
      </c>
      <c r="D838">
        <v>171003</v>
      </c>
      <c r="E838">
        <v>295</v>
      </c>
      <c r="F838">
        <v>284</v>
      </c>
      <c r="G838">
        <v>177661</v>
      </c>
    </row>
    <row r="839" spans="1:7" x14ac:dyDescent="0.3">
      <c r="A839">
        <v>2010</v>
      </c>
      <c r="B839" t="s">
        <v>24</v>
      </c>
      <c r="C839" t="s">
        <v>9</v>
      </c>
      <c r="D839">
        <v>124299</v>
      </c>
      <c r="E839">
        <v>399</v>
      </c>
      <c r="F839">
        <v>259</v>
      </c>
      <c r="G839">
        <v>128167</v>
      </c>
    </row>
    <row r="840" spans="1:7" x14ac:dyDescent="0.3">
      <c r="A840">
        <v>2010</v>
      </c>
      <c r="B840" t="s">
        <v>24</v>
      </c>
      <c r="C840" t="s">
        <v>10</v>
      </c>
      <c r="D840">
        <v>14326</v>
      </c>
      <c r="E840">
        <v>1176</v>
      </c>
      <c r="F840">
        <v>918</v>
      </c>
      <c r="G840">
        <v>15693</v>
      </c>
    </row>
    <row r="841" spans="1:7" x14ac:dyDescent="0.3">
      <c r="A841">
        <v>2010</v>
      </c>
      <c r="B841" t="s">
        <v>24</v>
      </c>
      <c r="C841" t="s">
        <v>11</v>
      </c>
      <c r="D841">
        <v>24000</v>
      </c>
      <c r="E841">
        <v>1239</v>
      </c>
      <c r="F841">
        <v>945</v>
      </c>
      <c r="G841">
        <v>25208</v>
      </c>
    </row>
    <row r="842" spans="1:7" x14ac:dyDescent="0.3">
      <c r="A842">
        <v>2010</v>
      </c>
      <c r="B842" t="s">
        <v>24</v>
      </c>
      <c r="C842" t="s">
        <v>12</v>
      </c>
      <c r="D842">
        <v>6356</v>
      </c>
      <c r="E842">
        <v>1970</v>
      </c>
      <c r="F842">
        <v>1530</v>
      </c>
      <c r="G842">
        <v>6091</v>
      </c>
    </row>
    <row r="843" spans="1:7" x14ac:dyDescent="0.3">
      <c r="A843">
        <v>2010</v>
      </c>
      <c r="B843" t="s">
        <v>24</v>
      </c>
      <c r="C843" t="s">
        <v>13</v>
      </c>
      <c r="D843">
        <v>12460</v>
      </c>
      <c r="E843">
        <v>1470</v>
      </c>
      <c r="F843">
        <v>1225</v>
      </c>
      <c r="G843">
        <v>11779</v>
      </c>
    </row>
    <row r="844" spans="1:7" x14ac:dyDescent="0.3">
      <c r="A844">
        <v>2010</v>
      </c>
      <c r="B844" t="s">
        <v>24</v>
      </c>
      <c r="C844" t="s">
        <v>14</v>
      </c>
      <c r="D844">
        <v>5694</v>
      </c>
      <c r="E844">
        <v>672</v>
      </c>
      <c r="F844">
        <v>587</v>
      </c>
      <c r="G844">
        <v>5911</v>
      </c>
    </row>
    <row r="845" spans="1:7" x14ac:dyDescent="0.3">
      <c r="A845">
        <v>2010</v>
      </c>
      <c r="B845" t="s">
        <v>24</v>
      </c>
      <c r="C845" t="s">
        <v>15</v>
      </c>
      <c r="D845">
        <v>11082</v>
      </c>
      <c r="E845">
        <v>1044</v>
      </c>
      <c r="F845">
        <v>794</v>
      </c>
      <c r="G845">
        <v>11695</v>
      </c>
    </row>
    <row r="846" spans="1:7" x14ac:dyDescent="0.3">
      <c r="A846">
        <v>2010</v>
      </c>
      <c r="B846" t="s">
        <v>24</v>
      </c>
      <c r="C846" t="s">
        <v>16</v>
      </c>
      <c r="D846">
        <v>187</v>
      </c>
      <c r="E846">
        <v>1253</v>
      </c>
      <c r="F846">
        <v>1053</v>
      </c>
      <c r="G846">
        <v>176</v>
      </c>
    </row>
    <row r="847" spans="1:7" x14ac:dyDescent="0.3">
      <c r="A847">
        <v>2010</v>
      </c>
      <c r="B847" t="s">
        <v>24</v>
      </c>
      <c r="C847" t="s">
        <v>17</v>
      </c>
      <c r="D847">
        <v>138388</v>
      </c>
      <c r="E847">
        <v>811</v>
      </c>
      <c r="F847">
        <v>741</v>
      </c>
      <c r="G847">
        <v>149893</v>
      </c>
    </row>
    <row r="848" spans="1:7" x14ac:dyDescent="0.3">
      <c r="A848">
        <v>2010</v>
      </c>
      <c r="B848" t="s">
        <v>24</v>
      </c>
      <c r="C848" t="s">
        <v>18</v>
      </c>
      <c r="D848">
        <v>3418</v>
      </c>
      <c r="E848">
        <v>379</v>
      </c>
      <c r="F848">
        <v>329</v>
      </c>
      <c r="G848">
        <v>3488</v>
      </c>
    </row>
    <row r="849" spans="1:1" x14ac:dyDescent="0.3">
      <c r="A84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9</vt:i4>
      </vt:variant>
    </vt:vector>
  </HeadingPairs>
  <TitlesOfParts>
    <vt:vector size="9" baseType="lpstr">
      <vt:lpstr>Megoszlási viszonyszám</vt:lpstr>
      <vt:lpstr>Dinamikus viszonyszám</vt:lpstr>
      <vt:lpstr>Mértani átlag</vt:lpstr>
      <vt:lpstr>m-á láncviszonyszámból</vt:lpstr>
      <vt:lpstr>Szóródási mutatók</vt:lpstr>
      <vt:lpstr>Átlagbecslés</vt:lpstr>
      <vt:lpstr>Súlyozott átlagbecslés</vt:lpstr>
      <vt:lpstr>Munka9</vt:lpstr>
      <vt:lpstr>4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Gáll Imre</dc:creator>
  <cp:lastModifiedBy>Gáll Imre</cp:lastModifiedBy>
  <dcterms:created xsi:type="dcterms:W3CDTF">2023-01-23T07:45:26Z</dcterms:created>
  <dcterms:modified xsi:type="dcterms:W3CDTF">2023-02-07T10:46:20Z</dcterms:modified>
</cp:coreProperties>
</file>