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<sst xmlns="http://schemas.openxmlformats.org/spreadsheetml/2006/main" count="438" uniqueCount="295">
  <si>
    <t>id_issue</t>
  </si>
  <si>
    <t>issue_number</t>
  </si>
  <si>
    <t>id_repo</t>
  </si>
  <si>
    <t>full_name</t>
  </si>
  <si>
    <t>issue_title</t>
  </si>
  <si>
    <t>issue_body</t>
  </si>
  <si>
    <t>labels</t>
  </si>
  <si>
    <t>URL</t>
  </si>
  <si>
    <t>1734</t>
  </si>
  <si>
    <t>1961</t>
  </si>
  <si>
    <t>927</t>
  </si>
  <si>
    <t>1178</t>
  </si>
  <si>
    <t>935</t>
  </si>
  <si>
    <t>3222</t>
  </si>
  <si>
    <t>3417</t>
  </si>
  <si>
    <t>1187</t>
  </si>
  <si>
    <t>1670</t>
  </si>
  <si>
    <t>109</t>
  </si>
  <si>
    <t>1790</t>
  </si>
  <si>
    <t>4</t>
  </si>
  <si>
    <t>2</t>
  </si>
  <si>
    <t>5</t>
  </si>
  <si>
    <t>7</t>
  </si>
  <si>
    <t>8</t>
  </si>
  <si>
    <t>6</t>
  </si>
  <si>
    <t>11</t>
  </si>
  <si>
    <t>3</t>
  </si>
  <si>
    <t>9</t>
  </si>
  <si>
    <t>1</t>
  </si>
  <si>
    <t>10</t>
  </si>
  <si>
    <t>1393</t>
  </si>
  <si>
    <t>1589</t>
  </si>
  <si>
    <t>1338</t>
  </si>
  <si>
    <t>231</t>
  </si>
  <si>
    <t>737</t>
  </si>
  <si>
    <t>195</t>
  </si>
  <si>
    <t>714</t>
  </si>
  <si>
    <t>1256</t>
  </si>
  <si>
    <t>954</t>
  </si>
  <si>
    <t>453</t>
  </si>
  <si>
    <t>850</t>
  </si>
  <si>
    <t>703</t>
  </si>
  <si>
    <t>898</t>
  </si>
  <si>
    <t>669</t>
  </si>
  <si>
    <t>73</t>
  </si>
  <si>
    <t>50</t>
  </si>
  <si>
    <t>588</t>
  </si>
  <si>
    <t>286</t>
  </si>
  <si>
    <t>182</t>
  </si>
  <si>
    <t>624</t>
  </si>
  <si>
    <t>134</t>
  </si>
  <si>
    <t>808</t>
  </si>
  <si>
    <t>211</t>
  </si>
  <si>
    <t>406</t>
  </si>
  <si>
    <t>177</t>
  </si>
  <si>
    <t>96</t>
  </si>
  <si>
    <t>132</t>
  </si>
  <si>
    <t>316</t>
  </si>
  <si>
    <t>364</t>
  </si>
  <si>
    <t>186</t>
  </si>
  <si>
    <t>22</t>
  </si>
  <si>
    <t>142</t>
  </si>
  <si>
    <t>358</t>
  </si>
  <si>
    <t>19</t>
  </si>
  <si>
    <t>17</t>
  </si>
  <si>
    <t>20</t>
  </si>
  <si>
    <t>12</t>
  </si>
  <si>
    <t>114</t>
  </si>
  <si>
    <t>24</t>
  </si>
  <si>
    <t>72</t>
  </si>
  <si>
    <t>66</t>
  </si>
  <si>
    <t>210</t>
  </si>
  <si>
    <t>202</t>
  </si>
  <si>
    <t>209</t>
  </si>
  <si>
    <t>196</t>
  </si>
  <si>
    <t>94</t>
  </si>
  <si>
    <t>175</t>
  </si>
  <si>
    <t>81</t>
  </si>
  <si>
    <t>23</t>
  </si>
  <si>
    <t>15</t>
  </si>
  <si>
    <t>21</t>
  </si>
  <si>
    <t>39</t>
  </si>
  <si>
    <t>49</t>
  </si>
  <si>
    <t>47</t>
  </si>
  <si>
    <t>14</t>
  </si>
  <si>
    <t>mozilla/zamboni</t>
  </si>
  <si>
    <t>heneke/thymeleaf-extras-togglz</t>
  </si>
  <si>
    <t>travis-ci/travis-web</t>
  </si>
  <si>
    <t>ccnmtl/capsim</t>
  </si>
  <si>
    <t>picklesdoc/pickles</t>
  </si>
  <si>
    <t>pheidotting/dejonge</t>
  </si>
  <si>
    <t>iiiepe/dashi3</t>
  </si>
  <si>
    <t>CenterForOpenScience/exp-addons</t>
  </si>
  <si>
    <t>avigan/VLTPF</t>
  </si>
  <si>
    <t>orozdolskyi/hneu-personal-account</t>
  </si>
  <si>
    <t>remove old games AER logic, remove admin content edit form (bug 968494)</t>
  </si>
  <si>
    <t>Add regions for bug 987806 and others</t>
  </si>
  <si>
    <t>Use absolute path for nagios_check_packaged_app.zip</t>
  </si>
  <si>
    <t>explicitly cache counts for collection listings (bug 912484)</t>
  </si>
  <si>
    <t>stats api authorization (bug 897528)</t>
  </si>
  <si>
    <t>Adds tags for restricted websites (bugs 1190549, 1190550).</t>
  </si>
  <si>
    <t>fix email reply reviewers comm</t>
  </si>
  <si>
    <t>Remove captions from webapp previews (bug 920210)</t>
  </si>
  <si>
    <t>Re-index both upsell and upsold when one of them changes (bug 956820)</t>
  </si>
  <si>
    <t>Reviewlog</t>
  </si>
  <si>
    <t>Fix URL for the app preview posting API (bug 974957)</t>
  </si>
  <si>
    <t>Document an XML Namespace URL</t>
  </si>
  <si>
    <t>Process expressions in togglz:active</t>
  </si>
  <si>
    <t>Cant combine togglz:active with th:replace</t>
  </si>
  <si>
    <t>Document an XML namespace for togglz</t>
  </si>
  <si>
    <t>Thymeleaf 3 support</t>
  </si>
  <si>
    <t>Document togglz:inactive</t>
  </si>
  <si>
    <t>Register StandardXmlNsTagProcessor to remove xmlns:togglz attribute</t>
  </si>
  <si>
    <t>Implement togglz:inactive</t>
  </si>
  <si>
    <t>Support for attributes</t>
  </si>
  <si>
    <t>Publish release to Maven Central</t>
  </si>
  <si>
    <t>xmlns:togglz attribute doesnt get filtered and it leaks to the html document</t>
  </si>
  <si>
    <t>add yellow circle for maintenance status page status</t>
  </si>
  <si>
    <t>[Enterprise] Update 2.2 to master to fix Marketing page showing up</t>
  </si>
  <si>
    <t>Ensure user is redirected when unable to fetch feature flags/user details</t>
  </si>
  <si>
    <t>Do not githubify sign-off messages</t>
  </si>
  <si>
    <t>Fix README typo</t>
  </si>
  <si>
    <t>Show loading indicator on Show More click</t>
  </si>
  <si>
    <t>Bye bye beacon</t>
  </si>
  <si>
    <t>Refactor trigger build logic to use derived states</t>
  </si>
  <si>
    <t xml:space="preserve">Update ember-source to version 2.11.2 </t>
  </si>
  <si>
    <t>Use V3 API for restarting and cancelling a build and a job</t>
  </si>
  <si>
    <t>Change Percy to only run on pushes</t>
  </si>
  <si>
    <t>Update pyasn1 to 0.3.1</t>
  </si>
  <si>
    <t>Update setuptools to 38.4.1</t>
  </si>
  <si>
    <t>Update django-waffle to 0.12.0</t>
  </si>
  <si>
    <t>:arrow_up: pandas 0.16.1. PMT #101283</t>
  </si>
  <si>
    <t>:arrow_up: django-treebeard 2.0</t>
  </si>
  <si>
    <t>:arrow_up: Faker 0.7.10</t>
  </si>
  <si>
    <t>:arrow_up: pyparsing 2.1.4</t>
  </si>
  <si>
    <t>:arrow_up: kombu 3.0.33. PMT #104694</t>
  </si>
  <si>
    <t>:arrow_up: setuptools 35.0.2</t>
  </si>
  <si>
    <t>Jshint jscs</t>
  </si>
  <si>
    <t>Update editdistance to 0.4</t>
  </si>
  <si>
    <t>Remove right-alignment</t>
  </si>
  <si>
    <t>Release 2.11.1</t>
  </si>
  <si>
    <t>The GUI client should not allow the user to click the validation checkmarks</t>
  </si>
  <si>
    <t>Try to make teamcity build pass again</t>
  </si>
  <si>
    <t>Create a build script in FAKE</t>
  </si>
  <si>
    <t>Added hyphen to underscore Replace to ScenarioNames</t>
  </si>
  <si>
    <t>Release 2.8.2</t>
  </si>
  <si>
    <t>Use the Gherkin3 parser</t>
  </si>
  <si>
    <t>Breaking Change: Moving Namespaces and assemblies to PicklesDoc.*</t>
  </si>
  <si>
    <t>Remove dependencies from the Nuget packages</t>
  </si>
  <si>
    <t>Blank Example Entries in a Scenario Outline cause Pickles not to Find the matching Scenario Outline</t>
  </si>
  <si>
    <t>Iets meer info</t>
  </si>
  <si>
    <t>Nullpointer bij opslaan</t>
  </si>
  <si>
    <t>Heel stuk reverten</t>
  </si>
  <si>
    <t>quartz weg</t>
  </si>
  <si>
    <t>Development</t>
  </si>
  <si>
    <t>Verbetering van de LogglyAppender; extra logging</t>
  </si>
  <si>
    <t>versienummer</t>
  </si>
  <si>
    <t>Opslaan Polis/Schade bij Bedrijf</t>
  </si>
  <si>
    <t>eem uut</t>
  </si>
  <si>
    <t>Extra logging, verbetering van de LogglyAppender</t>
  </si>
  <si>
    <t>Google Analytics</t>
  </si>
  <si>
    <t>Edit a dashboard</t>
  </si>
  <si>
    <t>Update README.md</t>
  </si>
  <si>
    <t>Add login/logout links</t>
  </si>
  <si>
    <t>Restore single line graph</t>
  </si>
  <si>
    <t>Enable i18n</t>
  </si>
  <si>
    <t>Video widget</t>
  </si>
  <si>
    <t>Enable authentication for Data endpoint</t>
  </si>
  <si>
    <t>Image Widget</t>
  </si>
  <si>
    <t>Slideshow widget</t>
  </si>
  <si>
    <t>Remove form validation to facilitate testing</t>
  </si>
  <si>
    <t>Add experiment feedback</t>
  </si>
  <si>
    <t>Pref phys addons</t>
  </si>
  <si>
    <t>Feature/more cleanup</t>
  </si>
  <si>
    <t>Production site should build in production mode</t>
  </si>
  <si>
    <t>Minor wording change to exp-exit-survey</t>
  </si>
  <si>
    <t>Update csv-writer to use a blank value for JSON null type</t>
  </si>
  <si>
    <t>Feature: fix select validation [LEI-306]</t>
  </si>
  <si>
    <t>Feature/exp overview</t>
  </si>
  <si>
    <t>Add preferNoAnswer option to last measures question [LEI-264]</t>
  </si>
  <si>
    <t>Add a modal for when users attempt to leave the page</t>
  </si>
  <si>
    <t>Improve the example code included in the package</t>
  </si>
  <si>
    <t>Improve display and saving of plots generated in the reduction</t>
  </si>
  <si>
    <t>Implement a first version of the IRDIS reduction class</t>
  </si>
  <si>
    <t>Add a check that esorex is in the path</t>
  </si>
  <si>
    <t>List reduction keywords common between IRDIS and IFS</t>
  </si>
  <si>
    <t>Implementation of the IRDIS/DPI mode support</t>
  </si>
  <si>
    <t>Possible optimisations for sigma_filter</t>
  </si>
  <si>
    <t>Bad pixel interpolation fails if too few good pixels within ddmax</t>
  </si>
  <si>
    <t>Mask values outside of IFS FoV</t>
  </si>
  <si>
    <t>sph_ifs_combine_data does not respect nocenter for SCIENCE frames</t>
  </si>
  <si>
    <t>Object branch: IFS reduction implemented as an object</t>
  </si>
  <si>
    <t>resolve #2 Students profile with active disciplines creation</t>
  </si>
  <si>
    <t xml:space="preserve">Integrate cashing </t>
  </si>
  <si>
    <t>add a Jenkinsfile</t>
  </si>
  <si>
    <t>Performance testing</t>
  </si>
  <si>
    <t>create students profile with active disciplines</t>
  </si>
  <si>
    <t>resolve #5 Regular expression fix for Faculties and Disciplines</t>
  </si>
  <si>
    <t xml:space="preserve">remove code field validation on all admin pages </t>
  </si>
  <si>
    <t>Toggle discipline disabling</t>
  </si>
  <si>
    <t xml:space="preserve">Change less pre-processor to use gradle plugin </t>
  </si>
  <si>
    <t xml:space="preserve">Create new student with test email under mocked-email-provider profile </t>
  </si>
  <si>
    <t>allow to enter only numbers in the id fields</t>
  </si>
  <si>
    <t xml:space="preserve">- Dont need RegionForm logic to exclude games from Brazil/Germany since that stuff is handled by IARC + Geodata.
- Dont need admins to manually set/update content ratings now that IARC is live.
</t>
  </si>
  <si>
    <t xml:space="preserve">Add regions for bug 987806 and others
</t>
  </si>
  <si>
    <t xml:space="preserve">This fixes a issue we are having in our new environment where the the signer check tries to look for the nagios_check_packaged_app.zip at /apps/amo/nagios_check_packaged_app.zip
</t>
  </si>
  <si>
    <t xml:space="preserve">https://bugzilla.mozilla.org/show_bug.cgi?id=897528
</t>
  </si>
  <si>
    <t xml:space="preserve">r? @ngokevin 
</t>
  </si>
  <si>
    <t xml:space="preserve">https://bugzilla.mozilla.org/show_bug.cgi?id=920210
</t>
  </si>
  <si>
    <t xml:space="preserve">https://bugzilla.mozilla.org/show_bug.cgi?id=956820
</t>
  </si>
  <si>
    <t xml:space="preserve">r?kumar303 or r?gkoberger
</t>
  </si>
  <si>
    <t xml:space="preserve">https://bugzilla.mozilla.org/show_bug.cgi?id=974957
DRF automatically generates it, and we want/documented /preview/,
not /preview_list/ !
</t>
  </si>
  <si>
    <t xml:space="preserve">So that my IDE isnt sad, itd be nice to have a documented XML Namespace URL to use.
For extra credit, full support for the Eclipse plugin would be great: https://github.com/thymeleaf/thymeleaf-extras-eclipse-plugin#adding-content-assist-for-your-dialect
</t>
  </si>
  <si>
    <t xml:space="preserve">The attribute processor should process expressions inside togglz:active like
``` html
&lt;div togglz:active=${feature}&gt;
    content only visible if feature is active
&lt;/div&gt;
```
</t>
  </si>
  <si>
    <t xml:space="preserve">Hi,
Ive tried to factor out, say, my Google Analytics JS to another file:
```
&lt;!DOCTYPE html&gt;
&lt;html lang=en
xmlns:th=http://www.thymeleaf.org
xmlns:togglz=https://github.com/heneke/thymeleaf-extras-togglz&gt;
&lt;head&gt;
    &lt;title&gt;Analytics&lt;/title&gt;
&lt;/head&gt;
&lt;body&gt;
    &lt;script togglz:active=GOOGLE_ANALYTICS th:fragment=analytics th:inline=javascript&gt;
      (function(i,s,o,g,r,a,m){i[GoogleAnalyticsObject]=r;i[r]=i[r]||function(){
      (i[r].q=i[r].q||[]).push(arguments)},i[r].l=1*new Date();a=s.createElement(o),
      m=s.getElementsByTagName(o)[0];a.async=1;a.src=g;m.parentNode.insertBefore(a,m)
      })(window,document,script,//www.google-analytics.com/analytics.js,ga);
      var gaId = /*[[${@googleAnalyticsTrackingID}]]*/ null;
      ga(create, gaId, auto);
      ga(send, pageview);
    &lt;/script&gt;
&lt;/body&gt;
&lt;/html&gt;
```
However, when I replace that fragment in another template, the `th:replace` seems to just pull down those other attributes, rather than applying them. For example, with this in my `&lt;head&gt;`:
```
&lt;script th:replace=fragments/analytics :: analytics&gt;&lt;/script&gt;
```
I get this output:
```
    &lt;script togglz:active=GOOGLE_ANALYTICS&gt;
      (function(i,s,o,g,r,a,m){i[GoogleAnalyticsObject]=r;i[r]=i[r]||function(){
      (i[r].q=i[r].q||[]).push(arguments)},i[r].l=1*new Date();a=s.createElement(o),
      m=s.getElementsByTagName(o)[0];a.async=1;a.src=g;m.parentNode.insertBefore(a,m)
      })(window,document,script,//www.google-analytics.com/analytics.js,ga);
      var gaId = UA-REDACTED-1;
      ga(create, gaId, auto);
      ga(send, pageview);
    &lt;/script&gt;
```
So, the `th:inline` gets applied, but not the `togglz:active`...
Is there some way to get things to work like Id hope, so I can avoid duplicating this chunk of code across several pages with rather different layouts, and still make it easy to disable entirely via Togglz as needed?
Thanks.
</t>
  </si>
  <si>
    <t xml:space="preserve">This should fix #4.
If I get a chance to write the content assist stuff, Ill create a new PR for it.
</t>
  </si>
  <si>
    <t xml:space="preserve">When Im trying to use thymeleaf-extras-togglz with Thymeleaf 3.0.0, my app fails with exception `java.lang.ClassNotFoundException: org.thymeleaf.dialect.IExpressionEnhancingDialect`.
Do you have plans on adding support for Thymeleaf 3.0.0?
</t>
  </si>
  <si>
    <t xml:space="preserve">I had to dig into the code to see that this was an option, so it would probably help to call this out in the main usage examples.
</t>
  </si>
  <si>
    <t xml:space="preserve">Fixes #10 </t>
  </si>
  <si>
    <t xml:space="preserve">Show DOM containers if feature is inactive.
</t>
  </si>
  <si>
    <t>Is it possible to add support for attributes? At this time dialect doesnt support that._x000D_
_x000D_
Use-case: Id like to use different values in `href`/`src` attribute depends on active/inactive state of the feature._x000D_
_x000D_
Currently I have to have 2 copies of the tag with different `togglz:active`/`togglz:inactive` attributes.</t>
  </si>
  <si>
    <t xml:space="preserve">It would be wonderful to have this artifact in Maven Central repository, so we, as users, may use it without cloning and building on our side.
</t>
  </si>
  <si>
    <t>I have the following template:_x000D_
```html_x000D_
&lt;html lang=en_x000D_
        xmlns=http://www.w3.org/1999/xhtml_x000D_
        xmlns:th=http://www.thymeleaf.org_x000D_
        xmlns:sec=http://www.thymeleaf.org/thymeleaf-extras-springsecurity3_x000D_
        xmlns:togglz=https://github.com/heneke/thymeleaf-extras-togglz&gt;_x000D_
```_x000D_
after processing it produces the following HTML:_x000D_
```html_x000D_
&lt;html lang=en xmlns=http://www.w3.org/1999/xhtml_x000D_
	xmlns:togglz=https://github.com/heneke/thymeleaf-extras-togglz&gt;_x000D_
```_x000D_
Notice that `xmlns:togglz` attribute is still here while it shouldnt be. At the same time, `xmlns:sec` was processed correctly. I found that it registers additional dialect that we dont: [`StandardXmlNsTagProcessor`](https://github.com/thymeleaf/thymeleaf-extras-springsecurity/blob/653fc11bf5e23fd17f535463e22fe794b1ec4230/thymeleaf-extras-springsecurity4/src/main/java/org/thymeleaf/extras/springsecurity4/dialect/SpringSecurityDialect.java#L93)_x000D_
_x000D_
Here is also the issue that says that [As of 3.0 there is no mechanism in the engine itself to continuously look for xmlns attributes and remove them. It becomes the responsibility of the dialects to do so](https://github.com/thymeleaf/thymeleaf/issues/430).</t>
  </si>
  <si>
    <t xml:space="preserve">That should fix this:_x000D_
_x000D_
&lt;img width=182 alt=screen shot 2017-11-03 at 10 01 05 src=https://user-images.githubusercontent.com/11158255/32366328-f034e51e-c07d-11e7-9f2a-a0cdb81f1c58.png&gt;_x000D_
_x000D_
And make it look more like this:_x000D_
_x000D_
&lt;img width=175 alt=screen shot 2017-11-03 at 10 02 09 src=https://user-images.githubusercontent.com/11158255/32366363-164ede1c-c07e-11e7-888b-4c8e936e8345.png&gt;_x000D_
</t>
  </si>
  <si>
    <t>Were resyncing `enterprise-2.2` with `master` after noticing in QA that the marketing pages were showing in `enteprise-2.2`. @clekstro noticed that this was fixed in`master`. Looking at the fixes and changes in `master` and advising with @clekstro we decided to resync. This required a few fixes in https://github.com/travis-ci/travis-web/pull/1588 for Pusher but otherwise we seem to be golden. _x000D_
_x000D_
So heres that backport to `enterprise-2.2`</t>
  </si>
  <si>
    <t>The typical case is when we receive a `403` from the `/beta_features` or `/users` endpoint(s).  When this happens, simply redirect to `/`, showing the message that the token is expired.</t>
  </si>
  <si>
    <t xml:space="preserve">Dont successfully `githubify` strings prepended with an `@` symbol if
whats matched actually resembles an email address. @mentions should
only be githubified if there is a word boundary before it.
This fixes travis-ci/travis-ci#1591
Signed-off-by: David Celis me@davidcel.is
</t>
  </si>
  <si>
    <t xml:space="preserve">Hi all, thanks for Travis and for this public repo.
Found a little typo in the README and this is the fix: `quotationmarks`→`quotation marks`.
All the best!
</t>
  </si>
  <si>
    <t xml:space="preserve">Move the beacon widget functionality to an Email support link in the navigation
</t>
  </si>
  <si>
    <t>This extracts out the ember-concurrency tasks into separate parent/child tasks and uses_x000D_
`timeout` instead of Ember.run.later.</t>
  </si>
  <si>
    <t>Hello lovely humans,
[ember-source](https://www.npmjs.com/package/ember-source) just published its new version 2.11.2.
&lt;table&gt;
  &lt;tr&gt;
    &lt;th align=left&gt;
      State
    &lt;/th&gt;
    &lt;td&gt;
      Update :rocket:
    &lt;/td&gt;
  &lt;/tr&gt;
  &lt;tr&gt;
    &lt;th align=left&gt;
      Dependency
    &lt;/td&gt;
    &lt;td&gt;
      ember-source
    &lt;/td&gt;
  &lt;/tr&gt;
  &lt;tr&gt;
    &lt;th align=left&gt;
      New version
    &lt;/td&gt;
    &lt;td&gt;
      2.11.2
    &lt;/td&gt;
  &lt;/tr&gt;
  &lt;tr&gt;
    &lt;th align=left&gt;
      Type
    &lt;/td&gt;
    &lt;td&gt;
      devDependency
    &lt;/td&gt;
  &lt;/tr&gt;
&lt;/table&gt;
This version is **not covered** by your **current version range**.
Without accepting this pull request your project will work just like it did before. There might be a bunch of new features, fixes and perf improvements that the maintainers worked on for you though.
I recommend you look into these changes and try to get onto the latest version of ember-source.
Given that you have a decent test suite, a passing build is a strong indicator that you can take advantage of these changes by merging the proposed change into your project. Otherwise this branch is a great starting point for you to work on the update.
Do you have any ideas how I could improve these pull requests? Did I report anything you think isn’t right?
Are you unsure about how things are supposed to work?
There is a collection of [frequently asked questions](https://greenkeeper.io/faq.html) and while I’m just a bot, there is a group of people who are happy to teach me new things. [Let them know](https://github.com/greenkeeperio/greenkeeper/issues/new).
Good luck with your project :sparkles:
You rock!
:palm_tree:
---
The new version differs by 4 commits .
- [`c0e1e56`](https://github.com/emberjs/ember.js/commit/c0e1e56b964287474ad0955b2a86484c6a0b67f1) &lt;code&gt;Release 2.11.2.&lt;/code&gt;
- [`b425210`](https://github.com/emberjs/ember.js/commit/b4252102477e502fe13c718c1032889f6bdc5480) &lt;code&gt;Update CHANGELOG.md for 2.11.2.&lt;/code&gt;
- [`a1109b9`](https://github.com/emberjs/ember.js/commit/a</t>
  </si>
  <si>
    <t>I think this makes more sense, as a PR that has approved visual_x000D_
diffs will have that become the new baseline… I think???</t>
  </si>
  <si>
    <t xml:space="preserve">
Theres a new version of [pyasn1](https://pypi.python.org/pypi/pyasn1) available.
You are currently using **0.2.3**. I have updated it to **0.3.1**
These links might come in handy:  &lt;a href=https://pypi.python.org/pypi/pyasn1&gt;PyPI&lt;/a&gt; | &lt;a href=https://pyup.io/changelogs/pyasn1/&gt;Changelog&lt;/a&gt; | &lt;a href=https://github.com/etingof/pyasn1&gt;Repo&lt;/a&gt; 
*I couldnt find a changelog for this release. Do you know where I can find one? [Tell me!](https://github.com/pyupio/changelogs/issues/new)*
*Got merge conflicts? Close this PR and delete the branch. Ill create a new PR for you.*
Happy merging! </t>
  </si>
  <si>
    <t xml:space="preserve">
Theres a new version of [setuptools](https://pypi.python.org/pypi/setuptools) available.
You are currently using **38.4.0**. I have updated it to **38.4.1**
These links might come in handy:  &lt;a href=https://pypi.python.org/pypi/setuptools&gt;PyPI&lt;/a&gt; | &lt;a href=https://pyup.io/changelogs/setuptools/&gt;Changelog&lt;/a&gt; | &lt;a href=https://github.com/pypa/setuptools&gt;Repo&lt;/a&gt; 
### Changelog
&gt; 
&gt;### 38.4.1
&gt;-------
&gt;* 1257: In bdist_egg.scan_module, fix ValueError on Python 3.7.
*Got merge conflicts? Close this PR and delete the branch. Ill create a new PR for you.*
Happy merging! </t>
  </si>
  <si>
    <t xml:space="preserve">
Theres a new version of [django-waffle](https://pypi.python.org/pypi/django-waffle) available.
You are currently using **0.11.1**. I have updated it to **0.12.0**
These links might come in handy:  &lt;a href=https://pypi.python.org/pypi/django-waffle&gt;PyPI&lt;/a&gt; | &lt;a href=https://pyup.io/changelogs/django-waffle/&gt;Changelog&lt;/a&gt; | &lt;a href=http://github.com/jsocol/django-waffle&gt;Repo&lt;/a&gt; 
### Changelog
&gt; 
&gt;### 0.12
&gt;=====
&gt;- Drop support for Django&amp;lt;1.8 and Python&amp;lt;2.7.
&gt;- Moved bulk of code from waffle.*_is_active methods to .is_active
&gt;  instance methods.
&gt;- Centralized caching code behind Class.get() methods.
&gt;- Significant caching overhaul.
&gt;- Automatically invalidate cache on waffle upgrade.
*Got merge conflicts? Close this PR and delete the branch. Ill create a new PR for you.*
Happy merging! </t>
  </si>
  <si>
    <t>null</t>
  </si>
  <si>
    <t xml:space="preserve">
Theres a new version of [editdistance](https://pypi.python.org/pypi/editdistance) available.
You are currently using **0.3.1**. I have updated it to **0.4**
These links might come in handy:  &lt;a href=https://pypi.python.org/pypi/editdistance&gt;PyPI&lt;/a&gt; | &lt;a href=https://www.github.com/aflc/editdistance&gt;Repo&lt;/a&gt; 
*I couldnt find a changelog for this release. Do you know where I can find one? [Tell me!](https://github.com/pyupio/changelogs/issues/new)*
*Got merge conflicts? Close this PR and delete the branch. Ill create a new PR for you.*
Happy merging! </t>
  </si>
  <si>
    <t xml:space="preserve">Resolves #209 
</t>
  </si>
  <si>
    <t xml:space="preserve">## [2.11.1] - 2016-12-16_x000D_
_x000D_
### Fixed_x000D_
_x000D_
- Enable Pickles to deal with ignored scenario examples in VsTest Result Provider ([340](https://github.com/picklesdoc/pickles/pull/340)) (by [@dirkrombauts](https://github.com/dirkrombauts))_x000D_
- Enable xUnit Test Result Provider to Deal with more than 255 Scenarios in a File ([405](https://github.com/picklesdoc/pickles/pull/405)) (by [@dirkrombauts](https://github.com/dirkrombauts))_x000D_
_x000D_
</t>
  </si>
  <si>
    <t xml:space="preserve">Pickles will fail when the Feature/Scenario Name has a hyphen - in the name
and there are test results. Changing the hyphens to Underscores to match
the test results solves this.
</t>
  </si>
  <si>
    <t xml:space="preserve">There are several tasks to be done in order to use the upcoming Gherkin3 parser.
- [ ] Upgrade all projects to .NET 4.5
- [ ] Upgrade all nuget packages
- [ ] Remove the gherkin and IKVM packages
- [ ] Create a translation from the Gherkin3 object model to these Pickles object model classes
  - [ ] Example
  - [ ] Feature
  - [ ] Keyword
  - [ ] Scenario
  - [ ] ScenarioOutline
  - [ ] Step
  - [ ] Table
  - [ ] TableRow
- [ ] Make picklesparser use the Gherkin3 parser and the translations
- [ ] Find an alternative for LanguageServices (GherkinDialectProvider?)
- [ ] Remove unused code from the old parsing routines
</t>
  </si>
  <si>
    <t xml:space="preserve">Im moving all namespaces and assembly names to PicklesDoc.*.  I imagine that this is a breaking change if you have scripted Pickles somewhere in your toolchain.
</t>
  </si>
  <si>
    <t xml:space="preserve">Installing Pickles.CommandLine installs the following packages in my project (and add references):
Autofac (≥ 2.6.3.862)
NDesk.Options (≥ 0.2.1)
NLog.Config (≥ 3.1.0.0)
System.IO.Abstractions (≥ 1.4.0.86)
Its not required and non desired behavior from a tool package.
These should be dev dependencies but the final package should remain standalone. 
NUnit.Runners is a good example: https://www.nuget.org/packages/NUnit.Runners/
</t>
  </si>
  <si>
    <t xml:space="preserve">...where a carriage return in xml l value tag should have been trimmed in order to compare to empty string.  This was causing pickle to fail for files that contain this issue.
</t>
  </si>
  <si>
    <t xml:space="preserve">Integrate Google Analytics as a Widget
</t>
  </si>
  <si>
    <t xml:space="preserve">A dashboard should be editable.
</t>
  </si>
  <si>
    <t xml:space="preserve">To reflect all the new env variables needed to bootstrap the application 
</t>
  </si>
  <si>
    <t xml:space="preserve">Login and logout links are not anywhere.
</t>
  </si>
  <si>
    <t xml:space="preserve">Single line graphs are disabled, restore them.
</t>
  </si>
  <si>
    <t xml:space="preserve">Localization is important in our context, so is necessary to enable.
</t>
  </si>
  <si>
    <t xml:space="preserve">Create a video widget
</t>
  </si>
  <si>
    <t xml:space="preserve">All data endpoints are disabled right now to move faster in the implementation of the new api. Is necessary to restore permissions.
</t>
  </si>
  <si>
    <t xml:space="preserve">Create an image widget
</t>
  </si>
  <si>
    <t xml:space="preserve">Create an slideshow widget
</t>
  </si>
  <si>
    <t xml:space="preserve">## Purpose
To make testing the survey quicker, remove form validation checks so that the entire survey does not have to be completed each time.
</t>
  </si>
  <si>
    <t xml:space="preserve">Current progress on preview &amp; mood questionnaire frames. Works w/ Preferential physics study on experimenter.
</t>
  </si>
  <si>
    <t xml:space="preserve">Refs: https://openscience.atlassian.net/browse/LEI-
Companion to: 
## Purpose
## Summary of changes
## Testing notes
</t>
  </si>
  <si>
    <t>Refs: https://openscience.atlassian.net/browse/LEI-275_x000D_
Companion to: TBD_x000D_
_x000D_
## Purpose_x000D_
Address error where attributes were not available on prototype in Lookit production builds (though they were available in debug mode builds)_x000D_
_x000D_
This removes blockers for Lookit, Experimenter, and ISP apps to deploy in production mode._x000D_
_x000D_
## Summary of changes_x000D_
- Make `expStates` available as an enum when no instance is available (useful for Lookit queries)_x000D_
_x000D_
## Testing notes_x000D_
Primary testing for this PR will be done as used with LEI consuming apps.</t>
  </si>
  <si>
    <t>Im very sorry this is coming late :( Doesnt need to get merged today/with this release, but if its easy to sneak in soon thatd be great...</t>
  </si>
  <si>
    <t xml:space="preserve">Companion to: CenterForOpenScience/experimenter#129_x000D_
_x000D_
## Purpose_x000D_
Changes csv-writer util to output an empty string `` instead of `null`_x000D_
_x000D_
## Summary of changes_x000D_
csv-writer and test_x000D_
_x000D_
## Testing notes_x000D_
JSON null should be an empty string_x000D_
_x000D_
</t>
  </si>
  <si>
    <t xml:space="preserve">Refs: _x000D_
- https://trello.com/c/cwBpdYLi/5-edge-case-overview-background-form-if-user-fills-out-form-but-then-changes-age-gender-residence-to-default-please-select-they-ar_x000D_
- https://openscience.atlassian.net/browse/LEI-306_x000D_
_x000D_
## Purpose_x000D_
- Fix `Assertion Failed: You must use Ember.set() to set the value property` that prevents users from advancing to free-response form after clicking Continue on the overview form. _x000D_
- Fix issue where `loadData` gets called after changing the value of a question, overwriting the new value (e.g. when clicking Previous Page to return to the overview form from the free-response form, changing a select question back to Please Select would not make the Continue button disabled because the value was getting overwritten with the previous, valid value)_x000D_
_x000D_
## Summary of changes_x000D_
- Use `Ember.set()` to set question values _x000D_
- Only call `loadData` from `didReceiveAttrs` if the frameIndex has changed_x000D_
_x000D_
## Testing notes_x000D_
1. Fill out the overview form and click Continue_x000D_
2. On the next frame (exp-free-response), click Previous Page to return to the overview form_x000D_
3. Change the answer to the first question to Please Select. The continue button should be disabled._x000D_
4. Change the answer back to a valid answer. The continue button should be enabled._x000D_
5. After clicking the continue button, you should be taken to the free-response page._x000D_
</t>
  </si>
  <si>
    <t xml:space="preserve">Refs: https://openscience.atlassian.net/browse/LEI-264
For the last question on the exp-rating-form, add the option I prefer not to answer:  ![screen shot 2016-10-18 at 10 51 00 am](https://cloud.githubusercontent.com/assets/6414394/19483036/e562f09c-9520-11e6-858a-9ba5c12d0f77.png)
</t>
  </si>
  <si>
    <t>IRDIS and IFS reduction
ipython notebook
Include a dataset?</t>
  </si>
  <si>
    <t>Automatically save plots</t>
  </si>
  <si>
    <t>- [x] create the structure and placeholders for the main methods_x000D_
- [x] implement a first version of the main methods</t>
  </si>
  <si>
    <t xml:space="preserve">Must be done before calling any of the static calibration methods. 
Maybe also check that the SPHERE recipes are installed. </t>
  </si>
  <si>
    <t xml:space="preserve">List them and try to make them compatible between the two instruments to simplify the class implementation. </t>
  </si>
  <si>
    <t>- [ ] object definition_x000D_
- [ ] basic methods to sort files &amp; frames_x000D_
- [ ] creation of calibrations_x000D_
- [ ] pre-processing of science frames_x000D_
- [ ] processing of science frames_x000D_
- [ ] cleaning_x000D_
- [ ] small refinements specific to LSS</t>
  </si>
  <si>
    <t>Two possible optimisations for sigma_filter in imutils.py:_x000D_
_x000D_
1. scipys uniform_filter() is about 4x faster than astropys Box2DKernel and convolve(). Using uniform_filters constant mode (i.e. zero padding), the two agree to about ~1e-13. The replacement would be as follows:_x000D_
```_x000D_
# Current_x000D_
    box2 = box**2_x000D_
_x000D_
    kernel = Box2DKernel(box)_x000D_
    img_clip = (convolve(img, kernel)*box2 - img) / (box2-1)_x000D_
_x000D_
    imdev = (img - img_clip)**2_x000D_
    fact = nsigma**2 / (box2-2)_x000D_
    imvar = fact*(convolve(imdev, kernel)*box2 - imdev)_x000D_
_x000D_
# Replacement_x000D_
    from scipy.ndimage.filter import uniform_filter_x000D_
_x000D_
    box2 = box**2_x000D_
_x000D_
    img_clip = (uniform_filter(img, box, mode = constant)*box2 - img)/(box2-1)_x000D_
_x000D_
    imdev = (img - img_clip)**2_x000D_
    fact = nsigma**2 / (box2-2)_x000D_
    imvar = fact*(uniform_filter(imdev, box, mode = constant)*box2 - imdev)_x000D_
```_x000D_
_x000D_
2. I think its safe to assume that if one iteration of sigma clipping does not clip any values, then no future iteration will ever do so, because each is passing the same, unchanged input to the next iteration. Ive found this typically cuts the number of iterations in half. One can check if any pixels are changed with:_x000D_
```_x000D_
    nchange = img.size - nok_x000D_
    if (iterate is True):_x000D_
        _iters = _iters+1_x000D_
        if (_iters &gt;= max_iter) or nchange == 0:_x000D_
            # return..._x000D_
```</t>
  </si>
  <si>
    <t>vltpf.utils.imutils.fix_badpix throws an error if too few good pixels (i.e. less than npix) are found, specifically on line 1039 when it tries to index the first npix pixels. This can occur at the corners of IFS flat frames, where (0, 0) is more than ddmax (= 100) pixels from any good, illuminated pixels, and so the array good_pix is empty._x000D_
_x000D_
One possible solution is just to increase ddmax, with ~170 needed to avoid problems on IFS frames. Alternatively, a simple replacement value could be used in such cases - if a pixel is more than 100px outside the illuminated area, its value really doesnt matter._x000D_
_x000D_
Edit: The value does matter slightly, actually, as the flat frame is normalised again after the step where I was getting the error. Maybe fill with the frame mean, or fill with np.nan and use np.nanmedian to normalise, perhaps replacing nans with a nicer value later?</t>
  </si>
  <si>
    <t>Will require to implement a mask option in imutils</t>
  </si>
  <si>
    <t>Whilst the nocenter option is correctly adhered to for FLUX and CENTER frames in sph_ifs_combine_data, it is ignored for SCIENCE frames, as the if nocenter/else check is missing for SCIENCE frames.</t>
  </si>
  <si>
    <t>Simple implementation of the IFS reduction as an object. Closing issue #4. The class could however be improved, but the current version is working fine for a quick reduction.</t>
  </si>
  <si>
    <t>resolve #11</t>
  </si>
  <si>
    <t>Only active disciplines should be included to the list of students disciplines during creation of a new student profile. _x000D_
_x000D_
You can determine whether is discipline active by using the next flag: https://github.com/orozdolskyi/hneu-personal-account/blob/cc80553eb64d961fb35fc6c7ca8c5166a4f4ecb0/hneu-personal-account-webapp/src/main/java/edu/hneu/studentsportal/domain/Discipline.java#L72_x000D_
_x000D_
Students profile is being created in `StudentService`: https://github.com/orozdolskyi/hneu-personal-account/blob/cc80553eb64d961fb35fc6c7ca8c5166a4f4ecb0/hneu-personal-account-webapp/src/main/java/edu/hneu/studentsportal/service/StudentService.java#L46_x000D_
_x000D_
that defines the list of disciplines by:  https://github.com/orozdolskyi/hneu-personal-account/blob/d78a55a0784356a7200d1b5607fac9dfcaa8d53b/hneu-personal-account-webapp/src/main/java/edu/hneu/studentsportal/service/StudentService.java#L48</t>
  </si>
  <si>
    <t>- create a new email in gmail _x000D_
- add a new profile named `mocked-email-provider` that will replace email provider with a stub (provided in the argument?)</t>
  </si>
  <si>
    <t>'r+'</t>
  </si>
  <si>
    <t>'enhancement'</t>
  </si>
  <si>
    <t>'do_not_merge'</t>
  </si>
  <si>
    <t>'greenkeeper'</t>
  </si>
  <si>
    <t>'bug'</t>
  </si>
  <si>
    <t>'enhancement'; 'vNext'</t>
  </si>
  <si>
    <t>'newfeature'</t>
  </si>
  <si>
    <t>'IFS'; 'IRDIS'; 'enhancement'</t>
  </si>
  <si>
    <t>'IFS'; 'missing'</t>
  </si>
  <si>
    <t>'IRDIS'; 'missing'</t>
  </si>
  <si>
    <t>'SPHERE'; 'enhancement'</t>
  </si>
  <si>
    <t>'IFS'; 'IRDIS'; 'optimization'</t>
  </si>
  <si>
    <t>'IRDIS'; 'feature'; 'long term'</t>
  </si>
  <si>
    <t>'IFS'; 'enhancement'</t>
  </si>
  <si>
    <t>'improvement'</t>
  </si>
  <si>
    <t>'testing'</t>
  </si>
  <si>
    <t>'admin'; 'profile creation'</t>
  </si>
  <si>
    <t>'admin'</t>
  </si>
  <si>
    <t>'improvement'; 'infrastructure'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</si>
</sst>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10"/>
  <sheetViews>
    <sheetView tabSelected="1" workbookViewId="0"/>
  </sheetViews>
  <sheetFormatPr defaultRowHeight="15"/>
  <sheetData>
    <row r="1" spans="1:8">
      <c r="A1" s="1" t="s">
        <v>0</v>
      </c>
      <c r="B1" s="1" t="s">
        <v>1</v>
      </c>
      <c r="C1" s="1" t="s">
        <v>2</v>
      </c>
      <c r="D1" s="1" t="s">
        <v>3</v>
      </c>
      <c r="E1" s="1" t="s">
        <v>4</v>
      </c>
      <c r="F1" s="1" t="s">
        <v>5</v>
      </c>
      <c r="G1" s="1" t="s">
        <v>6</v>
      </c>
      <c r="H1" s="1" t="s">
        <v>7</v>
      </c>
    </row>
    <row r="2" spans="1:8">
      <c r="A2">
        <v>27020610</v>
      </c>
      <c r="B2" t="s">
        <v>8</v>
      </c>
      <c r="C2">
        <v>347655</v>
      </c>
      <c r="D2" t="s">
        <v>85</v>
      </c>
      <c r="E2" t="s">
        <v>95</v>
      </c>
      <c r="F2" t="s">
        <v>203</v>
      </c>
      <c r="H2">
        <f>HYPERLINK("https://github.com/mozilla/zamboni/issues/1734")</f>
        <v>0</v>
      </c>
    </row>
    <row r="3" spans="1:8">
      <c r="A3">
        <v>31770316</v>
      </c>
      <c r="B3" t="s">
        <v>9</v>
      </c>
      <c r="C3">
        <v>347655</v>
      </c>
      <c r="D3" t="s">
        <v>85</v>
      </c>
      <c r="E3" t="s">
        <v>96</v>
      </c>
      <c r="F3" t="s">
        <v>204</v>
      </c>
      <c r="H3">
        <f>HYPERLINK("https://github.com/mozilla/zamboni/issues/1961")</f>
        <v>0</v>
      </c>
    </row>
    <row r="4" spans="1:8">
      <c r="A4">
        <v>17114978</v>
      </c>
      <c r="B4" t="s">
        <v>10</v>
      </c>
      <c r="C4">
        <v>347655</v>
      </c>
      <c r="D4" t="s">
        <v>85</v>
      </c>
      <c r="E4" t="s">
        <v>97</v>
      </c>
      <c r="F4" t="s">
        <v>205</v>
      </c>
      <c r="H4">
        <f>HYPERLINK("https://github.com/mozilla/zamboni/issues/927")</f>
        <v>0</v>
      </c>
    </row>
    <row r="5" spans="1:8">
      <c r="A5">
        <v>20001700</v>
      </c>
      <c r="B5" t="s">
        <v>11</v>
      </c>
      <c r="C5">
        <v>347655</v>
      </c>
      <c r="D5" t="s">
        <v>85</v>
      </c>
      <c r="E5" t="s">
        <v>98</v>
      </c>
      <c r="H5">
        <f>HYPERLINK("https://github.com/mozilla/zamboni/issues/1178")</f>
        <v>0</v>
      </c>
    </row>
    <row r="6" spans="1:8">
      <c r="A6">
        <v>17238679</v>
      </c>
      <c r="B6" t="s">
        <v>12</v>
      </c>
      <c r="C6">
        <v>347655</v>
      </c>
      <c r="D6" t="s">
        <v>85</v>
      </c>
      <c r="E6" t="s">
        <v>99</v>
      </c>
      <c r="F6" t="s">
        <v>206</v>
      </c>
      <c r="H6">
        <f>HYPERLINK("https://github.com/mozilla/zamboni/issues/935")</f>
        <v>0</v>
      </c>
    </row>
    <row r="7" spans="1:8">
      <c r="A7">
        <v>99529786</v>
      </c>
      <c r="B7" t="s">
        <v>13</v>
      </c>
      <c r="C7">
        <v>347655</v>
      </c>
      <c r="D7" t="s">
        <v>85</v>
      </c>
      <c r="E7" t="s">
        <v>100</v>
      </c>
      <c r="F7" t="s">
        <v>207</v>
      </c>
      <c r="G7" t="s">
        <v>276</v>
      </c>
      <c r="H7">
        <f>HYPERLINK("https://github.com/mozilla/zamboni/issues/3222")</f>
        <v>0</v>
      </c>
    </row>
    <row r="8" spans="1:8">
      <c r="A8">
        <v>113473155</v>
      </c>
      <c r="B8" t="s">
        <v>14</v>
      </c>
      <c r="C8">
        <v>347655</v>
      </c>
      <c r="D8" t="s">
        <v>85</v>
      </c>
      <c r="E8" t="s">
        <v>101</v>
      </c>
      <c r="H8">
        <f>HYPERLINK("https://github.com/mozilla/zamboni/issues/3417")</f>
        <v>0</v>
      </c>
    </row>
    <row r="9" spans="1:8">
      <c r="A9">
        <v>20058627</v>
      </c>
      <c r="B9" t="s">
        <v>15</v>
      </c>
      <c r="C9">
        <v>347655</v>
      </c>
      <c r="D9" t="s">
        <v>85</v>
      </c>
      <c r="E9" t="s">
        <v>102</v>
      </c>
      <c r="F9" t="s">
        <v>208</v>
      </c>
      <c r="H9">
        <f>HYPERLINK("https://github.com/mozilla/zamboni/issues/1187")</f>
        <v>0</v>
      </c>
    </row>
    <row r="10" spans="1:8">
      <c r="A10">
        <v>26179485</v>
      </c>
      <c r="B10" t="s">
        <v>16</v>
      </c>
      <c r="C10">
        <v>347655</v>
      </c>
      <c r="D10" t="s">
        <v>85</v>
      </c>
      <c r="E10" t="s">
        <v>103</v>
      </c>
      <c r="F10" t="s">
        <v>209</v>
      </c>
      <c r="H10">
        <f>HYPERLINK("https://github.com/mozilla/zamboni/issues/1670")</f>
        <v>0</v>
      </c>
    </row>
    <row r="11" spans="1:8">
      <c r="A11">
        <v>573024</v>
      </c>
      <c r="B11" t="s">
        <v>17</v>
      </c>
      <c r="C11">
        <v>347655</v>
      </c>
      <c r="D11" t="s">
        <v>85</v>
      </c>
      <c r="E11" t="s">
        <v>104</v>
      </c>
      <c r="F11" t="s">
        <v>210</v>
      </c>
      <c r="H11">
        <f>HYPERLINK("https://github.com/mozilla/zamboni/issues/109")</f>
        <v>0</v>
      </c>
    </row>
    <row r="12" spans="1:8">
      <c r="A12">
        <v>27975060</v>
      </c>
      <c r="B12" t="s">
        <v>18</v>
      </c>
      <c r="C12">
        <v>347655</v>
      </c>
      <c r="D12" t="s">
        <v>85</v>
      </c>
      <c r="E12" t="s">
        <v>105</v>
      </c>
      <c r="F12" t="s">
        <v>211</v>
      </c>
      <c r="H12">
        <f>HYPERLINK("https://github.com/mozilla/zamboni/issues/1790")</f>
        <v>0</v>
      </c>
    </row>
    <row r="13" spans="1:8">
      <c r="A13">
        <v>71296219</v>
      </c>
      <c r="B13" t="s">
        <v>19</v>
      </c>
      <c r="C13">
        <v>11027151</v>
      </c>
      <c r="D13" t="s">
        <v>86</v>
      </c>
      <c r="E13" t="s">
        <v>106</v>
      </c>
      <c r="F13" t="s">
        <v>212</v>
      </c>
      <c r="G13" t="s">
        <v>277</v>
      </c>
      <c r="H13">
        <f>HYPERLINK("https://github.com/heneke/thymeleaf-extras-togglz/issues/4")</f>
        <v>0</v>
      </c>
    </row>
    <row r="14" spans="1:8">
      <c r="A14">
        <v>41583760</v>
      </c>
      <c r="B14" t="s">
        <v>20</v>
      </c>
      <c r="C14">
        <v>11027151</v>
      </c>
      <c r="D14" t="s">
        <v>86</v>
      </c>
      <c r="E14" t="s">
        <v>107</v>
      </c>
      <c r="F14" t="s">
        <v>213</v>
      </c>
      <c r="H14">
        <f>HYPERLINK("https://github.com/heneke/thymeleaf-extras-togglz/issues/2")</f>
        <v>0</v>
      </c>
    </row>
    <row r="15" spans="1:8">
      <c r="A15">
        <v>95750860</v>
      </c>
      <c r="B15" t="s">
        <v>21</v>
      </c>
      <c r="C15">
        <v>11027151</v>
      </c>
      <c r="D15" t="s">
        <v>86</v>
      </c>
      <c r="E15" t="s">
        <v>108</v>
      </c>
      <c r="F15" t="s">
        <v>214</v>
      </c>
      <c r="H15">
        <f>HYPERLINK("https://github.com/heneke/thymeleaf-extras-togglz/issues/5")</f>
        <v>0</v>
      </c>
    </row>
    <row r="16" spans="1:8">
      <c r="A16">
        <v>99484174</v>
      </c>
      <c r="B16" t="s">
        <v>22</v>
      </c>
      <c r="C16">
        <v>11027151</v>
      </c>
      <c r="D16" t="s">
        <v>86</v>
      </c>
      <c r="E16" t="s">
        <v>109</v>
      </c>
      <c r="F16" t="s">
        <v>215</v>
      </c>
      <c r="H16">
        <f>HYPERLINK("https://github.com/heneke/thymeleaf-extras-togglz/issues/7")</f>
        <v>0</v>
      </c>
    </row>
    <row r="17" spans="1:8">
      <c r="A17">
        <v>165552610</v>
      </c>
      <c r="B17" t="s">
        <v>23</v>
      </c>
      <c r="C17">
        <v>11027151</v>
      </c>
      <c r="D17" t="s">
        <v>86</v>
      </c>
      <c r="E17" t="s">
        <v>110</v>
      </c>
      <c r="F17" t="s">
        <v>216</v>
      </c>
      <c r="H17">
        <f>HYPERLINK("https://github.com/heneke/thymeleaf-extras-togglz/issues/8")</f>
        <v>0</v>
      </c>
    </row>
    <row r="18" spans="1:8">
      <c r="A18">
        <v>99450764</v>
      </c>
      <c r="B18" t="s">
        <v>24</v>
      </c>
      <c r="C18">
        <v>11027151</v>
      </c>
      <c r="D18" t="s">
        <v>86</v>
      </c>
      <c r="E18" t="s">
        <v>111</v>
      </c>
      <c r="F18" t="s">
        <v>217</v>
      </c>
      <c r="H18">
        <f>HYPERLINK("https://github.com/heneke/thymeleaf-extras-togglz/issues/6")</f>
        <v>0</v>
      </c>
    </row>
    <row r="19" spans="1:8">
      <c r="A19">
        <v>252394101</v>
      </c>
      <c r="B19" t="s">
        <v>25</v>
      </c>
      <c r="C19">
        <v>11027151</v>
      </c>
      <c r="D19" t="s">
        <v>86</v>
      </c>
      <c r="E19" t="s">
        <v>112</v>
      </c>
      <c r="F19" t="s">
        <v>218</v>
      </c>
      <c r="H19">
        <f>HYPERLINK("https://github.com/heneke/thymeleaf-extras-togglz/issues/11")</f>
        <v>0</v>
      </c>
    </row>
    <row r="20" spans="1:8">
      <c r="A20">
        <v>42400335</v>
      </c>
      <c r="B20" t="s">
        <v>26</v>
      </c>
      <c r="C20">
        <v>11027151</v>
      </c>
      <c r="D20" t="s">
        <v>86</v>
      </c>
      <c r="E20" t="s">
        <v>113</v>
      </c>
      <c r="F20" t="s">
        <v>219</v>
      </c>
      <c r="H20">
        <f>HYPERLINK("https://github.com/heneke/thymeleaf-extras-togglz/issues/3")</f>
        <v>0</v>
      </c>
    </row>
    <row r="21" spans="1:8">
      <c r="A21">
        <v>219979953</v>
      </c>
      <c r="B21" t="s">
        <v>27</v>
      </c>
      <c r="C21">
        <v>11027151</v>
      </c>
      <c r="D21" t="s">
        <v>86</v>
      </c>
      <c r="E21" t="s">
        <v>114</v>
      </c>
      <c r="F21" t="s">
        <v>220</v>
      </c>
      <c r="H21">
        <f>HYPERLINK("https://github.com/heneke/thymeleaf-extras-togglz/issues/9")</f>
        <v>0</v>
      </c>
    </row>
    <row r="22" spans="1:8">
      <c r="A22">
        <v>36973726</v>
      </c>
      <c r="B22" t="s">
        <v>28</v>
      </c>
      <c r="C22">
        <v>11027151</v>
      </c>
      <c r="D22" t="s">
        <v>86</v>
      </c>
      <c r="E22" t="s">
        <v>115</v>
      </c>
      <c r="F22" t="s">
        <v>221</v>
      </c>
      <c r="H22">
        <f>HYPERLINK("https://github.com/heneke/thymeleaf-extras-togglz/issues/1")</f>
        <v>0</v>
      </c>
    </row>
    <row r="23" spans="1:8">
      <c r="A23">
        <v>242733615</v>
      </c>
      <c r="B23" t="s">
        <v>29</v>
      </c>
      <c r="C23">
        <v>11027151</v>
      </c>
      <c r="D23" t="s">
        <v>86</v>
      </c>
      <c r="E23" t="s">
        <v>116</v>
      </c>
      <c r="F23" t="s">
        <v>222</v>
      </c>
      <c r="H23">
        <f>HYPERLINK("https://github.com/heneke/thymeleaf-extras-togglz/issues/10")</f>
        <v>0</v>
      </c>
    </row>
    <row r="24" spans="1:8">
      <c r="A24">
        <v>270912554</v>
      </c>
      <c r="B24" t="s">
        <v>30</v>
      </c>
      <c r="C24">
        <v>4693087</v>
      </c>
      <c r="D24" t="s">
        <v>87</v>
      </c>
      <c r="E24" t="s">
        <v>117</v>
      </c>
      <c r="F24" t="s">
        <v>223</v>
      </c>
      <c r="H24">
        <f>HYPERLINK("https://github.com/travis-ci/travis-web/issues/1393")</f>
        <v>0</v>
      </c>
    </row>
    <row r="25" spans="1:8">
      <c r="A25">
        <v>306066050</v>
      </c>
      <c r="B25" t="s">
        <v>31</v>
      </c>
      <c r="C25">
        <v>4693087</v>
      </c>
      <c r="D25" t="s">
        <v>87</v>
      </c>
      <c r="E25" t="s">
        <v>118</v>
      </c>
      <c r="F25" t="s">
        <v>224</v>
      </c>
      <c r="H25">
        <f>HYPERLINK("https://github.com/travis-ci/travis-web/issues/1589")</f>
        <v>0</v>
      </c>
    </row>
    <row r="26" spans="1:8">
      <c r="A26">
        <v>263128017</v>
      </c>
      <c r="B26" t="s">
        <v>32</v>
      </c>
      <c r="C26">
        <v>4693087</v>
      </c>
      <c r="D26" t="s">
        <v>87</v>
      </c>
      <c r="E26" t="s">
        <v>119</v>
      </c>
      <c r="F26" t="s">
        <v>225</v>
      </c>
      <c r="G26" t="s">
        <v>278</v>
      </c>
      <c r="H26">
        <f>HYPERLINK("https://github.com/travis-ci/travis-web/issues/1338")</f>
        <v>0</v>
      </c>
    </row>
    <row r="27" spans="1:8">
      <c r="A27">
        <v>24063825</v>
      </c>
      <c r="B27" t="s">
        <v>33</v>
      </c>
      <c r="C27">
        <v>4693087</v>
      </c>
      <c r="D27" t="s">
        <v>87</v>
      </c>
      <c r="E27" t="s">
        <v>120</v>
      </c>
      <c r="F27" t="s">
        <v>226</v>
      </c>
      <c r="H27">
        <f>HYPERLINK("https://github.com/travis-ci/travis-web/issues/231")</f>
        <v>0</v>
      </c>
    </row>
    <row r="28" spans="1:8">
      <c r="A28">
        <v>184224983</v>
      </c>
      <c r="B28" t="s">
        <v>34</v>
      </c>
      <c r="C28">
        <v>4693087</v>
      </c>
      <c r="D28" t="s">
        <v>87</v>
      </c>
      <c r="E28" t="s">
        <v>121</v>
      </c>
      <c r="F28" t="s">
        <v>227</v>
      </c>
      <c r="H28">
        <f>HYPERLINK("https://github.com/travis-ci/travis-web/issues/737")</f>
        <v>0</v>
      </c>
    </row>
    <row r="29" spans="1:8">
      <c r="A29">
        <v>17302904</v>
      </c>
      <c r="B29" t="s">
        <v>35</v>
      </c>
      <c r="C29">
        <v>4693087</v>
      </c>
      <c r="D29" t="s">
        <v>87</v>
      </c>
      <c r="E29" t="s">
        <v>122</v>
      </c>
      <c r="H29">
        <f>HYPERLINK("https://github.com/travis-ci/travis-web/issues/195")</f>
        <v>0</v>
      </c>
    </row>
    <row r="30" spans="1:8">
      <c r="A30">
        <v>181178064</v>
      </c>
      <c r="B30" t="s">
        <v>36</v>
      </c>
      <c r="C30">
        <v>4693087</v>
      </c>
      <c r="D30" t="s">
        <v>87</v>
      </c>
      <c r="E30" t="s">
        <v>123</v>
      </c>
      <c r="F30" t="s">
        <v>228</v>
      </c>
      <c r="H30">
        <f>HYPERLINK("https://github.com/travis-ci/travis-web/issues/714")</f>
        <v>0</v>
      </c>
    </row>
    <row r="31" spans="1:8">
      <c r="A31">
        <v>252593547</v>
      </c>
      <c r="B31" t="s">
        <v>37</v>
      </c>
      <c r="C31">
        <v>4693087</v>
      </c>
      <c r="D31" t="s">
        <v>87</v>
      </c>
      <c r="E31" t="s">
        <v>124</v>
      </c>
      <c r="F31" t="s">
        <v>229</v>
      </c>
      <c r="G31" t="s">
        <v>278</v>
      </c>
      <c r="H31">
        <f>HYPERLINK("https://github.com/travis-ci/travis-web/issues/1256")</f>
        <v>0</v>
      </c>
    </row>
    <row r="32" spans="1:8">
      <c r="A32">
        <v>208729608</v>
      </c>
      <c r="B32" t="s">
        <v>38</v>
      </c>
      <c r="C32">
        <v>4693087</v>
      </c>
      <c r="D32" t="s">
        <v>87</v>
      </c>
      <c r="E32" t="s">
        <v>125</v>
      </c>
      <c r="F32" t="s">
        <v>230</v>
      </c>
      <c r="G32" t="s">
        <v>279</v>
      </c>
      <c r="H32">
        <f>HYPERLINK("https://github.com/travis-ci/travis-web/issues/954")</f>
        <v>0</v>
      </c>
    </row>
    <row r="33" spans="1:8">
      <c r="A33">
        <v>132106415</v>
      </c>
      <c r="B33" t="s">
        <v>39</v>
      </c>
      <c r="C33">
        <v>4693087</v>
      </c>
      <c r="D33" t="s">
        <v>87</v>
      </c>
      <c r="E33" t="s">
        <v>126</v>
      </c>
      <c r="H33">
        <f>HYPERLINK("https://github.com/travis-ci/travis-web/issues/453")</f>
        <v>0</v>
      </c>
    </row>
    <row r="34" spans="1:8">
      <c r="A34">
        <v>193175820</v>
      </c>
      <c r="B34" t="s">
        <v>40</v>
      </c>
      <c r="C34">
        <v>4693087</v>
      </c>
      <c r="D34" t="s">
        <v>87</v>
      </c>
      <c r="E34" t="s">
        <v>127</v>
      </c>
      <c r="F34" t="s">
        <v>231</v>
      </c>
      <c r="H34">
        <f>HYPERLINK("https://github.com/travis-ci/travis-web/issues/850")</f>
        <v>0</v>
      </c>
    </row>
    <row r="35" spans="1:8">
      <c r="A35">
        <v>245802213</v>
      </c>
      <c r="B35" t="s">
        <v>41</v>
      </c>
      <c r="C35">
        <v>12736575</v>
      </c>
      <c r="D35" t="s">
        <v>88</v>
      </c>
      <c r="E35" t="s">
        <v>128</v>
      </c>
      <c r="F35" t="s">
        <v>232</v>
      </c>
      <c r="H35">
        <f>HYPERLINK("https://github.com/ccnmtl/capsim/issues/703")</f>
        <v>0</v>
      </c>
    </row>
    <row r="36" spans="1:8">
      <c r="A36">
        <v>294117172</v>
      </c>
      <c r="B36" t="s">
        <v>42</v>
      </c>
      <c r="C36">
        <v>12736575</v>
      </c>
      <c r="D36" t="s">
        <v>88</v>
      </c>
      <c r="E36" t="s">
        <v>129</v>
      </c>
      <c r="F36" t="s">
        <v>233</v>
      </c>
      <c r="H36">
        <f>HYPERLINK("https://github.com/ccnmtl/capsim/issues/898")</f>
        <v>0</v>
      </c>
    </row>
    <row r="37" spans="1:8">
      <c r="A37">
        <v>239036287</v>
      </c>
      <c r="B37" t="s">
        <v>43</v>
      </c>
      <c r="C37">
        <v>12736575</v>
      </c>
      <c r="D37" t="s">
        <v>88</v>
      </c>
      <c r="E37" t="s">
        <v>130</v>
      </c>
      <c r="F37" t="s">
        <v>234</v>
      </c>
      <c r="H37">
        <f>HYPERLINK("https://github.com/ccnmtl/capsim/issues/669")</f>
        <v>0</v>
      </c>
    </row>
    <row r="38" spans="1:8">
      <c r="A38">
        <v>93210639</v>
      </c>
      <c r="B38" t="s">
        <v>44</v>
      </c>
      <c r="C38">
        <v>12736575</v>
      </c>
      <c r="D38" t="s">
        <v>88</v>
      </c>
      <c r="E38" t="s">
        <v>131</v>
      </c>
      <c r="F38" t="s">
        <v>235</v>
      </c>
      <c r="H38">
        <f>HYPERLINK("https://github.com/ccnmtl/capsim/issues/73")</f>
        <v>0</v>
      </c>
    </row>
    <row r="39" spans="1:8">
      <c r="A39">
        <v>80922447</v>
      </c>
      <c r="B39" t="s">
        <v>45</v>
      </c>
      <c r="C39">
        <v>12736575</v>
      </c>
      <c r="D39" t="s">
        <v>88</v>
      </c>
      <c r="E39" t="s">
        <v>132</v>
      </c>
      <c r="F39" t="s">
        <v>235</v>
      </c>
      <c r="H39">
        <f>HYPERLINK("https://github.com/ccnmtl/capsim/issues/50")</f>
        <v>0</v>
      </c>
    </row>
    <row r="40" spans="1:8">
      <c r="A40">
        <v>213972589</v>
      </c>
      <c r="B40" t="s">
        <v>46</v>
      </c>
      <c r="C40">
        <v>12736575</v>
      </c>
      <c r="D40" t="s">
        <v>88</v>
      </c>
      <c r="E40" t="s">
        <v>133</v>
      </c>
      <c r="F40" t="s">
        <v>235</v>
      </c>
      <c r="H40">
        <f>HYPERLINK("https://github.com/ccnmtl/capsim/issues/588")</f>
        <v>0</v>
      </c>
    </row>
    <row r="41" spans="1:8">
      <c r="A41">
        <v>155673249</v>
      </c>
      <c r="B41" t="s">
        <v>47</v>
      </c>
      <c r="C41">
        <v>12736575</v>
      </c>
      <c r="D41" t="s">
        <v>88</v>
      </c>
      <c r="E41" t="s">
        <v>134</v>
      </c>
      <c r="F41" t="s">
        <v>235</v>
      </c>
      <c r="H41">
        <f>HYPERLINK("https://github.com/ccnmtl/capsim/issues/286")</f>
        <v>0</v>
      </c>
    </row>
    <row r="42" spans="1:8">
      <c r="A42">
        <v>127187626</v>
      </c>
      <c r="B42" t="s">
        <v>48</v>
      </c>
      <c r="C42">
        <v>12736575</v>
      </c>
      <c r="D42" t="s">
        <v>88</v>
      </c>
      <c r="E42" t="s">
        <v>135</v>
      </c>
      <c r="F42" t="s">
        <v>235</v>
      </c>
      <c r="H42">
        <f>HYPERLINK("https://github.com/ccnmtl/capsim/issues/182")</f>
        <v>0</v>
      </c>
    </row>
    <row r="43" spans="1:8">
      <c r="A43">
        <v>225433383</v>
      </c>
      <c r="B43" t="s">
        <v>49</v>
      </c>
      <c r="C43">
        <v>12736575</v>
      </c>
      <c r="D43" t="s">
        <v>88</v>
      </c>
      <c r="E43" t="s">
        <v>136</v>
      </c>
      <c r="F43" t="s">
        <v>235</v>
      </c>
      <c r="H43">
        <f>HYPERLINK("https://github.com/ccnmtl/capsim/issues/624")</f>
        <v>0</v>
      </c>
    </row>
    <row r="44" spans="1:8">
      <c r="A44">
        <v>116118046</v>
      </c>
      <c r="B44" t="s">
        <v>50</v>
      </c>
      <c r="C44">
        <v>12736575</v>
      </c>
      <c r="D44" t="s">
        <v>88</v>
      </c>
      <c r="E44" t="s">
        <v>137</v>
      </c>
      <c r="H44">
        <f>HYPERLINK("https://github.com/ccnmtl/capsim/issues/134")</f>
        <v>0</v>
      </c>
    </row>
    <row r="45" spans="1:8">
      <c r="A45">
        <v>271237904</v>
      </c>
      <c r="B45" t="s">
        <v>51</v>
      </c>
      <c r="C45">
        <v>12736575</v>
      </c>
      <c r="D45" t="s">
        <v>88</v>
      </c>
      <c r="E45" t="s">
        <v>138</v>
      </c>
      <c r="F45" t="s">
        <v>236</v>
      </c>
      <c r="H45">
        <f>HYPERLINK("https://github.com/ccnmtl/capsim/issues/808")</f>
        <v>0</v>
      </c>
    </row>
    <row r="46" spans="1:8">
      <c r="A46">
        <v>100014880</v>
      </c>
      <c r="B46" t="s">
        <v>52</v>
      </c>
      <c r="C46">
        <v>5541660</v>
      </c>
      <c r="D46" t="s">
        <v>89</v>
      </c>
      <c r="E46" t="s">
        <v>139</v>
      </c>
      <c r="F46" t="s">
        <v>237</v>
      </c>
      <c r="H46">
        <f>HYPERLINK("https://github.com/picklesdoc/pickles/issues/211")</f>
        <v>0</v>
      </c>
    </row>
    <row r="47" spans="1:8">
      <c r="A47">
        <v>196065845</v>
      </c>
      <c r="B47" t="s">
        <v>53</v>
      </c>
      <c r="C47">
        <v>5541660</v>
      </c>
      <c r="D47" t="s">
        <v>89</v>
      </c>
      <c r="E47" t="s">
        <v>140</v>
      </c>
      <c r="F47" t="s">
        <v>238</v>
      </c>
      <c r="H47">
        <f>HYPERLINK("https://github.com/picklesdoc/pickles/issues/406")</f>
        <v>0</v>
      </c>
    </row>
    <row r="48" spans="1:8">
      <c r="A48">
        <v>51665721</v>
      </c>
      <c r="B48" t="s">
        <v>54</v>
      </c>
      <c r="C48">
        <v>5541660</v>
      </c>
      <c r="D48" t="s">
        <v>89</v>
      </c>
      <c r="E48" t="s">
        <v>141</v>
      </c>
      <c r="G48" t="s">
        <v>280</v>
      </c>
      <c r="H48">
        <f>HYPERLINK("https://github.com/picklesdoc/pickles/issues/177")</f>
        <v>0</v>
      </c>
    </row>
    <row r="49" spans="1:8">
      <c r="A49">
        <v>29819701</v>
      </c>
      <c r="B49" t="s">
        <v>55</v>
      </c>
      <c r="C49">
        <v>5541660</v>
      </c>
      <c r="D49" t="s">
        <v>89</v>
      </c>
      <c r="E49" t="s">
        <v>142</v>
      </c>
      <c r="H49">
        <f>HYPERLINK("https://github.com/picklesdoc/pickles/issues/96")</f>
        <v>0</v>
      </c>
    </row>
    <row r="50" spans="1:8">
      <c r="A50">
        <v>39288942</v>
      </c>
      <c r="B50" t="s">
        <v>56</v>
      </c>
      <c r="C50">
        <v>5541660</v>
      </c>
      <c r="D50" t="s">
        <v>89</v>
      </c>
      <c r="E50" t="s">
        <v>143</v>
      </c>
      <c r="H50">
        <f>HYPERLINK("https://github.com/picklesdoc/pickles/issues/132")</f>
        <v>0</v>
      </c>
    </row>
    <row r="51" spans="1:8">
      <c r="A51">
        <v>146455041</v>
      </c>
      <c r="B51" t="s">
        <v>57</v>
      </c>
      <c r="C51">
        <v>5541660</v>
      </c>
      <c r="D51" t="s">
        <v>89</v>
      </c>
      <c r="E51" t="s">
        <v>144</v>
      </c>
      <c r="F51" t="s">
        <v>239</v>
      </c>
      <c r="H51">
        <f>HYPERLINK("https://github.com/picklesdoc/pickles/issues/316")</f>
        <v>0</v>
      </c>
    </row>
    <row r="52" spans="1:8">
      <c r="A52">
        <v>171937180</v>
      </c>
      <c r="B52" t="s">
        <v>58</v>
      </c>
      <c r="C52">
        <v>5541660</v>
      </c>
      <c r="D52" t="s">
        <v>89</v>
      </c>
      <c r="E52" t="s">
        <v>145</v>
      </c>
      <c r="H52">
        <f>HYPERLINK("https://github.com/picklesdoc/pickles/issues/364")</f>
        <v>0</v>
      </c>
    </row>
    <row r="53" spans="1:8">
      <c r="A53">
        <v>55752432</v>
      </c>
      <c r="B53" t="s">
        <v>59</v>
      </c>
      <c r="C53">
        <v>5541660</v>
      </c>
      <c r="D53" t="s">
        <v>89</v>
      </c>
      <c r="E53" t="s">
        <v>146</v>
      </c>
      <c r="F53" t="s">
        <v>240</v>
      </c>
      <c r="G53" t="s">
        <v>281</v>
      </c>
      <c r="H53">
        <f>HYPERLINK("https://github.com/picklesdoc/pickles/issues/186")</f>
        <v>0</v>
      </c>
    </row>
    <row r="54" spans="1:8">
      <c r="A54">
        <v>8800776</v>
      </c>
      <c r="B54" t="s">
        <v>60</v>
      </c>
      <c r="C54">
        <v>5541660</v>
      </c>
      <c r="D54" t="s">
        <v>89</v>
      </c>
      <c r="E54" t="s">
        <v>147</v>
      </c>
      <c r="F54" t="s">
        <v>241</v>
      </c>
      <c r="G54" t="s">
        <v>282</v>
      </c>
      <c r="H54">
        <f>HYPERLINK("https://github.com/picklesdoc/pickles/issues/22")</f>
        <v>0</v>
      </c>
    </row>
    <row r="55" spans="1:8">
      <c r="A55">
        <v>42501599</v>
      </c>
      <c r="B55" t="s">
        <v>61</v>
      </c>
      <c r="C55">
        <v>5541660</v>
      </c>
      <c r="D55" t="s">
        <v>89</v>
      </c>
      <c r="E55" t="s">
        <v>148</v>
      </c>
      <c r="F55" t="s">
        <v>242</v>
      </c>
      <c r="H55">
        <f>HYPERLINK("https://github.com/picklesdoc/pickles/issues/142")</f>
        <v>0</v>
      </c>
    </row>
    <row r="56" spans="1:8">
      <c r="A56">
        <v>166179926</v>
      </c>
      <c r="B56" t="s">
        <v>62</v>
      </c>
      <c r="C56">
        <v>5541660</v>
      </c>
      <c r="D56" t="s">
        <v>89</v>
      </c>
      <c r="E56" t="s">
        <v>149</v>
      </c>
      <c r="F56" t="s">
        <v>243</v>
      </c>
      <c r="H56">
        <f>HYPERLINK("https://github.com/picklesdoc/pickles/issues/358")</f>
        <v>0</v>
      </c>
    </row>
    <row r="57" spans="1:8">
      <c r="A57">
        <v>264621455</v>
      </c>
      <c r="B57" t="s">
        <v>27</v>
      </c>
      <c r="C57">
        <v>18810181</v>
      </c>
      <c r="D57" t="s">
        <v>90</v>
      </c>
      <c r="E57" t="s">
        <v>150</v>
      </c>
      <c r="H57">
        <f>HYPERLINK("https://github.com/pheidotting/dejonge/issues/9")</f>
        <v>0</v>
      </c>
    </row>
    <row r="58" spans="1:8">
      <c r="A58">
        <v>266240546</v>
      </c>
      <c r="B58" t="s">
        <v>63</v>
      </c>
      <c r="C58">
        <v>18810181</v>
      </c>
      <c r="D58" t="s">
        <v>90</v>
      </c>
      <c r="E58" t="s">
        <v>151</v>
      </c>
      <c r="H58">
        <f>HYPERLINK("https://github.com/pheidotting/dejonge/issues/19")</f>
        <v>0</v>
      </c>
    </row>
    <row r="59" spans="1:8">
      <c r="A59">
        <v>265576721</v>
      </c>
      <c r="B59" t="s">
        <v>64</v>
      </c>
      <c r="C59">
        <v>18810181</v>
      </c>
      <c r="D59" t="s">
        <v>90</v>
      </c>
      <c r="E59" t="s">
        <v>152</v>
      </c>
      <c r="H59">
        <f>HYPERLINK("https://github.com/pheidotting/dejonge/issues/17")</f>
        <v>0</v>
      </c>
    </row>
    <row r="60" spans="1:8">
      <c r="A60">
        <v>266606723</v>
      </c>
      <c r="B60" t="s">
        <v>65</v>
      </c>
      <c r="C60">
        <v>18810181</v>
      </c>
      <c r="D60" t="s">
        <v>90</v>
      </c>
      <c r="E60" t="s">
        <v>153</v>
      </c>
      <c r="H60">
        <f>HYPERLINK("https://github.com/pheidotting/dejonge/issues/20")</f>
        <v>0</v>
      </c>
    </row>
    <row r="61" spans="1:8">
      <c r="A61">
        <v>264456888</v>
      </c>
      <c r="B61" t="s">
        <v>22</v>
      </c>
      <c r="C61">
        <v>18810181</v>
      </c>
      <c r="D61" t="s">
        <v>90</v>
      </c>
      <c r="E61" t="s">
        <v>154</v>
      </c>
      <c r="H61">
        <f>HYPERLINK("https://github.com/pheidotting/dejonge/issues/7")</f>
        <v>0</v>
      </c>
    </row>
    <row r="62" spans="1:8">
      <c r="A62">
        <v>264718134</v>
      </c>
      <c r="B62" t="s">
        <v>25</v>
      </c>
      <c r="C62">
        <v>18810181</v>
      </c>
      <c r="D62" t="s">
        <v>90</v>
      </c>
      <c r="E62" t="s">
        <v>155</v>
      </c>
      <c r="H62">
        <f>HYPERLINK("https://github.com/pheidotting/dejonge/issues/11")</f>
        <v>0</v>
      </c>
    </row>
    <row r="63" spans="1:8">
      <c r="A63">
        <v>265043949</v>
      </c>
      <c r="B63" t="s">
        <v>66</v>
      </c>
      <c r="C63">
        <v>18810181</v>
      </c>
      <c r="D63" t="s">
        <v>90</v>
      </c>
      <c r="E63" t="s">
        <v>154</v>
      </c>
      <c r="H63">
        <f>HYPERLINK("https://github.com/pheidotting/dejonge/issues/12")</f>
        <v>0</v>
      </c>
    </row>
    <row r="64" spans="1:8">
      <c r="A64">
        <v>264355546</v>
      </c>
      <c r="B64" t="s">
        <v>24</v>
      </c>
      <c r="C64">
        <v>18810181</v>
      </c>
      <c r="D64" t="s">
        <v>90</v>
      </c>
      <c r="E64" t="s">
        <v>156</v>
      </c>
      <c r="H64">
        <f>HYPERLINK("https://github.com/pheidotting/dejonge/issues/6")</f>
        <v>0</v>
      </c>
    </row>
    <row r="65" spans="1:8">
      <c r="A65">
        <v>267454701</v>
      </c>
      <c r="B65" t="s">
        <v>60</v>
      </c>
      <c r="C65">
        <v>18810181</v>
      </c>
      <c r="D65" t="s">
        <v>90</v>
      </c>
      <c r="E65" t="s">
        <v>157</v>
      </c>
      <c r="H65">
        <f>HYPERLINK("https://github.com/pheidotting/dejonge/issues/22")</f>
        <v>0</v>
      </c>
    </row>
    <row r="66" spans="1:8">
      <c r="A66">
        <v>264460082</v>
      </c>
      <c r="B66" t="s">
        <v>23</v>
      </c>
      <c r="C66">
        <v>18810181</v>
      </c>
      <c r="D66" t="s">
        <v>90</v>
      </c>
      <c r="E66" t="s">
        <v>158</v>
      </c>
      <c r="H66">
        <f>HYPERLINK("https://github.com/pheidotting/dejonge/issues/8")</f>
        <v>0</v>
      </c>
    </row>
    <row r="67" spans="1:8">
      <c r="A67">
        <v>264709951</v>
      </c>
      <c r="B67" t="s">
        <v>29</v>
      </c>
      <c r="C67">
        <v>18810181</v>
      </c>
      <c r="D67" t="s">
        <v>90</v>
      </c>
      <c r="E67" t="s">
        <v>159</v>
      </c>
      <c r="H67">
        <f>HYPERLINK("https://github.com/pheidotting/dejonge/issues/10")</f>
        <v>0</v>
      </c>
    </row>
    <row r="68" spans="1:8">
      <c r="A68">
        <v>85725888</v>
      </c>
      <c r="B68" t="s">
        <v>26</v>
      </c>
      <c r="C68">
        <v>27288669</v>
      </c>
      <c r="D68" t="s">
        <v>91</v>
      </c>
      <c r="E68" t="s">
        <v>160</v>
      </c>
      <c r="F68" t="s">
        <v>244</v>
      </c>
      <c r="H68">
        <f>HYPERLINK("https://github.com/iiiepe/dashi3/issues/3")</f>
        <v>0</v>
      </c>
    </row>
    <row r="69" spans="1:8">
      <c r="A69">
        <v>85656774</v>
      </c>
      <c r="B69" t="s">
        <v>28</v>
      </c>
      <c r="C69">
        <v>27288669</v>
      </c>
      <c r="D69" t="s">
        <v>91</v>
      </c>
      <c r="E69" t="s">
        <v>161</v>
      </c>
      <c r="F69" t="s">
        <v>245</v>
      </c>
      <c r="H69">
        <f>HYPERLINK("https://github.com/iiiepe/dashi3/issues/1")</f>
        <v>0</v>
      </c>
    </row>
    <row r="70" spans="1:8">
      <c r="A70">
        <v>85725932</v>
      </c>
      <c r="B70" t="s">
        <v>19</v>
      </c>
      <c r="C70">
        <v>27288669</v>
      </c>
      <c r="D70" t="s">
        <v>91</v>
      </c>
      <c r="E70" t="s">
        <v>162</v>
      </c>
      <c r="F70" t="s">
        <v>246</v>
      </c>
      <c r="H70">
        <f>HYPERLINK("https://github.com/iiiepe/dashi3/issues/4")</f>
        <v>0</v>
      </c>
    </row>
    <row r="71" spans="1:8">
      <c r="A71">
        <v>85726082</v>
      </c>
      <c r="B71" t="s">
        <v>24</v>
      </c>
      <c r="C71">
        <v>27288669</v>
      </c>
      <c r="D71" t="s">
        <v>91</v>
      </c>
      <c r="E71" t="s">
        <v>163</v>
      </c>
      <c r="F71" t="s">
        <v>247</v>
      </c>
      <c r="H71">
        <f>HYPERLINK("https://github.com/iiiepe/dashi3/issues/6")</f>
        <v>0</v>
      </c>
    </row>
    <row r="72" spans="1:8">
      <c r="A72">
        <v>85726093</v>
      </c>
      <c r="B72" t="s">
        <v>22</v>
      </c>
      <c r="C72">
        <v>27288669</v>
      </c>
      <c r="D72" t="s">
        <v>91</v>
      </c>
      <c r="E72" t="s">
        <v>164</v>
      </c>
      <c r="F72" t="s">
        <v>248</v>
      </c>
      <c r="H72">
        <f>HYPERLINK("https://github.com/iiiepe/dashi3/issues/7")</f>
        <v>0</v>
      </c>
    </row>
    <row r="73" spans="1:8">
      <c r="A73">
        <v>85726015</v>
      </c>
      <c r="B73" t="s">
        <v>21</v>
      </c>
      <c r="C73">
        <v>27288669</v>
      </c>
      <c r="D73" t="s">
        <v>91</v>
      </c>
      <c r="E73" t="s">
        <v>165</v>
      </c>
      <c r="F73" t="s">
        <v>249</v>
      </c>
      <c r="H73">
        <f>HYPERLINK("https://github.com/iiiepe/dashi3/issues/5")</f>
        <v>0</v>
      </c>
    </row>
    <row r="74" spans="1:8">
      <c r="A74">
        <v>85834665</v>
      </c>
      <c r="B74" t="s">
        <v>29</v>
      </c>
      <c r="C74">
        <v>27288669</v>
      </c>
      <c r="D74" t="s">
        <v>91</v>
      </c>
      <c r="E74" t="s">
        <v>166</v>
      </c>
      <c r="F74" t="s">
        <v>250</v>
      </c>
      <c r="H74">
        <f>HYPERLINK("https://github.com/iiiepe/dashi3/issues/10")</f>
        <v>0</v>
      </c>
    </row>
    <row r="75" spans="1:8">
      <c r="A75">
        <v>85725799</v>
      </c>
      <c r="B75" t="s">
        <v>20</v>
      </c>
      <c r="C75">
        <v>27288669</v>
      </c>
      <c r="D75" t="s">
        <v>91</v>
      </c>
      <c r="E75" t="s">
        <v>167</v>
      </c>
      <c r="F75" t="s">
        <v>251</v>
      </c>
      <c r="H75">
        <f>HYPERLINK("https://github.com/iiiepe/dashi3/issues/2")</f>
        <v>0</v>
      </c>
    </row>
    <row r="76" spans="1:8">
      <c r="A76">
        <v>85834583</v>
      </c>
      <c r="B76" t="s">
        <v>23</v>
      </c>
      <c r="C76">
        <v>27288669</v>
      </c>
      <c r="D76" t="s">
        <v>91</v>
      </c>
      <c r="E76" t="s">
        <v>168</v>
      </c>
      <c r="F76" t="s">
        <v>252</v>
      </c>
      <c r="H76">
        <f>HYPERLINK("https://github.com/iiiepe/dashi3/issues/8")</f>
        <v>0</v>
      </c>
    </row>
    <row r="77" spans="1:8">
      <c r="A77">
        <v>85834627</v>
      </c>
      <c r="B77" t="s">
        <v>27</v>
      </c>
      <c r="C77">
        <v>27288669</v>
      </c>
      <c r="D77" t="s">
        <v>91</v>
      </c>
      <c r="E77" t="s">
        <v>169</v>
      </c>
      <c r="F77" t="s">
        <v>253</v>
      </c>
      <c r="H77">
        <f>HYPERLINK("https://github.com/iiiepe/dashi3/issues/9")</f>
        <v>0</v>
      </c>
    </row>
    <row r="78" spans="1:8">
      <c r="A78">
        <v>173320492</v>
      </c>
      <c r="B78" t="s">
        <v>67</v>
      </c>
      <c r="C78">
        <v>50667950</v>
      </c>
      <c r="D78" t="s">
        <v>92</v>
      </c>
      <c r="E78" t="s">
        <v>170</v>
      </c>
      <c r="F78" t="s">
        <v>254</v>
      </c>
      <c r="H78">
        <f>HYPERLINK("https://github.com/CenterForOpenScience/exp-addons/issues/114")</f>
        <v>0</v>
      </c>
    </row>
    <row r="79" spans="1:8">
      <c r="A79">
        <v>137281813</v>
      </c>
      <c r="B79" t="s">
        <v>68</v>
      </c>
      <c r="C79">
        <v>50667950</v>
      </c>
      <c r="D79" t="s">
        <v>92</v>
      </c>
      <c r="E79" t="s">
        <v>171</v>
      </c>
      <c r="H79">
        <f>HYPERLINK("https://github.com/CenterForOpenScience/exp-addons/issues/24")</f>
        <v>0</v>
      </c>
    </row>
    <row r="80" spans="1:8">
      <c r="A80">
        <v>156620303</v>
      </c>
      <c r="B80" t="s">
        <v>69</v>
      </c>
      <c r="C80">
        <v>50667950</v>
      </c>
      <c r="D80" t="s">
        <v>92</v>
      </c>
      <c r="E80" t="s">
        <v>172</v>
      </c>
      <c r="F80" t="s">
        <v>255</v>
      </c>
      <c r="H80">
        <f>HYPERLINK("https://github.com/CenterForOpenScience/exp-addons/issues/72")</f>
        <v>0</v>
      </c>
    </row>
    <row r="81" spans="1:8">
      <c r="A81">
        <v>141353842</v>
      </c>
      <c r="B81" t="s">
        <v>70</v>
      </c>
      <c r="C81">
        <v>50667950</v>
      </c>
      <c r="D81" t="s">
        <v>92</v>
      </c>
      <c r="E81" t="s">
        <v>173</v>
      </c>
      <c r="F81" t="s">
        <v>256</v>
      </c>
      <c r="H81">
        <f>HYPERLINK("https://github.com/CenterForOpenScience/exp-addons/issues/66")</f>
        <v>0</v>
      </c>
    </row>
    <row r="82" spans="1:8">
      <c r="A82">
        <v>196472484</v>
      </c>
      <c r="B82" t="s">
        <v>71</v>
      </c>
      <c r="C82">
        <v>50667950</v>
      </c>
      <c r="D82" t="s">
        <v>92</v>
      </c>
      <c r="E82" t="s">
        <v>174</v>
      </c>
      <c r="F82" t="s">
        <v>257</v>
      </c>
      <c r="H82">
        <f>HYPERLINK("https://github.com/CenterForOpenScience/exp-addons/issues/210")</f>
        <v>0</v>
      </c>
    </row>
    <row r="83" spans="1:8">
      <c r="A83">
        <v>191368777</v>
      </c>
      <c r="B83" t="s">
        <v>72</v>
      </c>
      <c r="C83">
        <v>50667950</v>
      </c>
      <c r="D83" t="s">
        <v>92</v>
      </c>
      <c r="E83" t="s">
        <v>175</v>
      </c>
      <c r="F83" t="s">
        <v>258</v>
      </c>
      <c r="H83">
        <f>HYPERLINK("https://github.com/CenterForOpenScience/exp-addons/issues/202")</f>
        <v>0</v>
      </c>
    </row>
    <row r="84" spans="1:8">
      <c r="A84">
        <v>195896565</v>
      </c>
      <c r="B84" t="s">
        <v>73</v>
      </c>
      <c r="C84">
        <v>50667950</v>
      </c>
      <c r="D84" t="s">
        <v>92</v>
      </c>
      <c r="E84" t="s">
        <v>176</v>
      </c>
      <c r="F84" t="s">
        <v>259</v>
      </c>
      <c r="H84">
        <f>HYPERLINK("https://github.com/CenterForOpenScience/exp-addons/issues/209")</f>
        <v>0</v>
      </c>
    </row>
    <row r="85" spans="1:8">
      <c r="A85">
        <v>187595891</v>
      </c>
      <c r="B85" t="s">
        <v>74</v>
      </c>
      <c r="C85">
        <v>50667950</v>
      </c>
      <c r="D85" t="s">
        <v>92</v>
      </c>
      <c r="E85" t="s">
        <v>177</v>
      </c>
      <c r="F85" t="s">
        <v>260</v>
      </c>
      <c r="H85">
        <f>HYPERLINK("https://github.com/CenterForOpenScience/exp-addons/issues/196")</f>
        <v>0</v>
      </c>
    </row>
    <row r="86" spans="1:8">
      <c r="A86">
        <v>166668957</v>
      </c>
      <c r="B86" t="s">
        <v>75</v>
      </c>
      <c r="C86">
        <v>50667950</v>
      </c>
      <c r="D86" t="s">
        <v>92</v>
      </c>
      <c r="E86" t="s">
        <v>178</v>
      </c>
      <c r="F86" t="s">
        <v>256</v>
      </c>
      <c r="H86">
        <f>HYPERLINK("https://github.com/CenterForOpenScience/exp-addons/issues/94")</f>
        <v>0</v>
      </c>
    </row>
    <row r="87" spans="1:8">
      <c r="A87">
        <v>183709802</v>
      </c>
      <c r="B87" t="s">
        <v>76</v>
      </c>
      <c r="C87">
        <v>50667950</v>
      </c>
      <c r="D87" t="s">
        <v>92</v>
      </c>
      <c r="E87" t="s">
        <v>179</v>
      </c>
      <c r="F87" t="s">
        <v>261</v>
      </c>
      <c r="H87">
        <f>HYPERLINK("https://github.com/CenterForOpenScience/exp-addons/issues/175")</f>
        <v>0</v>
      </c>
    </row>
    <row r="88" spans="1:8">
      <c r="A88">
        <v>159412625</v>
      </c>
      <c r="B88" t="s">
        <v>77</v>
      </c>
      <c r="C88">
        <v>50667950</v>
      </c>
      <c r="D88" t="s">
        <v>92</v>
      </c>
      <c r="E88" t="s">
        <v>180</v>
      </c>
      <c r="H88">
        <f>HYPERLINK("https://github.com/CenterForOpenScience/exp-addons/issues/81")</f>
        <v>0</v>
      </c>
    </row>
    <row r="89" spans="1:8">
      <c r="A89">
        <v>253117251</v>
      </c>
      <c r="B89" t="s">
        <v>78</v>
      </c>
      <c r="C89">
        <v>98208593</v>
      </c>
      <c r="D89" t="s">
        <v>93</v>
      </c>
      <c r="E89" t="s">
        <v>181</v>
      </c>
      <c r="F89" t="s">
        <v>262</v>
      </c>
      <c r="G89" t="s">
        <v>283</v>
      </c>
      <c r="H89">
        <f>HYPERLINK("https://github.com/avigan/VLTPF/issues/23")</f>
        <v>0</v>
      </c>
    </row>
    <row r="90" spans="1:8">
      <c r="A90">
        <v>251773037</v>
      </c>
      <c r="B90" t="s">
        <v>79</v>
      </c>
      <c r="C90">
        <v>98208593</v>
      </c>
      <c r="D90" t="s">
        <v>93</v>
      </c>
      <c r="E90" t="s">
        <v>182</v>
      </c>
      <c r="F90" t="s">
        <v>263</v>
      </c>
      <c r="G90" t="s">
        <v>284</v>
      </c>
      <c r="H90">
        <f>HYPERLINK("https://github.com/avigan/VLTPF/issues/15")</f>
        <v>0</v>
      </c>
    </row>
    <row r="91" spans="1:8">
      <c r="A91">
        <v>253117148</v>
      </c>
      <c r="B91" t="s">
        <v>60</v>
      </c>
      <c r="C91">
        <v>98208593</v>
      </c>
      <c r="D91" t="s">
        <v>93</v>
      </c>
      <c r="E91" t="s">
        <v>183</v>
      </c>
      <c r="F91" t="s">
        <v>264</v>
      </c>
      <c r="G91" t="s">
        <v>285</v>
      </c>
      <c r="H91">
        <f>HYPERLINK("https://github.com/avigan/VLTPF/issues/22")</f>
        <v>0</v>
      </c>
    </row>
    <row r="92" spans="1:8">
      <c r="A92">
        <v>251412146</v>
      </c>
      <c r="B92" t="s">
        <v>27</v>
      </c>
      <c r="C92">
        <v>98208593</v>
      </c>
      <c r="D92" t="s">
        <v>93</v>
      </c>
      <c r="E92" t="s">
        <v>184</v>
      </c>
      <c r="F92" t="s">
        <v>265</v>
      </c>
      <c r="G92" t="s">
        <v>286</v>
      </c>
      <c r="H92">
        <f>HYPERLINK("https://github.com/avigan/VLTPF/issues/9")</f>
        <v>0</v>
      </c>
    </row>
    <row r="93" spans="1:8">
      <c r="A93">
        <v>252992360</v>
      </c>
      <c r="B93" t="s">
        <v>80</v>
      </c>
      <c r="C93">
        <v>98208593</v>
      </c>
      <c r="D93" t="s">
        <v>93</v>
      </c>
      <c r="E93" t="s">
        <v>185</v>
      </c>
      <c r="F93" t="s">
        <v>266</v>
      </c>
      <c r="G93" t="s">
        <v>287</v>
      </c>
      <c r="H93">
        <f>HYPERLINK("https://github.com/avigan/VLTPF/issues/21")</f>
        <v>0</v>
      </c>
    </row>
    <row r="94" spans="1:8">
      <c r="A94">
        <v>257803707</v>
      </c>
      <c r="B94" t="s">
        <v>81</v>
      </c>
      <c r="C94">
        <v>98208593</v>
      </c>
      <c r="D94" t="s">
        <v>93</v>
      </c>
      <c r="E94" t="s">
        <v>186</v>
      </c>
      <c r="F94" t="s">
        <v>267</v>
      </c>
      <c r="G94" t="s">
        <v>288</v>
      </c>
      <c r="H94">
        <f>HYPERLINK("https://github.com/avigan/VLTPF/issues/39")</f>
        <v>0</v>
      </c>
    </row>
    <row r="95" spans="1:8">
      <c r="A95">
        <v>277448535</v>
      </c>
      <c r="B95" t="s">
        <v>82</v>
      </c>
      <c r="C95">
        <v>98208593</v>
      </c>
      <c r="D95" t="s">
        <v>93</v>
      </c>
      <c r="E95" t="s">
        <v>187</v>
      </c>
      <c r="F95" t="s">
        <v>268</v>
      </c>
      <c r="H95">
        <f>HYPERLINK("https://github.com/avigan/VLTPF/issues/49")</f>
        <v>0</v>
      </c>
    </row>
    <row r="96" spans="1:8">
      <c r="A96">
        <v>277411123</v>
      </c>
      <c r="B96" t="s">
        <v>83</v>
      </c>
      <c r="C96">
        <v>98208593</v>
      </c>
      <c r="D96" t="s">
        <v>93</v>
      </c>
      <c r="E96" t="s">
        <v>188</v>
      </c>
      <c r="F96" t="s">
        <v>269</v>
      </c>
      <c r="G96" t="s">
        <v>280</v>
      </c>
      <c r="H96">
        <f>HYPERLINK("https://github.com/avigan/VLTPF/issues/47")</f>
        <v>0</v>
      </c>
    </row>
    <row r="97" spans="1:8">
      <c r="A97">
        <v>251768013</v>
      </c>
      <c r="B97" t="s">
        <v>84</v>
      </c>
      <c r="C97">
        <v>98208593</v>
      </c>
      <c r="D97" t="s">
        <v>93</v>
      </c>
      <c r="E97" t="s">
        <v>189</v>
      </c>
      <c r="F97" t="s">
        <v>270</v>
      </c>
      <c r="G97" t="s">
        <v>289</v>
      </c>
      <c r="H97">
        <f>HYPERLINK("https://github.com/avigan/VLTPF/issues/14")</f>
        <v>0</v>
      </c>
    </row>
    <row r="98" spans="1:8">
      <c r="A98">
        <v>277487633</v>
      </c>
      <c r="B98" t="s">
        <v>45</v>
      </c>
      <c r="C98">
        <v>98208593</v>
      </c>
      <c r="D98" t="s">
        <v>93</v>
      </c>
      <c r="E98" t="s">
        <v>190</v>
      </c>
      <c r="F98" t="s">
        <v>271</v>
      </c>
      <c r="H98">
        <f>HYPERLINK("https://github.com/avigan/VLTPF/issues/50")</f>
        <v>0</v>
      </c>
    </row>
    <row r="99" spans="1:8">
      <c r="A99">
        <v>252038915</v>
      </c>
      <c r="B99" t="s">
        <v>64</v>
      </c>
      <c r="C99">
        <v>98208593</v>
      </c>
      <c r="D99" t="s">
        <v>93</v>
      </c>
      <c r="E99" t="s">
        <v>191</v>
      </c>
      <c r="F99" t="s">
        <v>272</v>
      </c>
      <c r="G99" t="s">
        <v>289</v>
      </c>
      <c r="H99">
        <f>HYPERLINK("https://github.com/avigan/VLTPF/issues/17")</f>
        <v>0</v>
      </c>
    </row>
    <row r="100" spans="1:8">
      <c r="A100">
        <v>306509547</v>
      </c>
      <c r="B100" t="s">
        <v>19</v>
      </c>
      <c r="C100">
        <v>85057381</v>
      </c>
      <c r="D100" t="s">
        <v>94</v>
      </c>
      <c r="E100" t="s">
        <v>192</v>
      </c>
      <c r="H100">
        <f>HYPERLINK("https://github.com/orozdolskyi/hneu-personal-account/issues/4")</f>
        <v>0</v>
      </c>
    </row>
    <row r="101" spans="1:8">
      <c r="A101">
        <v>326089776</v>
      </c>
      <c r="B101" t="s">
        <v>84</v>
      </c>
      <c r="C101">
        <v>85057381</v>
      </c>
      <c r="D101" t="s">
        <v>94</v>
      </c>
      <c r="E101" t="s">
        <v>193</v>
      </c>
      <c r="G101" t="s">
        <v>290</v>
      </c>
      <c r="H101">
        <f>HYPERLINK("https://github.com/orozdolskyi/hneu-personal-account/issues/14")</f>
        <v>0</v>
      </c>
    </row>
    <row r="102" spans="1:8">
      <c r="A102">
        <v>314403056</v>
      </c>
      <c r="B102" t="s">
        <v>66</v>
      </c>
      <c r="C102">
        <v>85057381</v>
      </c>
      <c r="D102" t="s">
        <v>94</v>
      </c>
      <c r="E102" t="s">
        <v>194</v>
      </c>
      <c r="F102" t="s">
        <v>273</v>
      </c>
      <c r="H102">
        <f>HYPERLINK("https://github.com/orozdolskyi/hneu-personal-account/issues/12")</f>
        <v>0</v>
      </c>
    </row>
    <row r="103" spans="1:8">
      <c r="A103">
        <v>326090155</v>
      </c>
      <c r="B103" t="s">
        <v>79</v>
      </c>
      <c r="C103">
        <v>85057381</v>
      </c>
      <c r="D103" t="s">
        <v>94</v>
      </c>
      <c r="E103" t="s">
        <v>195</v>
      </c>
      <c r="G103" t="s">
        <v>291</v>
      </c>
      <c r="H103">
        <f>HYPERLINK("https://github.com/orozdolskyi/hneu-personal-account/issues/15")</f>
        <v>0</v>
      </c>
    </row>
    <row r="104" spans="1:8">
      <c r="A104">
        <v>306170986</v>
      </c>
      <c r="B104" t="s">
        <v>20</v>
      </c>
      <c r="C104">
        <v>85057381</v>
      </c>
      <c r="D104" t="s">
        <v>94</v>
      </c>
      <c r="E104" t="s">
        <v>196</v>
      </c>
      <c r="F104" t="s">
        <v>274</v>
      </c>
      <c r="G104" t="s">
        <v>292</v>
      </c>
      <c r="H104">
        <f>HYPERLINK("https://github.com/orozdolskyi/hneu-personal-account/issues/2")</f>
        <v>0</v>
      </c>
    </row>
    <row r="105" spans="1:8">
      <c r="A105">
        <v>309527098</v>
      </c>
      <c r="B105" t="s">
        <v>24</v>
      </c>
      <c r="C105">
        <v>85057381</v>
      </c>
      <c r="D105" t="s">
        <v>94</v>
      </c>
      <c r="E105" t="s">
        <v>197</v>
      </c>
      <c r="H105">
        <f>HYPERLINK("https://github.com/orozdolskyi/hneu-personal-account/issues/6")</f>
        <v>0</v>
      </c>
    </row>
    <row r="106" spans="1:8">
      <c r="A106">
        <v>313011151</v>
      </c>
      <c r="B106" t="s">
        <v>22</v>
      </c>
      <c r="C106">
        <v>85057381</v>
      </c>
      <c r="D106" t="s">
        <v>94</v>
      </c>
      <c r="E106" t="s">
        <v>198</v>
      </c>
      <c r="G106" t="s">
        <v>293</v>
      </c>
      <c r="H106">
        <f>HYPERLINK("https://github.com/orozdolskyi/hneu-personal-account/issues/7")</f>
        <v>0</v>
      </c>
    </row>
    <row r="107" spans="1:8">
      <c r="A107">
        <v>303192527</v>
      </c>
      <c r="B107" t="s">
        <v>28</v>
      </c>
      <c r="C107">
        <v>85057381</v>
      </c>
      <c r="D107" t="s">
        <v>94</v>
      </c>
      <c r="E107" t="s">
        <v>199</v>
      </c>
      <c r="H107">
        <f>HYPERLINK("https://github.com/orozdolskyi/hneu-personal-account/issues/1")</f>
        <v>0</v>
      </c>
    </row>
    <row r="108" spans="1:8">
      <c r="A108">
        <v>326093221</v>
      </c>
      <c r="B108" t="s">
        <v>64</v>
      </c>
      <c r="C108">
        <v>85057381</v>
      </c>
      <c r="D108" t="s">
        <v>94</v>
      </c>
      <c r="E108" t="s">
        <v>200</v>
      </c>
      <c r="G108" t="s">
        <v>294</v>
      </c>
      <c r="H108">
        <f>HYPERLINK("https://github.com/orozdolskyi/hneu-personal-account/issues/17")</f>
        <v>0</v>
      </c>
    </row>
    <row r="109" spans="1:8">
      <c r="A109">
        <v>306175861</v>
      </c>
      <c r="B109" t="s">
        <v>26</v>
      </c>
      <c r="C109">
        <v>85057381</v>
      </c>
      <c r="D109" t="s">
        <v>94</v>
      </c>
      <c r="E109" t="s">
        <v>201</v>
      </c>
      <c r="F109" t="s">
        <v>275</v>
      </c>
      <c r="G109" t="s">
        <v>291</v>
      </c>
      <c r="H109">
        <f>HYPERLINK("https://github.com/orozdolskyi/hneu-personal-account/issues/3")</f>
        <v>0</v>
      </c>
    </row>
    <row r="110" spans="1:8">
      <c r="A110">
        <v>309486633</v>
      </c>
      <c r="B110" t="s">
        <v>21</v>
      </c>
      <c r="C110">
        <v>85057381</v>
      </c>
      <c r="D110" t="s">
        <v>94</v>
      </c>
      <c r="E110" t="s">
        <v>202</v>
      </c>
      <c r="G110" t="s">
        <v>293</v>
      </c>
      <c r="H110">
        <f>HYPERLINK("https://github.com/orozdolskyi/hneu-personal-account/issues/5")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2021-02-02T12:14:56Z</dcterms:created>
  <dcterms:modified xsi:type="dcterms:W3CDTF">2021-02-02T12:14:56Z</dcterms:modified>
</cp:coreProperties>
</file>